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730" windowHeight="9735" activeTab="1"/>
  </bookViews>
  <sheets>
    <sheet name="беріз" sheetId="125" r:id="rId1"/>
    <sheet name="гордец" sheetId="127" r:id="rId2"/>
  </sheets>
  <definedNames>
    <definedName name="_xlnm.Print_Area" localSheetId="0">беріз!$A$1:$K$32</definedName>
    <definedName name="_xlnm.Print_Area" localSheetId="1">гордец!$A$1:$K$58</definedName>
  </definedNames>
  <calcPr calcId="125725"/>
</workbook>
</file>

<file path=xl/calcChain.xml><?xml version="1.0" encoding="utf-8"?>
<calcChain xmlns="http://schemas.openxmlformats.org/spreadsheetml/2006/main">
  <c r="J50" i="127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24" i="125"/>
  <c r="H24"/>
  <c r="C24"/>
  <c r="F23"/>
  <c r="K23" s="1"/>
  <c r="F22"/>
  <c r="K22" s="1"/>
  <c r="F21"/>
  <c r="K21" s="1"/>
  <c r="F20"/>
  <c r="K20" s="1"/>
  <c r="F19"/>
  <c r="K19" s="1"/>
  <c r="F18"/>
  <c r="K18" s="1"/>
  <c r="F17"/>
  <c r="K17" s="1"/>
  <c r="D17"/>
  <c r="D16"/>
  <c r="F16" s="1"/>
  <c r="K16" s="1"/>
  <c r="F15"/>
  <c r="K15" s="1"/>
  <c r="D15"/>
  <c r="K14"/>
  <c r="F14"/>
  <c r="D13"/>
  <c r="F13" s="1"/>
  <c r="K13" s="1"/>
  <c r="F12"/>
  <c r="K12" s="1"/>
  <c r="D12"/>
  <c r="D11"/>
  <c r="F11" s="1"/>
  <c r="K11" s="1"/>
  <c r="F10"/>
  <c r="K10" s="1"/>
  <c r="D10"/>
  <c r="D9"/>
  <c r="F9" s="1"/>
  <c r="K9" s="1"/>
  <c r="F8"/>
  <c r="K8" s="1"/>
  <c r="D8"/>
  <c r="D7"/>
  <c r="D24" s="1"/>
  <c r="F50" i="127" l="1"/>
  <c r="F24" i="125"/>
  <c r="K24" s="1"/>
  <c r="F7"/>
  <c r="K7" s="1"/>
</calcChain>
</file>

<file path=xl/sharedStrings.xml><?xml version="1.0" encoding="utf-8"?>
<sst xmlns="http://schemas.openxmlformats.org/spreadsheetml/2006/main" count="122" uniqueCount="58">
  <si>
    <t xml:space="preserve">          Додаток до листа</t>
  </si>
  <si>
    <t xml:space="preserve">             від ________ 2018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</si>
  <si>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___Київський міський будинок дитини "Берізка"___за__ІІІ__квартал__2018___року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</si>
  <si>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</si>
  <si>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</si>
  <si>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</si>
  <si>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</si>
  <si>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</si>
  <si>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</si>
  <si>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</si>
  <si>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</si>
  <si>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</si>
  <si>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</si>
  <si>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</si>
  <si>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</si>
  <si>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</si>
  <si>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Фізична особа</t>
  </si>
  <si>
    <t>засоби гігієни</t>
  </si>
  <si>
    <t>мякий інвентар</t>
  </si>
  <si>
    <t>електроприбори</t>
  </si>
  <si>
    <t>інвентар</t>
  </si>
  <si>
    <t>іграшки</t>
  </si>
  <si>
    <t>засоби по догляду за малюками</t>
  </si>
  <si>
    <t>продукти харчування</t>
  </si>
  <si>
    <t>3-тя клінічна лікарня</t>
  </si>
  <si>
    <t>лікарня №17</t>
  </si>
  <si>
    <t>Партія "Патріот"</t>
  </si>
  <si>
    <t>Лікарня №6</t>
  </si>
  <si>
    <t>Ашан</t>
  </si>
  <si>
    <t>Інтернет-магазин "DUBIDU"</t>
  </si>
  <si>
    <t>ТОВ "Комфі-Трейд"</t>
  </si>
  <si>
    <t>основні засоби</t>
  </si>
  <si>
    <t>ВСЬОГО по закладу</t>
  </si>
  <si>
    <t>Головний лікар</t>
  </si>
  <si>
    <t>Могильний О.І.</t>
  </si>
  <si>
    <t>(підпис)           (ініціали і прізвище) </t>
  </si>
  <si>
    <t>Головний бухгалтер</t>
  </si>
  <si>
    <t>Вороніна І.В.</t>
  </si>
  <si>
    <t>медикаменти</t>
  </si>
  <si>
    <t>Керівник установи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</si>
  <si>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Київський міський будинок дитини ім. М.М. Городецького за ІІІ квартал 2018року </t>
  </si>
  <si>
    <t>КО "Спілка Самаритян"</t>
  </si>
  <si>
    <t>прод. харчування</t>
  </si>
  <si>
    <t>Приватна особа</t>
  </si>
  <si>
    <t>ТОВ "Деліція"</t>
  </si>
  <si>
    <t>ТОВ "Рубеж"</t>
  </si>
  <si>
    <t>ТОВ "Натане-Фарм"</t>
  </si>
  <si>
    <t>ВіДіАвтосітіКільцева</t>
  </si>
  <si>
    <t>канц.товари</t>
  </si>
  <si>
    <t>Компанія "Агроскоп"</t>
  </si>
  <si>
    <t>госп.матеріали</t>
  </si>
  <si>
    <t>ТОВ "Парі"</t>
  </si>
  <si>
    <t>меблі</t>
  </si>
  <si>
    <t>миючі засоби</t>
  </si>
  <si>
    <t>ТОВ "Еско-Північ"</t>
  </si>
  <si>
    <t>Телемагазин "ТЮСО"</t>
  </si>
  <si>
    <t>Т.В. Лимар</t>
  </si>
  <si>
    <t>М.Ю. Кінаш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</si>
</sst>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3" fillId="0" borderId="0"/>
  </cellStyleXfs>
  <cellXfs count="40">
    <xf numFmtId="0" fontId="0" fillId="0" borderId="0" xfId="0"/>
    <xf numFmtId="0" fontId="5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/>
    <xf numFmtId="4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wrapText="1"/>
    </xf>
    <xf numFmtId="2" fontId="14" fillId="2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wrapText="1"/>
    </xf>
    <xf numFmtId="4" fontId="14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distributed"/>
    </xf>
    <xf numFmtId="0" fontId="15" fillId="0" borderId="2" xfId="0" applyFont="1" applyBorder="1"/>
    <xf numFmtId="0" fontId="14" fillId="3" borderId="2" xfId="0" applyFont="1" applyFill="1" applyBorder="1"/>
    <xf numFmtId="4" fontId="16" fillId="3" borderId="2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wrapText="1"/>
    </xf>
    <xf numFmtId="2" fontId="14" fillId="3" borderId="2" xfId="0" applyNumberFormat="1" applyFont="1" applyFill="1" applyBorder="1" applyAlignment="1">
      <alignment horizontal="center"/>
    </xf>
    <xf numFmtId="0" fontId="15" fillId="3" borderId="2" xfId="0" applyFont="1" applyFill="1" applyBorder="1"/>
    <xf numFmtId="4" fontId="14" fillId="3" borderId="2" xfId="0" applyNumberFormat="1" applyFont="1" applyFill="1" applyBorder="1" applyAlignment="1">
      <alignment horizontal="center"/>
    </xf>
    <xf numFmtId="0" fontId="17" fillId="0" borderId="0" xfId="0" applyFont="1"/>
    <xf numFmtId="0" fontId="7" fillId="0" borderId="1" xfId="6" applyFont="1" applyBorder="1" applyAlignment="1">
      <alignment horizontal="center"/>
    </xf>
    <xf numFmtId="0" fontId="18" fillId="0" borderId="1" xfId="6" applyFont="1" applyBorder="1" applyAlignment="1">
      <alignment horizontal="center"/>
    </xf>
    <xf numFmtId="0" fontId="0" fillId="0" borderId="1" xfId="0" applyBorder="1" applyAlignment="1"/>
    <xf numFmtId="0" fontId="19" fillId="0" borderId="0" xfId="6" applyFont="1" applyAlignment="1">
      <alignment horizontal="centerContinuous" vertical="top"/>
    </xf>
    <xf numFmtId="0" fontId="19" fillId="0" borderId="0" xfId="6" applyFont="1" applyBorder="1" applyAlignment="1">
      <alignment horizontal="centerContinuous" vertical="top"/>
    </xf>
    <xf numFmtId="0" fontId="15" fillId="0" borderId="2" xfId="0" applyFont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wrapText="1"/>
    </xf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horizontal="right" vertical="center"/>
    </xf>
  </cellXfs>
  <cellStyles count="7"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_план використання 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"/>
  <sheetViews>
    <sheetView zoomScale="75" workbookViewId="0">
      <selection activeCell="J13" sqref="J13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2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15.75">
      <c r="A7" s="13">
        <v>1</v>
      </c>
      <c r="B7" s="14" t="s">
        <v>16</v>
      </c>
      <c r="C7" s="15">
        <v>6.7</v>
      </c>
      <c r="D7" s="15">
        <f>0.87+6.4+6.9</f>
        <v>14.170000000000002</v>
      </c>
      <c r="E7" s="16" t="s">
        <v>17</v>
      </c>
      <c r="F7" s="17">
        <f>SUM(C7,D7)</f>
        <v>20.87</v>
      </c>
      <c r="G7" s="14"/>
      <c r="H7" s="15"/>
      <c r="I7" s="18" t="s">
        <v>17</v>
      </c>
      <c r="J7" s="15">
        <v>14.17</v>
      </c>
      <c r="K7" s="19">
        <f>F7-J7-H7</f>
        <v>6.7000000000000011</v>
      </c>
    </row>
    <row r="8" spans="1:13" ht="15.75">
      <c r="A8" s="13"/>
      <c r="B8" s="14"/>
      <c r="C8" s="15"/>
      <c r="D8" s="15">
        <f>2.65+4.2+0.3+2.25</f>
        <v>9.3999999999999986</v>
      </c>
      <c r="E8" s="16" t="s">
        <v>18</v>
      </c>
      <c r="F8" s="17">
        <f t="shared" ref="F8:F24" si="0">SUM(C8,D8)</f>
        <v>9.3999999999999986</v>
      </c>
      <c r="G8" s="14"/>
      <c r="H8" s="15"/>
      <c r="I8" s="18" t="s">
        <v>18</v>
      </c>
      <c r="J8" s="15"/>
      <c r="K8" s="19">
        <f>F8-J8</f>
        <v>9.3999999999999986</v>
      </c>
    </row>
    <row r="9" spans="1:13" ht="15.75">
      <c r="A9" s="13"/>
      <c r="B9" s="14"/>
      <c r="C9" s="15"/>
      <c r="D9" s="15">
        <f>5.5+3.5</f>
        <v>9</v>
      </c>
      <c r="E9" s="16" t="s">
        <v>19</v>
      </c>
      <c r="F9" s="17">
        <f t="shared" si="0"/>
        <v>9</v>
      </c>
      <c r="G9" s="14"/>
      <c r="H9" s="15"/>
      <c r="I9" s="18" t="s">
        <v>19</v>
      </c>
      <c r="J9" s="15"/>
      <c r="K9" s="19">
        <f>F9-J9</f>
        <v>9</v>
      </c>
    </row>
    <row r="10" spans="1:13" ht="15.75">
      <c r="A10" s="13"/>
      <c r="B10" s="14"/>
      <c r="C10" s="15"/>
      <c r="D10" s="15">
        <f>4.6</f>
        <v>4.5999999999999996</v>
      </c>
      <c r="E10" s="16" t="s">
        <v>20</v>
      </c>
      <c r="F10" s="17">
        <f t="shared" si="0"/>
        <v>4.5999999999999996</v>
      </c>
      <c r="G10" s="20"/>
      <c r="H10" s="15"/>
      <c r="I10" s="16" t="s">
        <v>20</v>
      </c>
      <c r="J10" s="15"/>
      <c r="K10" s="19">
        <f>F10-J10</f>
        <v>4.5999999999999996</v>
      </c>
    </row>
    <row r="11" spans="1:13" ht="15.75">
      <c r="A11" s="13"/>
      <c r="B11" s="14"/>
      <c r="C11" s="15"/>
      <c r="D11" s="15">
        <f>0.39+0.15</f>
        <v>0.54</v>
      </c>
      <c r="E11" s="16" t="s">
        <v>21</v>
      </c>
      <c r="F11" s="17">
        <f t="shared" si="0"/>
        <v>0.54</v>
      </c>
      <c r="G11" s="20"/>
      <c r="H11" s="15"/>
      <c r="I11" s="16" t="s">
        <v>21</v>
      </c>
      <c r="J11" s="15"/>
      <c r="K11" s="19">
        <f>F11-J11</f>
        <v>0.54</v>
      </c>
    </row>
    <row r="12" spans="1:13" ht="32.25" customHeight="1">
      <c r="A12" s="13"/>
      <c r="B12" s="14"/>
      <c r="C12" s="15"/>
      <c r="D12" s="15">
        <f>4.92+0.09+16.92+4.61+3.66+11.29</f>
        <v>41.489999999999995</v>
      </c>
      <c r="E12" s="16" t="s">
        <v>22</v>
      </c>
      <c r="F12" s="17">
        <f t="shared" si="0"/>
        <v>41.489999999999995</v>
      </c>
      <c r="G12" s="14"/>
      <c r="H12" s="15"/>
      <c r="I12" s="16" t="s">
        <v>22</v>
      </c>
      <c r="J12" s="15">
        <v>25.4</v>
      </c>
      <c r="K12" s="19">
        <f>F12-J12</f>
        <v>16.089999999999996</v>
      </c>
    </row>
    <row r="13" spans="1:13" ht="31.5">
      <c r="A13" s="13"/>
      <c r="B13" s="14"/>
      <c r="C13" s="15"/>
      <c r="D13" s="15">
        <f>16.39+24.29+14.02</f>
        <v>54.7</v>
      </c>
      <c r="E13" s="16" t="s">
        <v>23</v>
      </c>
      <c r="F13" s="17">
        <f t="shared" si="0"/>
        <v>54.7</v>
      </c>
      <c r="G13" s="14"/>
      <c r="H13" s="15"/>
      <c r="I13" s="16" t="s">
        <v>23</v>
      </c>
      <c r="J13" s="15">
        <v>47.76</v>
      </c>
      <c r="K13" s="19">
        <f t="shared" ref="K13:K23" si="1">F13-J13</f>
        <v>6.9400000000000048</v>
      </c>
    </row>
    <row r="14" spans="1:13" ht="15.75">
      <c r="A14" s="13">
        <v>2</v>
      </c>
      <c r="B14" s="14" t="s">
        <v>24</v>
      </c>
      <c r="C14" s="15"/>
      <c r="D14" s="15">
        <v>1.43</v>
      </c>
      <c r="E14" s="16" t="s">
        <v>17</v>
      </c>
      <c r="F14" s="17">
        <f t="shared" si="0"/>
        <v>1.43</v>
      </c>
      <c r="G14" s="14"/>
      <c r="H14" s="15"/>
      <c r="I14" s="16" t="s">
        <v>17</v>
      </c>
      <c r="J14" s="15">
        <v>1.43</v>
      </c>
      <c r="K14" s="19">
        <f t="shared" si="1"/>
        <v>0</v>
      </c>
    </row>
    <row r="15" spans="1:13" ht="31.5">
      <c r="A15" s="13"/>
      <c r="B15" s="14"/>
      <c r="C15" s="15"/>
      <c r="D15" s="15">
        <f>0.48</f>
        <v>0.48</v>
      </c>
      <c r="E15" s="16" t="s">
        <v>23</v>
      </c>
      <c r="F15" s="17">
        <f t="shared" si="0"/>
        <v>0.48</v>
      </c>
      <c r="G15" s="14"/>
      <c r="H15" s="15"/>
      <c r="I15" s="16" t="s">
        <v>23</v>
      </c>
      <c r="J15" s="15">
        <v>0.48</v>
      </c>
      <c r="K15" s="19">
        <f t="shared" si="1"/>
        <v>0</v>
      </c>
    </row>
    <row r="16" spans="1:13" ht="31.5">
      <c r="A16" s="13"/>
      <c r="B16" s="14"/>
      <c r="C16" s="15"/>
      <c r="D16" s="15">
        <f>2.47+0.84</f>
        <v>3.31</v>
      </c>
      <c r="E16" s="16" t="s">
        <v>22</v>
      </c>
      <c r="F16" s="17">
        <f t="shared" si="0"/>
        <v>3.31</v>
      </c>
      <c r="G16" s="14"/>
      <c r="H16" s="15"/>
      <c r="I16" s="16" t="s">
        <v>22</v>
      </c>
      <c r="J16" s="15">
        <v>3.31</v>
      </c>
      <c r="K16" s="19">
        <f t="shared" si="1"/>
        <v>0</v>
      </c>
    </row>
    <row r="17" spans="1:11" ht="31.5">
      <c r="A17" s="13">
        <v>3</v>
      </c>
      <c r="B17" s="21" t="s">
        <v>25</v>
      </c>
      <c r="C17" s="15"/>
      <c r="D17" s="15">
        <f>2.05</f>
        <v>2.0499999999999998</v>
      </c>
      <c r="E17" s="16" t="s">
        <v>23</v>
      </c>
      <c r="F17" s="17">
        <f t="shared" si="0"/>
        <v>2.0499999999999998</v>
      </c>
      <c r="G17" s="14"/>
      <c r="H17" s="15"/>
      <c r="I17" s="16" t="s">
        <v>23</v>
      </c>
      <c r="J17" s="15">
        <v>2.0499999999999998</v>
      </c>
      <c r="K17" s="19">
        <f t="shared" si="1"/>
        <v>0</v>
      </c>
    </row>
    <row r="18" spans="1:11" ht="31.5">
      <c r="A18" s="13">
        <v>4</v>
      </c>
      <c r="B18" s="14" t="s">
        <v>26</v>
      </c>
      <c r="C18" s="15"/>
      <c r="D18" s="15">
        <v>1.53</v>
      </c>
      <c r="E18" s="16" t="s">
        <v>23</v>
      </c>
      <c r="F18" s="17">
        <f t="shared" si="0"/>
        <v>1.53</v>
      </c>
      <c r="G18" s="14"/>
      <c r="H18" s="15"/>
      <c r="I18" s="16" t="s">
        <v>23</v>
      </c>
      <c r="J18" s="15">
        <v>1.53</v>
      </c>
      <c r="K18" s="19">
        <f t="shared" si="1"/>
        <v>0</v>
      </c>
    </row>
    <row r="19" spans="1:11" ht="31.5">
      <c r="A19" s="13">
        <v>5</v>
      </c>
      <c r="B19" s="21" t="s">
        <v>27</v>
      </c>
      <c r="C19" s="15"/>
      <c r="D19" s="15">
        <v>2.71</v>
      </c>
      <c r="E19" s="16" t="s">
        <v>23</v>
      </c>
      <c r="F19" s="17">
        <f t="shared" si="0"/>
        <v>2.71</v>
      </c>
      <c r="G19" s="14"/>
      <c r="H19" s="15"/>
      <c r="I19" s="16" t="s">
        <v>23</v>
      </c>
      <c r="J19" s="15">
        <v>2.1</v>
      </c>
      <c r="K19" s="19">
        <f t="shared" si="1"/>
        <v>0.60999999999999988</v>
      </c>
    </row>
    <row r="20" spans="1:11" ht="31.5">
      <c r="A20" s="13"/>
      <c r="B20" s="21" t="s">
        <v>28</v>
      </c>
      <c r="C20" s="15"/>
      <c r="D20" s="15">
        <v>1.41</v>
      </c>
      <c r="E20" s="16" t="s">
        <v>23</v>
      </c>
      <c r="F20" s="17">
        <f t="shared" si="0"/>
        <v>1.41</v>
      </c>
      <c r="G20" s="14"/>
      <c r="H20" s="15"/>
      <c r="I20" s="16" t="s">
        <v>23</v>
      </c>
      <c r="J20" s="15">
        <v>1.35</v>
      </c>
      <c r="K20" s="19">
        <f t="shared" si="1"/>
        <v>5.9999999999999831E-2</v>
      </c>
    </row>
    <row r="21" spans="1:11" ht="31.5">
      <c r="A21" s="13">
        <v>6</v>
      </c>
      <c r="B21" s="21" t="s">
        <v>29</v>
      </c>
      <c r="C21" s="15"/>
      <c r="D21" s="15">
        <v>5.67</v>
      </c>
      <c r="E21" s="16" t="s">
        <v>23</v>
      </c>
      <c r="F21" s="17">
        <f t="shared" si="0"/>
        <v>5.67</v>
      </c>
      <c r="G21" s="14"/>
      <c r="H21" s="15"/>
      <c r="I21" s="16" t="s">
        <v>23</v>
      </c>
      <c r="J21" s="15">
        <v>3.18</v>
      </c>
      <c r="K21" s="19">
        <f t="shared" si="1"/>
        <v>2.4899999999999998</v>
      </c>
    </row>
    <row r="22" spans="1:11" ht="31.5">
      <c r="A22" s="13">
        <v>7</v>
      </c>
      <c r="B22" s="21" t="s">
        <v>28</v>
      </c>
      <c r="C22" s="15"/>
      <c r="D22" s="15"/>
      <c r="E22" s="16" t="s">
        <v>23</v>
      </c>
      <c r="F22" s="17">
        <f t="shared" si="0"/>
        <v>0</v>
      </c>
      <c r="G22" s="14"/>
      <c r="H22" s="15"/>
      <c r="I22" s="16" t="s">
        <v>23</v>
      </c>
      <c r="J22" s="15"/>
      <c r="K22" s="19">
        <f t="shared" si="1"/>
        <v>0</v>
      </c>
    </row>
    <row r="23" spans="1:11" ht="15.75">
      <c r="A23" s="13">
        <v>8</v>
      </c>
      <c r="B23" s="14" t="s">
        <v>30</v>
      </c>
      <c r="C23" s="15"/>
      <c r="D23" s="15"/>
      <c r="E23" s="16" t="s">
        <v>31</v>
      </c>
      <c r="F23" s="17">
        <f t="shared" si="0"/>
        <v>0</v>
      </c>
      <c r="G23" s="14"/>
      <c r="H23" s="15"/>
      <c r="I23" s="16" t="s">
        <v>31</v>
      </c>
      <c r="J23" s="15"/>
      <c r="K23" s="19">
        <f t="shared" si="1"/>
        <v>0</v>
      </c>
    </row>
    <row r="24" spans="1:11" ht="15.75">
      <c r="A24" s="22"/>
      <c r="B24" s="23" t="s">
        <v>32</v>
      </c>
      <c r="C24" s="24">
        <f>SUM(C7:C23)</f>
        <v>6.7</v>
      </c>
      <c r="D24" s="24">
        <f>SUM(D7:D23)</f>
        <v>152.48999999999998</v>
      </c>
      <c r="E24" s="25"/>
      <c r="F24" s="26">
        <f t="shared" si="0"/>
        <v>159.18999999999997</v>
      </c>
      <c r="G24" s="27"/>
      <c r="H24" s="24">
        <f>SUM(H7:H23)</f>
        <v>0</v>
      </c>
      <c r="I24" s="25"/>
      <c r="J24" s="24">
        <f>SUM(J7:J23)</f>
        <v>102.76</v>
      </c>
      <c r="K24" s="28">
        <f>F24-H24-J24</f>
        <v>56.429999999999964</v>
      </c>
    </row>
    <row r="27" spans="1:11" ht="15.75">
      <c r="B27" s="29" t="s">
        <v>33</v>
      </c>
      <c r="F27" s="30"/>
      <c r="G27" s="31" t="s">
        <v>34</v>
      </c>
      <c r="H27" s="32"/>
    </row>
    <row r="28" spans="1:11">
      <c r="B28" s="29"/>
      <c r="F28" s="33" t="s">
        <v>35</v>
      </c>
      <c r="G28" s="34"/>
      <c r="H28" s="34"/>
    </row>
    <row r="29" spans="1:11" ht="15.75">
      <c r="B29" s="29" t="s">
        <v>36</v>
      </c>
      <c r="F29" s="30"/>
      <c r="G29" s="31" t="s">
        <v>37</v>
      </c>
      <c r="H29" s="32"/>
    </row>
    <row r="30" spans="1:11">
      <c r="F30" s="33" t="s">
        <v>35</v>
      </c>
      <c r="G30" s="34"/>
      <c r="H30" s="34"/>
    </row>
  </sheetData>
  <mergeCells count="10">
    <mergeCell ref="G27:H27"/>
    <mergeCell ref="G29:H29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abSelected="1" zoomScale="75" workbookViewId="0">
      <selection activeCell="J22" sqref="J22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40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15.75">
      <c r="A7" s="13"/>
      <c r="B7" s="14" t="s">
        <v>41</v>
      </c>
      <c r="C7" s="15"/>
      <c r="D7" s="15">
        <v>347.35</v>
      </c>
      <c r="E7" s="16" t="s">
        <v>42</v>
      </c>
      <c r="F7" s="17">
        <f>SUM(C7,D7)</f>
        <v>347.35</v>
      </c>
      <c r="G7" s="14">
        <v>2230</v>
      </c>
      <c r="H7" s="15"/>
      <c r="I7" s="18"/>
      <c r="J7" s="15">
        <v>321.14999999999998</v>
      </c>
      <c r="K7" s="19">
        <v>0</v>
      </c>
    </row>
    <row r="8" spans="1:13" ht="15.75">
      <c r="A8" s="13"/>
      <c r="B8" s="14" t="s">
        <v>43</v>
      </c>
      <c r="C8" s="15"/>
      <c r="D8" s="15">
        <v>150.28</v>
      </c>
      <c r="E8" s="16" t="s">
        <v>42</v>
      </c>
      <c r="F8" s="17">
        <f t="shared" ref="F8:F50" si="0">SUM(C8,D8)</f>
        <v>150.28</v>
      </c>
      <c r="G8" s="38">
        <v>2230</v>
      </c>
      <c r="H8" s="15"/>
      <c r="I8" s="18"/>
      <c r="J8" s="15">
        <v>142.22999999999999</v>
      </c>
      <c r="K8" s="19">
        <v>0</v>
      </c>
    </row>
    <row r="9" spans="1:13" ht="15.75">
      <c r="A9" s="13"/>
      <c r="B9" s="14" t="s">
        <v>44</v>
      </c>
      <c r="C9" s="15"/>
      <c r="D9" s="15">
        <v>0.92200000000000004</v>
      </c>
      <c r="E9" s="16" t="s">
        <v>42</v>
      </c>
      <c r="F9" s="17">
        <f t="shared" si="0"/>
        <v>0.92200000000000004</v>
      </c>
      <c r="G9" s="38">
        <v>2230</v>
      </c>
      <c r="H9" s="15"/>
      <c r="I9" s="18"/>
      <c r="J9" s="15">
        <v>0.92200000000000004</v>
      </c>
      <c r="K9" s="19">
        <v>0</v>
      </c>
    </row>
    <row r="10" spans="1:13" ht="15.75">
      <c r="A10" s="13"/>
      <c r="B10" s="14" t="s">
        <v>45</v>
      </c>
      <c r="C10" s="15"/>
      <c r="D10" s="15">
        <v>0.75800000000000001</v>
      </c>
      <c r="E10" s="16" t="s">
        <v>42</v>
      </c>
      <c r="F10" s="17">
        <f t="shared" si="0"/>
        <v>0.75800000000000001</v>
      </c>
      <c r="G10" s="38">
        <v>2230</v>
      </c>
      <c r="H10" s="15"/>
      <c r="I10" s="18"/>
      <c r="J10" s="15">
        <v>0.75800000000000001</v>
      </c>
      <c r="K10" s="19">
        <v>0</v>
      </c>
    </row>
    <row r="11" spans="1:13" ht="15.75">
      <c r="A11" s="13"/>
      <c r="B11" s="14" t="s">
        <v>43</v>
      </c>
      <c r="C11" s="15"/>
      <c r="D11" s="15">
        <v>88.26</v>
      </c>
      <c r="E11" s="16" t="s">
        <v>21</v>
      </c>
      <c r="F11" s="17">
        <f t="shared" si="0"/>
        <v>88.26</v>
      </c>
      <c r="G11" s="38">
        <v>2210</v>
      </c>
      <c r="H11" s="15"/>
      <c r="I11" s="18"/>
      <c r="J11" s="15">
        <v>23.14</v>
      </c>
      <c r="K11" s="19"/>
    </row>
    <row r="12" spans="1:13" ht="15.75">
      <c r="A12" s="13"/>
      <c r="B12" s="14" t="s">
        <v>46</v>
      </c>
      <c r="C12" s="15"/>
      <c r="D12" s="15">
        <v>32.573</v>
      </c>
      <c r="E12" s="16" t="s">
        <v>38</v>
      </c>
      <c r="F12" s="17">
        <f t="shared" si="0"/>
        <v>32.573</v>
      </c>
      <c r="G12" s="39">
        <v>2220</v>
      </c>
      <c r="H12" s="15"/>
      <c r="I12" s="16"/>
      <c r="J12" s="15">
        <v>32.57</v>
      </c>
      <c r="K12" s="19"/>
    </row>
    <row r="13" spans="1:13" ht="15.75">
      <c r="A13" s="13"/>
      <c r="B13" s="14" t="s">
        <v>47</v>
      </c>
      <c r="C13" s="15"/>
      <c r="D13" s="15">
        <v>105.51300000000001</v>
      </c>
      <c r="E13" s="16" t="s">
        <v>48</v>
      </c>
      <c r="F13" s="17">
        <f t="shared" si="0"/>
        <v>105.51300000000001</v>
      </c>
      <c r="G13" s="39">
        <v>2210</v>
      </c>
      <c r="H13" s="15"/>
      <c r="I13" s="16"/>
      <c r="J13" s="15">
        <v>98.16</v>
      </c>
      <c r="K13" s="19"/>
    </row>
    <row r="14" spans="1:13" ht="15.75">
      <c r="A14" s="13"/>
      <c r="B14" s="14" t="s">
        <v>49</v>
      </c>
      <c r="C14" s="15"/>
      <c r="D14" s="15">
        <v>72.182000000000002</v>
      </c>
      <c r="E14" s="16" t="s">
        <v>50</v>
      </c>
      <c r="F14" s="17">
        <f t="shared" si="0"/>
        <v>72.182000000000002</v>
      </c>
      <c r="G14" s="38">
        <v>2210</v>
      </c>
      <c r="H14" s="15"/>
      <c r="I14" s="16"/>
      <c r="J14" s="15">
        <v>65.38</v>
      </c>
      <c r="K14" s="19"/>
    </row>
    <row r="15" spans="1:13" ht="15.75">
      <c r="A15" s="20"/>
      <c r="B15" s="14" t="s">
        <v>51</v>
      </c>
      <c r="C15" s="15"/>
      <c r="D15" s="15">
        <v>45.433999999999997</v>
      </c>
      <c r="E15" s="16" t="s">
        <v>52</v>
      </c>
      <c r="F15" s="17">
        <f t="shared" si="0"/>
        <v>45.433999999999997</v>
      </c>
      <c r="G15" s="38">
        <v>2210</v>
      </c>
      <c r="H15" s="15"/>
      <c r="I15" s="16"/>
      <c r="J15" s="15">
        <v>12.28</v>
      </c>
      <c r="K15" s="19"/>
    </row>
    <row r="16" spans="1:13" ht="15" customHeight="1">
      <c r="A16" s="20"/>
      <c r="B16" s="14" t="s">
        <v>43</v>
      </c>
      <c r="C16" s="15"/>
      <c r="D16" s="15">
        <v>96.15</v>
      </c>
      <c r="E16" s="16" t="s">
        <v>53</v>
      </c>
      <c r="F16" s="17">
        <f t="shared" si="0"/>
        <v>96.15</v>
      </c>
      <c r="G16" s="38">
        <v>2210</v>
      </c>
      <c r="H16" s="15"/>
      <c r="I16" s="16"/>
      <c r="J16" s="15">
        <v>25.45</v>
      </c>
      <c r="K16" s="19"/>
    </row>
    <row r="17" spans="1:11" ht="15.75">
      <c r="A17" s="13"/>
      <c r="B17" s="14"/>
      <c r="C17" s="15"/>
      <c r="D17" s="15">
        <v>356.18</v>
      </c>
      <c r="E17" s="16" t="s">
        <v>17</v>
      </c>
      <c r="F17" s="17">
        <f t="shared" si="0"/>
        <v>356.18</v>
      </c>
      <c r="G17" s="38">
        <v>2210</v>
      </c>
      <c r="H17" s="15"/>
      <c r="I17" s="16"/>
      <c r="J17" s="15">
        <v>165.25</v>
      </c>
      <c r="K17" s="19"/>
    </row>
    <row r="18" spans="1:11" ht="15.75">
      <c r="A18" s="13"/>
      <c r="B18" s="14"/>
      <c r="C18" s="15"/>
      <c r="D18" s="15">
        <v>157.84</v>
      </c>
      <c r="E18" s="16" t="s">
        <v>18</v>
      </c>
      <c r="F18" s="17">
        <f t="shared" si="0"/>
        <v>157.84</v>
      </c>
      <c r="G18" s="38">
        <v>2210</v>
      </c>
      <c r="H18" s="15"/>
      <c r="I18" s="16"/>
      <c r="J18" s="15">
        <v>65.45</v>
      </c>
      <c r="K18" s="19"/>
    </row>
    <row r="19" spans="1:11" ht="15.75">
      <c r="A19" s="13"/>
      <c r="B19" s="14" t="s">
        <v>54</v>
      </c>
      <c r="C19" s="15"/>
      <c r="D19" s="15">
        <v>389.96199999999999</v>
      </c>
      <c r="E19" s="16" t="s">
        <v>31</v>
      </c>
      <c r="F19" s="17">
        <f t="shared" si="0"/>
        <v>389.96199999999999</v>
      </c>
      <c r="G19" s="38">
        <v>3210</v>
      </c>
      <c r="H19" s="15"/>
      <c r="I19" s="16"/>
      <c r="J19" s="15"/>
      <c r="K19" s="19"/>
    </row>
    <row r="20" spans="1:11" ht="15.75">
      <c r="A20" s="13"/>
      <c r="B20" s="14" t="s">
        <v>43</v>
      </c>
      <c r="C20" s="15">
        <v>324.29000000000002</v>
      </c>
      <c r="D20" s="15"/>
      <c r="E20" s="16"/>
      <c r="F20" s="17">
        <f t="shared" si="0"/>
        <v>324.29000000000002</v>
      </c>
      <c r="G20" s="38"/>
      <c r="H20" s="15"/>
      <c r="I20" s="16"/>
      <c r="J20" s="15"/>
      <c r="K20" s="19"/>
    </row>
    <row r="21" spans="1:11" ht="15.75">
      <c r="A21" s="13"/>
      <c r="B21" s="14" t="s">
        <v>43</v>
      </c>
      <c r="C21" s="15"/>
      <c r="D21" s="15">
        <v>23.6</v>
      </c>
      <c r="E21" s="16" t="s">
        <v>38</v>
      </c>
      <c r="F21" s="17">
        <f t="shared" si="0"/>
        <v>23.6</v>
      </c>
      <c r="G21" s="38">
        <v>2220</v>
      </c>
      <c r="H21" s="15"/>
      <c r="I21" s="16"/>
      <c r="J21" s="15">
        <v>23.6</v>
      </c>
      <c r="K21" s="19"/>
    </row>
    <row r="22" spans="1:11" ht="15.75">
      <c r="A22" s="13"/>
      <c r="B22" s="14" t="s">
        <v>43</v>
      </c>
      <c r="C22" s="15"/>
      <c r="D22" s="15">
        <v>9.8559999999999999</v>
      </c>
      <c r="E22" s="16" t="s">
        <v>31</v>
      </c>
      <c r="F22" s="17">
        <f t="shared" si="0"/>
        <v>9.8559999999999999</v>
      </c>
      <c r="G22" s="38">
        <v>3210</v>
      </c>
      <c r="H22" s="15"/>
      <c r="I22" s="16"/>
      <c r="J22" s="15"/>
      <c r="K22" s="19"/>
    </row>
    <row r="23" spans="1:11" ht="15.75">
      <c r="A23" s="13"/>
      <c r="B23" s="14" t="s">
        <v>55</v>
      </c>
      <c r="C23" s="15"/>
      <c r="D23" s="15">
        <v>50</v>
      </c>
      <c r="E23" s="16" t="s">
        <v>31</v>
      </c>
      <c r="F23" s="17">
        <f t="shared" si="0"/>
        <v>50</v>
      </c>
      <c r="G23" s="38">
        <v>3210</v>
      </c>
      <c r="H23" s="15"/>
      <c r="I23" s="16"/>
      <c r="J23" s="15"/>
      <c r="K23" s="19"/>
    </row>
    <row r="24" spans="1:11" ht="15.7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9"/>
    </row>
    <row r="25" spans="1:11" ht="15.75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9"/>
    </row>
    <row r="26" spans="1:11" ht="15.75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9"/>
    </row>
    <row r="27" spans="1:11" ht="15.7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9"/>
    </row>
    <row r="28" spans="1:11" ht="15.7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9"/>
    </row>
    <row r="29" spans="1:11" ht="15.7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9"/>
    </row>
    <row r="30" spans="1:11" ht="15.7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9"/>
    </row>
    <row r="31" spans="1:11" ht="15.7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9"/>
    </row>
    <row r="32" spans="1:11" ht="15.7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9"/>
    </row>
    <row r="33" spans="1:11" ht="15.7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9"/>
    </row>
    <row r="34" spans="1:11" ht="15.7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9"/>
    </row>
    <row r="35" spans="1:11" ht="15.75">
      <c r="A35" s="20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9"/>
    </row>
    <row r="36" spans="1:11" ht="15.75">
      <c r="A36" s="20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9"/>
    </row>
    <row r="37" spans="1:11" ht="15.7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9"/>
    </row>
    <row r="38" spans="1:11" ht="15.7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9"/>
    </row>
    <row r="39" spans="1:11" ht="15.7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9"/>
    </row>
    <row r="40" spans="1:11" ht="15.7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9"/>
    </row>
    <row r="41" spans="1:11" ht="15.7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9"/>
    </row>
    <row r="42" spans="1:11" ht="15.7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9"/>
    </row>
    <row r="43" spans="1:11" ht="15.7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9"/>
    </row>
    <row r="44" spans="1:11" ht="15.7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9"/>
    </row>
    <row r="45" spans="1:11" ht="15.75">
      <c r="A45" s="20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9"/>
    </row>
    <row r="46" spans="1:11" ht="15.75">
      <c r="A46" s="20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9"/>
    </row>
    <row r="47" spans="1:11" ht="15.75">
      <c r="A47" s="35"/>
      <c r="B47" s="22"/>
      <c r="C47" s="36"/>
      <c r="D47" s="36"/>
      <c r="E47" s="37"/>
      <c r="F47" s="17">
        <f t="shared" si="0"/>
        <v>0</v>
      </c>
      <c r="G47" s="22"/>
      <c r="H47" s="36"/>
      <c r="I47" s="37"/>
      <c r="J47" s="36"/>
      <c r="K47" s="19"/>
    </row>
    <row r="48" spans="1:11" ht="15.75">
      <c r="A48" s="35"/>
      <c r="B48" s="22"/>
      <c r="C48" s="36"/>
      <c r="D48" s="36"/>
      <c r="E48" s="37"/>
      <c r="F48" s="17">
        <f t="shared" si="0"/>
        <v>0</v>
      </c>
      <c r="G48" s="22"/>
      <c r="H48" s="36"/>
      <c r="I48" s="37"/>
      <c r="J48" s="36"/>
      <c r="K48" s="19"/>
    </row>
    <row r="49" spans="1:11" ht="15.75">
      <c r="A49" s="35"/>
      <c r="B49" s="22"/>
      <c r="C49" s="36"/>
      <c r="D49" s="36"/>
      <c r="E49" s="37"/>
      <c r="F49" s="17">
        <f t="shared" si="0"/>
        <v>0</v>
      </c>
      <c r="G49" s="22"/>
      <c r="H49" s="36"/>
      <c r="I49" s="37"/>
      <c r="J49" s="36"/>
      <c r="K49" s="19"/>
    </row>
    <row r="50" spans="1:11" ht="15.75">
      <c r="A50" s="22"/>
      <c r="B50" s="23" t="s">
        <v>32</v>
      </c>
      <c r="C50" s="24">
        <f>SUM(C7:C49)</f>
        <v>324.29000000000002</v>
      </c>
      <c r="D50" s="24">
        <f>SUM(D7:D49)</f>
        <v>1926.86</v>
      </c>
      <c r="E50" s="25"/>
      <c r="F50" s="26">
        <f t="shared" si="0"/>
        <v>2251.15</v>
      </c>
      <c r="G50" s="27"/>
      <c r="H50" s="24">
        <f>SUM(H7:H49)</f>
        <v>0</v>
      </c>
      <c r="I50" s="25"/>
      <c r="J50" s="24">
        <f>SUM(J7:J49)</f>
        <v>976.34</v>
      </c>
      <c r="K50" s="28">
        <f>C50-H50</f>
        <v>324.29000000000002</v>
      </c>
    </row>
    <row r="53" spans="1:11" ht="15.75">
      <c r="B53" s="29" t="s">
        <v>39</v>
      </c>
      <c r="F53" s="30"/>
      <c r="G53" s="31" t="s">
        <v>56</v>
      </c>
      <c r="H53" s="32"/>
    </row>
    <row r="54" spans="1:11">
      <c r="B54" s="29"/>
      <c r="F54" s="33" t="s">
        <v>35</v>
      </c>
      <c r="G54" s="34"/>
      <c r="H54" s="34"/>
    </row>
    <row r="55" spans="1:11" ht="15.75">
      <c r="B55" s="29" t="s">
        <v>36</v>
      </c>
      <c r="F55" s="30"/>
      <c r="G55" s="31" t="s">
        <v>57</v>
      </c>
      <c r="H55" s="32"/>
    </row>
    <row r="56" spans="1:11">
      <c r="F56" s="33" t="s">
        <v>35</v>
      </c>
      <c r="G56" s="34"/>
      <c r="H56" s="34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беріз</vt:lpstr>
      <vt:lpstr>гордец</vt:lpstr>
      <vt:lpstr>беріз!Область_печати</vt:lpstr>
      <vt:lpstr>гордец!Область_печати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</cp:lastModifiedBy>
  <cp:lastPrinted>2017-09-07T05:44:19Z</cp:lastPrinted>
  <dcterms:created xsi:type="dcterms:W3CDTF">2017-09-06T12:41:31Z</dcterms:created>
  <dcterms:modified xsi:type="dcterms:W3CDTF">2018-10-11T11:15:57Z</dcterms:modified>
</cp:coreProperties>
</file>