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730" windowHeight="9735"/>
  </bookViews>
  <sheets>
    <sheet name="ТМО 9 міс. 1712020" sheetId="125" r:id="rId1"/>
    <sheet name="бланк" sheetId="126" r:id="rId2"/>
    <sheet name="бланк (2)" sheetId="128" r:id="rId3"/>
    <sheet name="3 квартал " sheetId="130" r:id="rId4"/>
    <sheet name="3 квартал  (2)" sheetId="131" r:id="rId5"/>
    <sheet name="бланк (3)" sheetId="132" r:id="rId6"/>
    <sheet name="бланк (4)" sheetId="134" r:id="rId7"/>
    <sheet name="бланк (5)" sheetId="136" r:id="rId8"/>
    <sheet name="ІІІ квартал" sheetId="141" r:id="rId9"/>
    <sheet name="бланк (6)" sheetId="142" r:id="rId10"/>
    <sheet name="Аркуш1" sheetId="144" r:id="rId11"/>
    <sheet name="бланк (7)" sheetId="145" r:id="rId12"/>
    <sheet name="бланк (8)" sheetId="147" r:id="rId13"/>
    <sheet name="бланк (9)" sheetId="149" r:id="rId14"/>
    <sheet name="бланк (10)" sheetId="151" r:id="rId15"/>
    <sheet name="бланк (11)" sheetId="152" r:id="rId16"/>
    <sheet name="бланк (12)" sheetId="154" r:id="rId17"/>
    <sheet name="бланк (13)" sheetId="156" r:id="rId18"/>
    <sheet name="КМДКТЛ" sheetId="157" r:id="rId19"/>
    <sheet name="кмпл2" sheetId="158" r:id="rId20"/>
    <sheet name="кмпл3" sheetId="160" r:id="rId21"/>
    <sheet name="КМТЛ №1 з ДВ" sheetId="162" r:id="rId22"/>
    <sheet name="КМТЛ №1 з ДВ (2)" sheetId="163" r:id="rId23"/>
    <sheet name="КМТЛ № 2" sheetId="164" r:id="rId24"/>
    <sheet name="КМКШВЛ" sheetId="165" r:id="rId25"/>
  </sheets>
  <definedNames>
    <definedName name="_xlnm.Print_Area" localSheetId="4">'3 квартал  (2)'!$A$1:$P$107</definedName>
    <definedName name="_xlnm.Print_Area" localSheetId="1">бланк!$A$1:$K$73</definedName>
    <definedName name="_xlnm.Print_Area" localSheetId="14">'бланк (10)'!$A$1:$K$29</definedName>
    <definedName name="_xlnm.Print_Area" localSheetId="15">'бланк (11)'!$A$1:$K$58</definedName>
    <definedName name="_xlnm.Print_Area" localSheetId="16">'бланк (12)'!$A$1:$K$58</definedName>
    <definedName name="_xlnm.Print_Area" localSheetId="17">'бланк (13)'!$A$1:$K$58</definedName>
    <definedName name="_xlnm.Print_Area" localSheetId="2">'бланк (2)'!$A$1:$K$36</definedName>
    <definedName name="_xlnm.Print_Area" localSheetId="5">'бланк (3)'!$A$1:$K$42</definedName>
    <definedName name="_xlnm.Print_Area" localSheetId="6">'бланк (4)'!$A$1:$K$58</definedName>
    <definedName name="_xlnm.Print_Area" localSheetId="7">'бланк (5)'!$A$1:$K$24</definedName>
    <definedName name="_xlnm.Print_Area" localSheetId="9">'бланк (6)'!$A$1:$K$45</definedName>
    <definedName name="_xlnm.Print_Area" localSheetId="11">'бланк (7)'!$A$1:$K$58</definedName>
    <definedName name="_xlnm.Print_Area" localSheetId="12">'бланк (8)'!$A$1:$P$58</definedName>
    <definedName name="_xlnm.Print_Area" localSheetId="13">'бланк (9)'!$A$1:$K$58</definedName>
    <definedName name="_xlnm.Print_Area" localSheetId="18">КМДКТЛ!$A$1:$K$58</definedName>
    <definedName name="_xlnm.Print_Area" localSheetId="19">кмпл2!$A$1:$K$59</definedName>
    <definedName name="_xlnm.Print_Area" localSheetId="20">кмпл3!$A$1:$K$56</definedName>
    <definedName name="_xlnm.Print_Area" localSheetId="23">'КМТЛ № 2'!$A$1:$K$57</definedName>
    <definedName name="_xlnm.Print_Area" localSheetId="21">'КМТЛ №1 з ДВ'!$A$1:$K$57</definedName>
    <definedName name="_xlnm.Print_Area" localSheetId="22">'КМТЛ №1 з ДВ (2)'!$A$1:$K$58</definedName>
    <definedName name="_xlnm.Print_Area" localSheetId="0">'ТМО 9 міс. 1712020'!$A$1:$M$62</definedName>
  </definedNames>
  <calcPr calcId="125725"/>
</workbook>
</file>

<file path=xl/calcChain.xml><?xml version="1.0" encoding="utf-8"?>
<calcChain xmlns="http://schemas.openxmlformats.org/spreadsheetml/2006/main">
  <c r="J50" i="165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J49" i="164"/>
  <c r="H49"/>
  <c r="D49"/>
  <c r="C49"/>
  <c r="F49" s="1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63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7"/>
  <c r="H49" i="162"/>
  <c r="C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J7"/>
  <c r="J49" s="1"/>
  <c r="F7"/>
  <c r="D7"/>
  <c r="D49" s="1"/>
  <c r="H48" i="160"/>
  <c r="D48"/>
  <c r="C48"/>
  <c r="F48" s="1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J15"/>
  <c r="F15"/>
  <c r="J14"/>
  <c r="F14"/>
  <c r="J13"/>
  <c r="F13"/>
  <c r="J12"/>
  <c r="F12"/>
  <c r="J11"/>
  <c r="F11"/>
  <c r="J10"/>
  <c r="F10"/>
  <c r="J9"/>
  <c r="F9"/>
  <c r="J8"/>
  <c r="F8"/>
  <c r="J7"/>
  <c r="J48" s="1"/>
  <c r="F7"/>
  <c r="J51" i="158"/>
  <c r="H51"/>
  <c r="D51"/>
  <c r="C51"/>
  <c r="K51" s="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57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56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54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52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18" i="151"/>
  <c r="H18"/>
  <c r="D18"/>
  <c r="C18"/>
  <c r="F18" s="1"/>
  <c r="F17"/>
  <c r="F16"/>
  <c r="F15"/>
  <c r="F14"/>
  <c r="F13"/>
  <c r="F12"/>
  <c r="F11"/>
  <c r="F10"/>
  <c r="F7"/>
  <c r="J50" i="149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47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45"/>
  <c r="H50"/>
  <c r="K50" s="1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H49" i="144"/>
  <c r="D49"/>
  <c r="C49"/>
  <c r="F49" s="1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I17"/>
  <c r="F17"/>
  <c r="J17" s="1"/>
  <c r="I16"/>
  <c r="F16"/>
  <c r="J16" s="1"/>
  <c r="I15"/>
  <c r="F15"/>
  <c r="J15" s="1"/>
  <c r="I14"/>
  <c r="F14"/>
  <c r="J14" s="1"/>
  <c r="I13"/>
  <c r="F13"/>
  <c r="J13" s="1"/>
  <c r="I12"/>
  <c r="F12"/>
  <c r="J12" s="1"/>
  <c r="I11"/>
  <c r="F11"/>
  <c r="J11" s="1"/>
  <c r="I10"/>
  <c r="F10"/>
  <c r="J10" s="1"/>
  <c r="I9"/>
  <c r="F9"/>
  <c r="J9" s="1"/>
  <c r="I8"/>
  <c r="F8"/>
  <c r="J8" s="1"/>
  <c r="I7"/>
  <c r="F7"/>
  <c r="J7" s="1"/>
  <c r="J49" s="1"/>
  <c r="J37" i="142"/>
  <c r="H37"/>
  <c r="D37"/>
  <c r="C37"/>
  <c r="K37" s="1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41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7"/>
  <c r="J16" i="136"/>
  <c r="H16"/>
  <c r="D16"/>
  <c r="C16"/>
  <c r="K16" s="1"/>
  <c r="F15"/>
  <c r="F14"/>
  <c r="F13"/>
  <c r="F12"/>
  <c r="F11"/>
  <c r="F10"/>
  <c r="F9"/>
  <c r="F8"/>
  <c r="F7"/>
  <c r="J50" i="134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C36" i="132"/>
  <c r="I35"/>
  <c r="F35"/>
  <c r="J35" s="1"/>
  <c r="I34"/>
  <c r="F34"/>
  <c r="J34" s="1"/>
  <c r="I33"/>
  <c r="D33"/>
  <c r="F33" s="1"/>
  <c r="J33" s="1"/>
  <c r="I32"/>
  <c r="F32"/>
  <c r="J32" s="1"/>
  <c r="I31"/>
  <c r="F31"/>
  <c r="J31" s="1"/>
  <c r="I30"/>
  <c r="F30"/>
  <c r="J30" s="1"/>
  <c r="I29"/>
  <c r="F29"/>
  <c r="J29" s="1"/>
  <c r="I28"/>
  <c r="F28"/>
  <c r="J28" s="1"/>
  <c r="J27"/>
  <c r="F27"/>
  <c r="D26"/>
  <c r="D36" s="1"/>
  <c r="F25"/>
  <c r="J25" s="1"/>
  <c r="J24"/>
  <c r="J23"/>
  <c r="F23"/>
  <c r="J22"/>
  <c r="F22"/>
  <c r="J21"/>
  <c r="F21"/>
  <c r="J20"/>
  <c r="F20"/>
  <c r="J19"/>
  <c r="F19"/>
  <c r="J18"/>
  <c r="F18"/>
  <c r="J17"/>
  <c r="F17"/>
  <c r="J16"/>
  <c r="F16"/>
  <c r="H14"/>
  <c r="H13"/>
  <c r="H12"/>
  <c r="H11"/>
  <c r="H10"/>
  <c r="H36" s="1"/>
  <c r="F7"/>
  <c r="D102" i="131"/>
  <c r="C102"/>
  <c r="A6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60"/>
  <c r="J51"/>
  <c r="I51"/>
  <c r="I50"/>
  <c r="F50"/>
  <c r="J50" s="1"/>
  <c r="F49"/>
  <c r="J49" s="1"/>
  <c r="I48"/>
  <c r="F48"/>
  <c r="J48" s="1"/>
  <c r="I47"/>
  <c r="F47"/>
  <c r="J47" s="1"/>
  <c r="I46"/>
  <c r="F46"/>
  <c r="J46" s="1"/>
  <c r="I45"/>
  <c r="F45"/>
  <c r="J45" s="1"/>
  <c r="F44"/>
  <c r="J44" s="1"/>
  <c r="F43"/>
  <c r="J43" s="1"/>
  <c r="F42"/>
  <c r="J42" s="1"/>
  <c r="F41"/>
  <c r="J41" s="1"/>
  <c r="F40"/>
  <c r="J40" s="1"/>
  <c r="F39"/>
  <c r="J39" s="1"/>
  <c r="F38"/>
  <c r="J38" s="1"/>
  <c r="F37"/>
  <c r="J37" s="1"/>
  <c r="F35"/>
  <c r="J35" s="1"/>
  <c r="F34"/>
  <c r="J34" s="1"/>
  <c r="D34"/>
  <c r="J33"/>
  <c r="F33"/>
  <c r="J32"/>
  <c r="I31"/>
  <c r="F31"/>
  <c r="J31" s="1"/>
  <c r="I30"/>
  <c r="F30"/>
  <c r="J30" s="1"/>
  <c r="I29"/>
  <c r="F29"/>
  <c r="J29" s="1"/>
  <c r="H14"/>
  <c r="H102" s="1"/>
  <c r="K102" s="1"/>
  <c r="H10"/>
  <c r="F7"/>
  <c r="F102" s="1"/>
  <c r="C40" i="130"/>
  <c r="F37"/>
  <c r="J37" s="1"/>
  <c r="I36"/>
  <c r="F36"/>
  <c r="J36" s="1"/>
  <c r="I35"/>
  <c r="F35"/>
  <c r="J35" s="1"/>
  <c r="I34"/>
  <c r="F34"/>
  <c r="J34" s="1"/>
  <c r="I33"/>
  <c r="F33"/>
  <c r="J33" s="1"/>
  <c r="D33"/>
  <c r="I32"/>
  <c r="F32"/>
  <c r="J32" s="1"/>
  <c r="I31"/>
  <c r="F31"/>
  <c r="J31" s="1"/>
  <c r="I30"/>
  <c r="F30"/>
  <c r="J30" s="1"/>
  <c r="I29"/>
  <c r="F29"/>
  <c r="J29" s="1"/>
  <c r="I28"/>
  <c r="F28"/>
  <c r="J28" s="1"/>
  <c r="F27"/>
  <c r="J27" s="1"/>
  <c r="F26"/>
  <c r="J26" s="1"/>
  <c r="D26"/>
  <c r="D40" s="1"/>
  <c r="J25"/>
  <c r="F25"/>
  <c r="J24"/>
  <c r="F23"/>
  <c r="J23" s="1"/>
  <c r="F22"/>
  <c r="J22" s="1"/>
  <c r="F21"/>
  <c r="J21" s="1"/>
  <c r="F20"/>
  <c r="J20" s="1"/>
  <c r="F19"/>
  <c r="J19" s="1"/>
  <c r="F18"/>
  <c r="J18" s="1"/>
  <c r="F17"/>
  <c r="J17" s="1"/>
  <c r="F16"/>
  <c r="J16" s="1"/>
  <c r="H14"/>
  <c r="H13"/>
  <c r="H12"/>
  <c r="H11"/>
  <c r="H10"/>
  <c r="H40" s="1"/>
  <c r="F7"/>
  <c r="F40" s="1"/>
  <c r="J27" i="128"/>
  <c r="D27"/>
  <c r="C27"/>
  <c r="F26"/>
  <c r="F25"/>
  <c r="F24"/>
  <c r="H23"/>
  <c r="F23"/>
  <c r="F22"/>
  <c r="H21"/>
  <c r="F21"/>
  <c r="H20"/>
  <c r="F20"/>
  <c r="H19"/>
  <c r="F19"/>
  <c r="F18"/>
  <c r="H16"/>
  <c r="F16"/>
  <c r="F15"/>
  <c r="F14"/>
  <c r="H13"/>
  <c r="H27" s="1"/>
  <c r="F13"/>
  <c r="F12"/>
  <c r="F11"/>
  <c r="F10"/>
  <c r="F9"/>
  <c r="F8"/>
  <c r="F7"/>
  <c r="H65" i="126"/>
  <c r="D65"/>
  <c r="C65"/>
  <c r="F65" s="1"/>
  <c r="F63"/>
  <c r="F62"/>
  <c r="F59"/>
  <c r="F58"/>
  <c r="F57"/>
  <c r="F56"/>
  <c r="F55"/>
  <c r="F54"/>
  <c r="F53"/>
  <c r="J52"/>
  <c r="F52"/>
  <c r="F51"/>
  <c r="J50"/>
  <c r="F50"/>
  <c r="F49"/>
  <c r="J48"/>
  <c r="F48"/>
  <c r="F47"/>
  <c r="J46"/>
  <c r="F46"/>
  <c r="F45"/>
  <c r="F44"/>
  <c r="J43"/>
  <c r="F43"/>
  <c r="J42"/>
  <c r="F42"/>
  <c r="J41"/>
  <c r="F41"/>
  <c r="J40"/>
  <c r="F40"/>
  <c r="J39"/>
  <c r="F39"/>
  <c r="F38"/>
  <c r="F37"/>
  <c r="F36"/>
  <c r="F35"/>
  <c r="F34"/>
  <c r="F33"/>
  <c r="J32"/>
  <c r="F32"/>
  <c r="J31"/>
  <c r="F31"/>
  <c r="F30"/>
  <c r="F29"/>
  <c r="J28"/>
  <c r="F28"/>
  <c r="J27"/>
  <c r="F27"/>
  <c r="J26"/>
  <c r="F26"/>
  <c r="F25"/>
  <c r="F24"/>
  <c r="J23"/>
  <c r="F23"/>
  <c r="J22"/>
  <c r="F22"/>
  <c r="J21"/>
  <c r="F21"/>
  <c r="J20"/>
  <c r="F20"/>
  <c r="J19"/>
  <c r="F19"/>
  <c r="J18"/>
  <c r="F18"/>
  <c r="J17"/>
  <c r="F17"/>
  <c r="J16"/>
  <c r="F16"/>
  <c r="J15"/>
  <c r="F15"/>
  <c r="J14"/>
  <c r="F14"/>
  <c r="J13"/>
  <c r="F13"/>
  <c r="J12"/>
  <c r="F12"/>
  <c r="J11"/>
  <c r="F11"/>
  <c r="J10"/>
  <c r="F10"/>
  <c r="J9"/>
  <c r="F9"/>
  <c r="J8"/>
  <c r="J65" s="1"/>
  <c r="F8"/>
  <c r="F7"/>
  <c r="J56" i="125"/>
  <c r="H56"/>
  <c r="D56"/>
  <c r="C56"/>
  <c r="F56" s="1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5"/>
  <c r="F14"/>
  <c r="F10"/>
  <c r="F9"/>
  <c r="F8"/>
  <c r="K49" i="164" l="1"/>
  <c r="K50" i="163"/>
  <c r="F49" i="162"/>
  <c r="K49"/>
  <c r="K48" i="160"/>
  <c r="F51" i="158"/>
  <c r="K50" i="157"/>
  <c r="K50" i="154"/>
  <c r="K50" i="156"/>
  <c r="F50" i="152"/>
  <c r="K18" i="151"/>
  <c r="F50" i="149"/>
  <c r="F50" i="147"/>
  <c r="F37" i="142"/>
  <c r="K49" i="144"/>
  <c r="K50" i="141"/>
  <c r="F16" i="136"/>
  <c r="F50" i="134"/>
  <c r="J40" i="130"/>
  <c r="K40"/>
  <c r="J102" i="131"/>
  <c r="K36" i="132"/>
  <c r="F36"/>
  <c r="F26"/>
  <c r="J26" s="1"/>
  <c r="J36" s="1"/>
  <c r="K27" i="128"/>
  <c r="F27"/>
  <c r="K65" i="126"/>
  <c r="L65" s="1"/>
  <c r="K56" i="125"/>
</calcChain>
</file>

<file path=xl/sharedStrings.xml><?xml version="1.0" encoding="utf-8"?>
<sst xmlns="http://schemas.openxmlformats.org/spreadsheetml/2006/main" count="1405" uniqueCount="478">
  <si>
    <t xml:space="preserve">          Додаток до листа</t>
  </si>
  <si>
    <r>
      <t xml:space="preserve">    від _</t>
    </r>
    <r>
      <rPr>
        <u/>
        <sz val="10"/>
        <rFont val="Times New Roman"/>
        <family val="1"/>
        <charset val="204"/>
      </rPr>
      <t>20.03.2018</t>
    </r>
    <r>
      <rPr>
        <sz val="10"/>
        <rFont val="Times New Roman"/>
        <family val="1"/>
        <charset val="204"/>
      </rPr>
      <t>_  № _</t>
    </r>
    <r>
      <rPr>
        <u/>
        <sz val="10"/>
        <rFont val="Times New Roman"/>
        <family val="1"/>
        <charset val="204"/>
      </rPr>
      <t>061-3416</t>
    </r>
    <r>
      <rPr>
        <sz val="10"/>
        <rFont val="Times New Roman"/>
        <family val="1"/>
        <charset val="204"/>
      </rPr>
      <t>_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</si>
  <si>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</si>
  <si>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</si>
  <si>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</si>
  <si>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</si>
  <si>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</si>
  <si>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</si>
  <si>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</si>
  <si>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</si>
  <si>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</si>
  <si>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</si>
  <si>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</si>
  <si>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</si>
  <si>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</si>
  <si>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</si>
  <si>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Київська міська туберкульозна лікарня № 1 з ДВ</t>
  </si>
  <si>
    <t>Благодійного фонду «Фундація Антиснід-Україна»</t>
  </si>
  <si>
    <t>Дрібний медичний інвентар</t>
  </si>
  <si>
    <t>дрібний медичний інвентар</t>
  </si>
  <si>
    <t>канцелярські товари</t>
  </si>
  <si>
    <t>ТОВ «Валанж-Фарм»</t>
  </si>
  <si>
    <t>імунобіологічний препарат - туберкулін</t>
  </si>
  <si>
    <t>Фізична особа - Хонг</t>
  </si>
  <si>
    <t>Київська міська туберкульозна лікарня №2</t>
  </si>
  <si>
    <t>ДАК "Ліки України"</t>
  </si>
  <si>
    <t>наркотичні лікарські засоби ля замісної терапії</t>
  </si>
  <si>
    <t>наркотичні препарати для замісної терапії</t>
  </si>
  <si>
    <t>ДП "Укрмедпостач"</t>
  </si>
  <si>
    <t>наркотичні лікарські засоби для замісної терапії</t>
  </si>
  <si>
    <t>Київська міська дитяча клінична туберкульозна лікарня</t>
  </si>
  <si>
    <t>Коцупенко Л.П.</t>
  </si>
  <si>
    <t>господарські товари</t>
  </si>
  <si>
    <t>Панчук О.С.</t>
  </si>
  <si>
    <t>офісна техніка</t>
  </si>
  <si>
    <t>Мільошкін Е.В.</t>
  </si>
  <si>
    <t>продукти харчування</t>
  </si>
  <si>
    <t>ВСЬОГО по закладу</t>
  </si>
  <si>
    <t>Заступник керівника установи</t>
  </si>
  <si>
    <t>Осауленко Н.В.</t>
  </si>
  <si>
    <t>(підпис)           (ініціали і прізвище) </t>
  </si>
  <si>
    <t>Головний бухгалтер</t>
  </si>
  <si>
    <t>Твердохліб О.В.</t>
  </si>
  <si>
    <t xml:space="preserve">             від ________ 2018 № ______</t>
  </si>
  <si>
    <t xml:space="preserve">  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Київський міський клінічний ендокринологічний центр    за   ІІІ  квартал  2018   року 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</si>
  <si>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2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</si>
  <si>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2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</si>
  <si>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2"/>
        <color indexed="8"/>
        <rFont val="Times New Roman"/>
        <family val="1"/>
        <charset val="204"/>
      </rPr>
      <t xml:space="preserve"> тис. грн</t>
    </r>
  </si>
  <si>
    <r>
      <t xml:space="preserve">Сума,        </t>
    </r>
    <r>
      <rPr>
        <b/>
        <sz val="12"/>
        <color indexed="8"/>
        <rFont val="Times New Roman"/>
        <family val="1"/>
        <charset val="204"/>
      </rPr>
      <t xml:space="preserve">  тис. грн</t>
    </r>
  </si>
  <si>
    <r>
      <t>Сума,</t>
    </r>
    <r>
      <rPr>
        <b/>
        <sz val="12"/>
        <color indexed="8"/>
        <rFont val="Times New Roman"/>
        <family val="1"/>
        <charset val="204"/>
      </rPr>
      <t xml:space="preserve"> тис. грн</t>
    </r>
  </si>
  <si>
    <t>ТОВ"Епіцентр-К"</t>
  </si>
  <si>
    <t xml:space="preserve">господарські товари </t>
  </si>
  <si>
    <t>ТОВ"БУД-СТАР"</t>
  </si>
  <si>
    <t>блоки віконні</t>
  </si>
  <si>
    <t>ТОВ"ХІМЛАБОРРЕАКТИВ"</t>
  </si>
  <si>
    <t>стіл маніпуляційний</t>
  </si>
  <si>
    <r>
      <t>ТОВ"Прем</t>
    </r>
    <r>
      <rPr>
        <sz val="12"/>
        <color indexed="8"/>
        <rFont val="Calibri"/>
        <family val="2"/>
        <charset val="204"/>
      </rPr>
      <t>' єра -Роуд"</t>
    </r>
  </si>
  <si>
    <t>крісло для відпочинку</t>
  </si>
  <si>
    <t>ТОВ "Роллтекс"</t>
  </si>
  <si>
    <t>тканеві ролети</t>
  </si>
  <si>
    <t>ТОВ"Торг.-будів.дім "ОЛДІ"</t>
  </si>
  <si>
    <t>будівельні матеріали</t>
  </si>
  <si>
    <t xml:space="preserve">ТОВ"ЕКОНОМТОЧКА" </t>
  </si>
  <si>
    <t>стілець на рамі</t>
  </si>
  <si>
    <t>ТОВ"АРТ-ПРОМ"</t>
  </si>
  <si>
    <t>стілець</t>
  </si>
  <si>
    <t>ТОВ"ЛАБВЕЛЛ"</t>
  </si>
  <si>
    <t>реагенти</t>
  </si>
  <si>
    <t>ТОВ"ТЕРРА-МЕД"</t>
  </si>
  <si>
    <t xml:space="preserve">товари медичного призначення </t>
  </si>
  <si>
    <t>ТОВ "ФАРМЮНІОН БСВ Девелопмент"</t>
  </si>
  <si>
    <t>пропофол фармюніон</t>
  </si>
  <si>
    <t>ТОВ"ДІАЛОГ ДІАГНОСТІК"</t>
  </si>
  <si>
    <t>тест-системи.пробірки</t>
  </si>
  <si>
    <t>ТОВ"УКР Діагностіка"</t>
  </si>
  <si>
    <t>товари медичого призначення</t>
  </si>
  <si>
    <t>товари медичного призначення</t>
  </si>
  <si>
    <t>ТОВ"Теспро"</t>
  </si>
  <si>
    <t>вакуумні пробірки</t>
  </si>
  <si>
    <t>ТОВ"ЛАБІКС"</t>
  </si>
  <si>
    <t>калібратор холестерин ЛВЩ глюкоза</t>
  </si>
  <si>
    <t>ТОВ"ЛАБВІТА"</t>
  </si>
  <si>
    <t xml:space="preserve">реангент </t>
  </si>
  <si>
    <t>ТОВ"ДіПі Ейр Газ"</t>
  </si>
  <si>
    <t>кисень</t>
  </si>
  <si>
    <t xml:space="preserve">ТОВ"Лаверна" </t>
  </si>
  <si>
    <t>дез.засоби</t>
  </si>
  <si>
    <t>ТОВ"НВП"ВІЛАН"</t>
  </si>
  <si>
    <t>ТОВ"РОЗЕТКА.УА"</t>
  </si>
  <si>
    <t>орг.техніка</t>
  </si>
  <si>
    <t>ТОВ "Медичний центр М.Т.К"</t>
  </si>
  <si>
    <t>медикамети</t>
  </si>
  <si>
    <t>медикаменти</t>
  </si>
  <si>
    <t xml:space="preserve">ТОВ"ДН Радіоекологія" </t>
  </si>
  <si>
    <t>послуги</t>
  </si>
  <si>
    <t xml:space="preserve">ТОВ "НВП УКРТЕХЕКСПЕРТ" </t>
  </si>
  <si>
    <t>ТОВ"ЛАТКРОК ГРУП"</t>
  </si>
  <si>
    <t>надання послуг</t>
  </si>
  <si>
    <t>ТОВ"ІДИК СЕРВІС"</t>
  </si>
  <si>
    <t>кондиціонер ,монтаж</t>
  </si>
  <si>
    <t>ТОВ"АгроТехКлімат"</t>
  </si>
  <si>
    <t>монтаж кондиціонера</t>
  </si>
  <si>
    <t xml:space="preserve">монтаж кондиціоннра </t>
  </si>
  <si>
    <t xml:space="preserve">ТОВ"СОФТ КВАРТАЛ" </t>
  </si>
  <si>
    <t>супровід.бух.програм</t>
  </si>
  <si>
    <t xml:space="preserve">ТОВ"Захара-Сервіс"  </t>
  </si>
  <si>
    <t>обслуг.ліфтів</t>
  </si>
  <si>
    <t xml:space="preserve">ТОВ Укрмедтехніка </t>
  </si>
  <si>
    <t>послуги ремонту</t>
  </si>
  <si>
    <t xml:space="preserve">ТОВ"Вольт Енерго Групс"  </t>
  </si>
  <si>
    <t xml:space="preserve">ТОВ "ПРОФДЕЗ"  </t>
  </si>
  <si>
    <t>ТОВ"Компанія Сервіс"</t>
  </si>
  <si>
    <t>ТОВ"ЕЛЕКТРОПРИЛАД"</t>
  </si>
  <si>
    <t>пульт медсестри</t>
  </si>
  <si>
    <t>ТОВ"БРАЙТФІЛД Україна"</t>
  </si>
  <si>
    <t>бронхофіброскоп</t>
  </si>
  <si>
    <t>аналізатор</t>
  </si>
  <si>
    <t>кондиціонер</t>
  </si>
  <si>
    <t xml:space="preserve">ФОП Михайлюк і піунов </t>
  </si>
  <si>
    <t xml:space="preserve">ФОП Левишин </t>
  </si>
  <si>
    <t>ФОП</t>
  </si>
  <si>
    <t xml:space="preserve">ФОП Григораш </t>
  </si>
  <si>
    <t>обслуговування та заправка картриджів</t>
  </si>
  <si>
    <t>ПрАТ "Нова Лінія"</t>
  </si>
  <si>
    <t xml:space="preserve">ПП"Поліум" </t>
  </si>
  <si>
    <t>бланки</t>
  </si>
  <si>
    <t>ДП"ФАРМАТРЕЙД"</t>
  </si>
  <si>
    <t>розчини</t>
  </si>
  <si>
    <t xml:space="preserve">КП"Фармація" </t>
  </si>
  <si>
    <t>ПАТ "Київхліб"</t>
  </si>
  <si>
    <t>хліб</t>
  </si>
  <si>
    <t xml:space="preserve">Ритуальна служба СКП Київ Крематорій </t>
  </si>
  <si>
    <t xml:space="preserve">ПрАт "ОТІС"  </t>
  </si>
  <si>
    <t xml:space="preserve">ДУ Київський МЛЦ ДСЕСУ"  </t>
  </si>
  <si>
    <t>бак.аналізи</t>
  </si>
  <si>
    <t xml:space="preserve">ВАТ "Укртелеком" </t>
  </si>
  <si>
    <t>телефон</t>
  </si>
  <si>
    <t xml:space="preserve">Укр ЦСМ  </t>
  </si>
  <si>
    <t>метролог.мед.обладнання</t>
  </si>
  <si>
    <t>метролог.мед.облад</t>
  </si>
  <si>
    <t>УПРАВЛІННЯ ПОЛІЦІЇ ОХОРОНИ</t>
  </si>
  <si>
    <t>охорона наркот</t>
  </si>
  <si>
    <t xml:space="preserve">СПО-ФО Кренделева  </t>
  </si>
  <si>
    <t>послуги прання</t>
  </si>
  <si>
    <t>ПП " ПОЛИСК"</t>
  </si>
  <si>
    <t>принтер</t>
  </si>
  <si>
    <t>ПП "МЕБЕЛЬНИЙ КЛУБ"</t>
  </si>
  <si>
    <t>меблі.тумба</t>
  </si>
  <si>
    <t>УКР Діагностіка</t>
  </si>
  <si>
    <t xml:space="preserve">центріфуга </t>
  </si>
  <si>
    <t>ценріфуга</t>
  </si>
  <si>
    <t>ПП "Медика"</t>
  </si>
  <si>
    <t>світильник</t>
  </si>
  <si>
    <t xml:space="preserve">Фізичної особи </t>
  </si>
  <si>
    <t>В.о головного лікаря</t>
  </si>
  <si>
    <t>Павленко Г.П</t>
  </si>
  <si>
    <t>Туркінова Н.І</t>
  </si>
  <si>
    <t>Залишок невикористаних грошових коштів, товарів та послуг на кінець звітного періоду, тис. грн</t>
  </si>
  <si>
    <r>
      <t xml:space="preserve">В  натуральній формі (товари і послуги),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</si>
  <si>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Сума, </t>
    </r>
    <r>
      <rPr>
        <b/>
        <sz val="10"/>
        <color indexed="8"/>
        <rFont val="Times New Roman"/>
        <family val="1"/>
        <charset val="204"/>
      </rPr>
      <t>тис. грн</t>
    </r>
  </si>
  <si>
    <t>канцтовари</t>
  </si>
  <si>
    <t>Фізична особа</t>
  </si>
  <si>
    <t>вивіз сміття</t>
  </si>
  <si>
    <t>Керівник установи</t>
  </si>
  <si>
    <t xml:space="preserve">             від 20.03. 2018 № 061-3416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</si>
  <si>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Київський міський центр репродуктивної та перинатальної медицини за IIІ квартал 2018 року </t>
  </si>
  <si>
    <t>Фонд сприяння народжуваності в Україні (ПП "Медіта")</t>
  </si>
  <si>
    <t>Поставки МОЗ : ДП "Укрмедпостач"</t>
  </si>
  <si>
    <t>ТОВ "Нутриція України"</t>
  </si>
  <si>
    <t>Служба у справах дітей та сім'ї виконавчого органу КМР(КМДА)</t>
  </si>
  <si>
    <t>альбоми для фотографій</t>
  </si>
  <si>
    <t xml:space="preserve"> </t>
  </si>
  <si>
    <t>миючі засоби</t>
  </si>
  <si>
    <t xml:space="preserve">товари </t>
  </si>
  <si>
    <t>вироби мед.призначення</t>
  </si>
  <si>
    <t>дезинфікуючі засоби</t>
  </si>
  <si>
    <t>техн. обслугов.у пральні</t>
  </si>
  <si>
    <t>повірка мед.обладнання</t>
  </si>
  <si>
    <t>техн. обслугов.харчоблоку</t>
  </si>
  <si>
    <t>курси</t>
  </si>
  <si>
    <t xml:space="preserve"> придбання товарів довгострокового використання</t>
  </si>
  <si>
    <t xml:space="preserve">Директор </t>
  </si>
  <si>
    <t>В.В. Камінський</t>
  </si>
  <si>
    <t>Л.В. Іванець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</si>
  <si>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Київський міський клінічний онкологічний центр за 2 квартал 2018 року </t>
  </si>
  <si>
    <t>Фізичні особи</t>
  </si>
  <si>
    <t>ФОП Борщова Н.В.</t>
  </si>
  <si>
    <t>Тов Едванс Енерджі Сторідж</t>
  </si>
  <si>
    <t>ТОВ Лабікс</t>
  </si>
  <si>
    <t>ТзОВ Діалог Діагностик</t>
  </si>
  <si>
    <t>ТОВ Ледум</t>
  </si>
  <si>
    <t>ФОП Грищенко Р.Є</t>
  </si>
  <si>
    <t>ФОП Прохоренко Р.В.</t>
  </si>
  <si>
    <t>БО Наша лепта</t>
  </si>
  <si>
    <t>лампа операційна</t>
  </si>
  <si>
    <t>госп. товари</t>
  </si>
  <si>
    <t>БФ Педіатри проти раку</t>
  </si>
  <si>
    <t>инструментарій</t>
  </si>
  <si>
    <t>ФОП Слободенюк О.В.</t>
  </si>
  <si>
    <t>мікропіпетка</t>
  </si>
  <si>
    <t>БО Фундація прямої доп.</t>
  </si>
  <si>
    <t>БФ Миротворці України</t>
  </si>
  <si>
    <t>БФ Відродження</t>
  </si>
  <si>
    <t>МОЗ</t>
  </si>
  <si>
    <t>телевізор, мікрохв, чайник,</t>
  </si>
  <si>
    <t>система протипролежнева, кисневий концентратор</t>
  </si>
  <si>
    <t>меблі</t>
  </si>
  <si>
    <t xml:space="preserve">мед. інструмент </t>
  </si>
  <si>
    <t>мед.обладнання</t>
  </si>
  <si>
    <t>ГО Ми Україна</t>
  </si>
  <si>
    <t>Запорізька обл. проф. орг. Атест.</t>
  </si>
  <si>
    <t xml:space="preserve">ТОВ Бадм-Б </t>
  </si>
  <si>
    <t>ТОВ  Медінова</t>
  </si>
  <si>
    <t>бойлер</t>
  </si>
  <si>
    <t>Клюсов О.М.</t>
  </si>
  <si>
    <t xml:space="preserve">                                                                                                                                                                                       (підпис)           (ініціали і прізвище) </t>
  </si>
  <si>
    <t>Мамонова Т.Й.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</si>
  <si>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Київський міський клінічний онкологічний центр за 3 квартал 2018 року </t>
  </si>
  <si>
    <r>
      <t xml:space="preserve">В  натуральній формі (товари і послуги),   </t>
    </r>
    <r>
      <rPr>
        <b/>
        <sz val="11"/>
        <color indexed="8"/>
        <rFont val="Calibri"/>
        <family val="2"/>
        <charset val="204"/>
      </rPr>
      <t xml:space="preserve"> тис. грн</t>
    </r>
  </si>
  <si>
    <t>ТОВ Хімлаборреактив</t>
  </si>
  <si>
    <t>ТОВ Укр-Медікон</t>
  </si>
  <si>
    <t>ФОП Жикова І.П.</t>
  </si>
  <si>
    <t>ФОП Черпак</t>
  </si>
  <si>
    <t>ТОВ Укр Діагностика</t>
  </si>
  <si>
    <t>ТОВ АЛТ Україна</t>
  </si>
  <si>
    <t>ТОВ Ексімкарготрейд</t>
  </si>
  <si>
    <t>ФОП Даневич А.С.</t>
  </si>
  <si>
    <t>ФОП Таран М.І.</t>
  </si>
  <si>
    <t>ТОВ Інтермадика Україна</t>
  </si>
  <si>
    <t>ТОВ БАДМ-Б</t>
  </si>
  <si>
    <t>ФОП Горобей Т.М.</t>
  </si>
  <si>
    <t>ТОВ Медігран Україна</t>
  </si>
  <si>
    <t>ТОВ Промсистема</t>
  </si>
  <si>
    <t>парогенератор</t>
  </si>
  <si>
    <t>ТОВ Е7 груп</t>
  </si>
  <si>
    <t>обладнання</t>
  </si>
  <si>
    <t>ФОП Новицький</t>
  </si>
  <si>
    <t>медобладнання</t>
  </si>
  <si>
    <t>ТОВ Укрмлин</t>
  </si>
  <si>
    <t xml:space="preserve"> шафа холодильна</t>
  </si>
  <si>
    <t>ТОВ Рубіж</t>
  </si>
  <si>
    <t>рукав пожежний</t>
  </si>
  <si>
    <t>ТОВ Пауер плюс</t>
  </si>
  <si>
    <t>акумулятор</t>
  </si>
  <si>
    <t>ТОВ  ЦІАТ</t>
  </si>
  <si>
    <t>навчання</t>
  </si>
  <si>
    <t>ТОВ  Будлогістик</t>
  </si>
  <si>
    <t>ПП Омелія сервіс</t>
  </si>
  <si>
    <t>СКП  Київський крематорій</t>
  </si>
  <si>
    <t>кремація відходів</t>
  </si>
  <si>
    <t>ТОВ  РЕДТЕХ</t>
  </si>
  <si>
    <t>техобслуг.медобл.</t>
  </si>
  <si>
    <t>ПАТ Київські  електромереж</t>
  </si>
  <si>
    <t>ТОВ ОСВ Трейд</t>
  </si>
  <si>
    <t>кухонне обл.</t>
  </si>
  <si>
    <t>ТОВ Екол перер  технології</t>
  </si>
  <si>
    <t>НЦ НПП Будкваліфкадри</t>
  </si>
  <si>
    <t>ТОВ Єврокопігруп</t>
  </si>
  <si>
    <t>картрідж</t>
  </si>
  <si>
    <t>техобслуг.</t>
  </si>
  <si>
    <t>ФОП Коновалов</t>
  </si>
  <si>
    <t>штативи</t>
  </si>
  <si>
    <t>ТОВ Чернігівторг</t>
  </si>
  <si>
    <t>вогнегасники</t>
  </si>
  <si>
    <t>ТОВ Пож-безпека</t>
  </si>
  <si>
    <t>послуги з пож. безпеки</t>
  </si>
  <si>
    <t>Управл поліції охорони</t>
  </si>
  <si>
    <t>послуги охорони</t>
  </si>
  <si>
    <t>ТОВ Поліграфіст</t>
  </si>
  <si>
    <t>ТОВ ОПТЕК</t>
  </si>
  <si>
    <t>поточний ремонт обл.</t>
  </si>
  <si>
    <t>ФОП Лапико</t>
  </si>
  <si>
    <t>негатоскоп</t>
  </si>
  <si>
    <t>ТОВ Агенставо тенд проц</t>
  </si>
  <si>
    <t xml:space="preserve">послуги страхув. </t>
  </si>
  <si>
    <t>ПрАТ УСК Княжа груп</t>
  </si>
  <si>
    <t>страхування</t>
  </si>
  <si>
    <t>ТОВ Техноюг</t>
  </si>
  <si>
    <t>папір</t>
  </si>
  <si>
    <t>ТОВ Зета- техно</t>
  </si>
  <si>
    <t xml:space="preserve">ФОП Головко </t>
  </si>
  <si>
    <t>ремонт облад.</t>
  </si>
  <si>
    <t>ФОП Мовлян</t>
  </si>
  <si>
    <t>ТОВ Альфаемперіо</t>
  </si>
  <si>
    <t>батарея зарядна</t>
  </si>
  <si>
    <t>Київський метрополітен</t>
  </si>
  <si>
    <t>проїздні квитки</t>
  </si>
  <si>
    <t>ФОП Кудла</t>
  </si>
  <si>
    <t>обслугов.</t>
  </si>
  <si>
    <t>інформ.конс.посл.</t>
  </si>
  <si>
    <t>ФОП Постоєв</t>
  </si>
  <si>
    <t>ПП Мальчуковський</t>
  </si>
  <si>
    <t>ТОВ Укр. Індустр група</t>
  </si>
  <si>
    <t>тени</t>
  </si>
  <si>
    <t>ФОП Скубко</t>
  </si>
  <si>
    <t>ТОВ  МЦФЕР-Україна</t>
  </si>
  <si>
    <t>підписка</t>
  </si>
  <si>
    <t>ФОП Колодницький</t>
  </si>
  <si>
    <t>крісло гінекол.</t>
  </si>
  <si>
    <t>ФОП Печений</t>
  </si>
  <si>
    <t>крісло офісне</t>
  </si>
  <si>
    <t>ТОВ  ДІМЛЕН</t>
  </si>
  <si>
    <t>ФОП Кузуб</t>
  </si>
  <si>
    <t>ДТ Укрметртестстандарт</t>
  </si>
  <si>
    <t>повірка медобл.</t>
  </si>
  <si>
    <t>ФОП Шумейко</t>
  </si>
  <si>
    <t>т.о обладнання</t>
  </si>
  <si>
    <t>ФОП Тарасевич</t>
  </si>
  <si>
    <t>діагностика медобл.</t>
  </si>
  <si>
    <t>ТОВ Меркурій експрес</t>
  </si>
  <si>
    <t>ТОВ ЮТАС</t>
  </si>
  <si>
    <t>поточ. Рем.обладн.</t>
  </si>
  <si>
    <t>ТОВ Електромережбуд</t>
  </si>
  <si>
    <t>ФОП Водопян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</si>
  <si>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Київська міська клінічна лікарня №17 за III квартал 2018 року </t>
  </si>
  <si>
    <t xml:space="preserve">                                                                                                                                            найменування закладу охорони здоров′я</t>
  </si>
  <si>
    <t>меблі медичні, офісні, господ.товари</t>
  </si>
  <si>
    <t>медикаменти, перев'яз.метріали, меблі медичні</t>
  </si>
  <si>
    <t>медичне обладнання</t>
  </si>
  <si>
    <t>Дьомін М.І.</t>
  </si>
  <si>
    <t>Урденко Е.Ф.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</si>
  <si>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i/>
        <u/>
        <sz val="14"/>
        <color indexed="8"/>
        <rFont val="Times New Roman"/>
        <family val="1"/>
        <charset val="204"/>
      </rPr>
      <t>Київська міська наркологічна клінічна лікарня "Соціотерапія"</t>
    </r>
    <r>
      <rPr>
        <b/>
        <i/>
        <sz val="14"/>
        <color indexed="8"/>
        <rFont val="Times New Roman"/>
        <family val="1"/>
        <charset val="204"/>
      </rPr>
      <t xml:space="preserve"> </t>
    </r>
    <r>
      <rPr>
        <b/>
        <sz val="14"/>
        <color indexed="8"/>
        <rFont val="Times New Roman"/>
        <family val="1"/>
        <charset val="204"/>
      </rPr>
      <t xml:space="preserve">за ІІІ квартал 2018року </t>
    </r>
  </si>
  <si>
    <t>МБФ Альянс громадського здоров"я"</t>
  </si>
  <si>
    <t>основні засоби, інше</t>
  </si>
  <si>
    <t>інше</t>
  </si>
  <si>
    <t>2210, 2220</t>
  </si>
  <si>
    <t>Вироби медичного призначеннч</t>
  </si>
  <si>
    <t>ДАК"Ліки України"</t>
  </si>
  <si>
    <t>Медикаменти</t>
  </si>
  <si>
    <t>ДП"Укрмедпостач"МОЗУкраїни</t>
  </si>
  <si>
    <r>
      <t>ТОВ ХПП "Здоров</t>
    </r>
    <r>
      <rPr>
        <sz val="12"/>
        <color indexed="8"/>
        <rFont val="Calibri"/>
        <family val="2"/>
        <charset val="204"/>
      </rPr>
      <t>’я народу"</t>
    </r>
  </si>
  <si>
    <t>БФ Фундація Антиснід-Україна"</t>
  </si>
  <si>
    <t>В.В. Ярий</t>
  </si>
  <si>
    <t>І.М. Білоус</t>
  </si>
  <si>
    <t>Т.М. Камінська</t>
  </si>
  <si>
    <t>ТОВ "Капітал"</t>
  </si>
  <si>
    <t>ДП "АМС Київ"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</si>
  <si>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Київська міська дитяча клінічна інфекційна лікарня </t>
    </r>
    <r>
      <rPr>
        <b/>
        <sz val="14"/>
        <color indexed="8"/>
        <rFont val="Times New Roman"/>
        <family val="1"/>
        <charset val="204"/>
      </rPr>
      <t>за ІІІ</t>
    </r>
    <r>
      <rPr>
        <b/>
        <u/>
        <sz val="14"/>
        <color indexed="8"/>
        <rFont val="Times New Roman"/>
        <family val="1"/>
        <charset val="204"/>
      </rPr>
      <t xml:space="preserve"> </t>
    </r>
    <r>
      <rPr>
        <b/>
        <sz val="14"/>
        <color indexed="8"/>
        <rFont val="Times New Roman"/>
        <family val="1"/>
        <charset val="204"/>
      </rPr>
      <t xml:space="preserve">квартал </t>
    </r>
    <r>
      <rPr>
        <b/>
        <u/>
        <sz val="14"/>
        <color indexed="8"/>
        <rFont val="Times New Roman"/>
        <family val="1"/>
        <charset val="204"/>
      </rPr>
      <t>2018</t>
    </r>
    <r>
      <rPr>
        <b/>
        <sz val="14"/>
        <color indexed="8"/>
        <rFont val="Times New Roman"/>
        <family val="1"/>
        <charset val="204"/>
      </rPr>
      <t xml:space="preserve"> року </t>
    </r>
  </si>
  <si>
    <t>ліжко дитяче</t>
  </si>
  <si>
    <t>шприцевий насос SN-50T66</t>
  </si>
  <si>
    <t>ТОВ "Дрімскейк нетворкс"</t>
  </si>
  <si>
    <t>Є. А. Шаміна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</si>
  <si>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Київському міському центру радіаційного захисту населення м.києва від наслідків Чорнобильської катастрофи                                                            за </t>
    </r>
    <r>
      <rPr>
        <b/>
        <u/>
        <sz val="14"/>
        <color indexed="8"/>
        <rFont val="Times New Roman"/>
        <family val="1"/>
        <charset val="204"/>
      </rPr>
      <t xml:space="preserve">ІІІ </t>
    </r>
    <r>
      <rPr>
        <b/>
        <sz val="14"/>
        <color indexed="8"/>
        <rFont val="Times New Roman"/>
        <family val="1"/>
        <charset val="204"/>
      </rPr>
      <t xml:space="preserve">квартал  </t>
    </r>
    <r>
      <rPr>
        <b/>
        <u/>
        <sz val="14"/>
        <color indexed="8"/>
        <rFont val="Times New Roman"/>
        <family val="1"/>
        <charset val="204"/>
      </rPr>
      <t>2018</t>
    </r>
    <r>
      <rPr>
        <b/>
        <sz val="14"/>
        <color indexed="8"/>
        <rFont val="Times New Roman"/>
        <family val="1"/>
        <charset val="204"/>
      </rPr>
      <t xml:space="preserve">року </t>
    </r>
  </si>
  <si>
    <r>
      <t xml:space="preserve">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</si>
  <si>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Фізична особа </t>
  </si>
  <si>
    <t>2210предмети , матеріали,обладнання  та інвентар   ліжка функціональні 2шт. Шафа медична скляна         1 шт.</t>
  </si>
  <si>
    <t xml:space="preserve">2220Медикаменти та перев"язувальні матеріали </t>
  </si>
  <si>
    <t>2230 продукти харчування</t>
  </si>
  <si>
    <t>Н.М.Олофінська</t>
  </si>
  <si>
    <t>А.Ю.Дерій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</si>
  <si>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Київському міському центру радіаційного захисту населення м.києва від наслідків Чорнобильської катастрофи                                                            за І</t>
    </r>
    <r>
      <rPr>
        <b/>
        <u/>
        <sz val="14"/>
        <color indexed="8"/>
        <rFont val="Times New Roman"/>
        <family val="1"/>
        <charset val="204"/>
      </rPr>
      <t xml:space="preserve">І </t>
    </r>
    <r>
      <rPr>
        <b/>
        <sz val="14"/>
        <color indexed="8"/>
        <rFont val="Times New Roman"/>
        <family val="1"/>
        <charset val="204"/>
      </rPr>
      <t xml:space="preserve">квартал  </t>
    </r>
    <r>
      <rPr>
        <b/>
        <u/>
        <sz val="14"/>
        <color indexed="8"/>
        <rFont val="Times New Roman"/>
        <family val="1"/>
        <charset val="204"/>
      </rPr>
      <t>2018</t>
    </r>
    <r>
      <rPr>
        <b/>
        <sz val="14"/>
        <color indexed="8"/>
        <rFont val="Times New Roman"/>
        <family val="1"/>
        <charset val="204"/>
      </rPr>
      <t xml:space="preserve">року </t>
    </r>
  </si>
  <si>
    <t>Всього отримано благодійних пожертв,  грн</t>
  </si>
  <si>
    <r>
      <t xml:space="preserve">Залишок невикористаних грошових коштів, товарів та послуг на кінець звітного періоду,       </t>
    </r>
    <r>
      <rPr>
        <b/>
        <sz val="10"/>
        <color indexed="8"/>
        <rFont val="Times New Roman"/>
        <family val="1"/>
        <charset val="204"/>
      </rPr>
      <t>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</si>
  <si>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</si>
  <si>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 грн</t>
    </r>
  </si>
  <si>
    <r>
      <t xml:space="preserve">Сума,  </t>
    </r>
    <r>
      <rPr>
        <b/>
        <sz val="10"/>
        <color indexed="8"/>
        <rFont val="Times New Roman"/>
        <family val="1"/>
        <charset val="204"/>
      </rPr>
      <t xml:space="preserve"> грн</t>
    </r>
  </si>
  <si>
    <r>
      <t xml:space="preserve">Сума,   </t>
    </r>
    <r>
      <rPr>
        <b/>
        <sz val="10"/>
        <color indexed="8"/>
        <rFont val="Times New Roman"/>
        <family val="1"/>
        <charset val="204"/>
      </rPr>
      <t>грн</t>
    </r>
  </si>
  <si>
    <t>Міжнародна благодійна організація Козацький фонд "Альбатрос"</t>
  </si>
  <si>
    <t>предмети , матеріали та інвентар :м"який інвентар ковдри медичні  одноразові  16 шт., хірургічні простирадла  1 упак.</t>
  </si>
  <si>
    <t>предмети , матеріали та інвентар інвалідний візок 4 шт.</t>
  </si>
  <si>
    <t>предмети , матеріали та інвентар :побутова техніка: пральна машина б/в 1 шт.,мікрохвильова б/в піч 1 шт.</t>
  </si>
  <si>
    <t>предмети , матеріали та інвентар :стільці б/в 3 шт.</t>
  </si>
  <si>
    <t>предмети , матеріали та інвентар :ролатори б/в 2 шт.</t>
  </si>
  <si>
    <t>предмети , матеріали та інвентар :над ліжкові столи2 шт.</t>
  </si>
  <si>
    <t xml:space="preserve">предмети , матеріали та інвентар :інвалідний візок  б/в  4 шт. </t>
  </si>
  <si>
    <t>системи для інфузій 1 уп. = 10 штук.</t>
  </si>
  <si>
    <t xml:space="preserve"> медикаменти та перев"язувальні матеріали проявник  ( на 20л розчину)</t>
  </si>
  <si>
    <t>медикаменти та перев"язувальні матеріали: фіксаж (на 20л розчину)</t>
  </si>
  <si>
    <t>Благодійна організація "Муніціпальна лікарняна каса " міста Києва</t>
  </si>
  <si>
    <t>медикаменти та перев'язувальні матеріали 6 Альфа -ліпон табл. 300 мг №30 320 пачок</t>
  </si>
  <si>
    <t>предмети , матеріали,обладнання  та інвентар   ліжка функціональні 2шт. Шафа медична скляна         1 шт.</t>
  </si>
  <si>
    <t xml:space="preserve">частково уточнення залишку на початок року </t>
  </si>
  <si>
    <t>придбання обладнання і предметів довгострокового користування  мультимедійні комп"ютери в зборі 3 шт.</t>
  </si>
  <si>
    <t>капітальний ремонт інших об"єктів</t>
  </si>
  <si>
    <t>2230 продукти харчування(капуста, крупа вівсяна , пшоно.</t>
  </si>
  <si>
    <t>Виконавець: Економіст Корчовна Л.В.</t>
  </si>
  <si>
    <t xml:space="preserve">         Київський міський клінічний госпіталь ветеранів війни       За 3 квартал 2018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_____________________________________________________за____квартал_____року </t>
  </si>
  <si>
    <t>Залевський К.С.</t>
  </si>
  <si>
    <t>Глиненко О.В.</t>
  </si>
  <si>
    <t>Марунчак І.А.</t>
  </si>
  <si>
    <t>Харкевич М.І.</t>
  </si>
  <si>
    <t>водонагрівач</t>
  </si>
  <si>
    <t>Кравецька О.В.</t>
  </si>
  <si>
    <t>ТО Обєднання Самопоміч</t>
  </si>
  <si>
    <t>шафа медична</t>
  </si>
  <si>
    <t>візок для білизни</t>
  </si>
  <si>
    <t>візок для їжі</t>
  </si>
  <si>
    <t>БО Міжнародний благодійний фонд Сприяння</t>
  </si>
  <si>
    <t>коляски інвалідні</t>
  </si>
  <si>
    <t>Слівіна В.М.</t>
  </si>
  <si>
    <t>холодильник</t>
  </si>
  <si>
    <t>біде</t>
  </si>
  <si>
    <t>О.Д.Кащук</t>
  </si>
  <si>
    <t>Т.П. Журахівська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</si>
  <si>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клінічна офтальмологічна лікарня "Центр мікрохірургії ока" за ІІІ квартал 2018 року </t>
  </si>
  <si>
    <t>ТОВ "Алерган Україна"</t>
  </si>
  <si>
    <t>ремонтні роботи</t>
  </si>
  <si>
    <t xml:space="preserve">ремонтні роботи </t>
  </si>
  <si>
    <t>основні засоби</t>
  </si>
  <si>
    <t>Перший заступник головного лікаря</t>
  </si>
  <si>
    <t>Лява В.Б.</t>
  </si>
  <si>
    <t>Ляшенко К.І.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</si>
  <si>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"Центр спортивної медицини міста Києва" за ІІІ квартал 2018 року </t>
  </si>
  <si>
    <t>2210 "Предмети, матеріали, обладнання та інвентар"</t>
  </si>
  <si>
    <t>2220 "Медикаменти та перев'язувальні  матеріали"</t>
  </si>
  <si>
    <t>2240 "Оплата послуг (крім комунальних)"</t>
  </si>
  <si>
    <t>2800 "Інші поточні видатки"</t>
  </si>
  <si>
    <t>3110 "Придбання обладнання і предметів довгострокового користування"</t>
  </si>
  <si>
    <t>3210 "Капітальний ремонт інших об"єктів"</t>
  </si>
  <si>
    <t>В.о.керівник установи</t>
  </si>
  <si>
    <t>В.В. Манжалій</t>
  </si>
  <si>
    <t>І.В. Заруцька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</si>
  <si>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Київський центр трансплантації кісткового мозку</t>
    </r>
    <r>
      <rPr>
        <b/>
        <sz val="14"/>
        <color indexed="8"/>
        <rFont val="Times New Roman"/>
        <family val="1"/>
        <charset val="204"/>
      </rPr>
      <t xml:space="preserve"> за </t>
    </r>
    <r>
      <rPr>
        <b/>
        <u/>
        <sz val="14"/>
        <color indexed="8"/>
        <rFont val="Times New Roman"/>
        <family val="1"/>
        <charset val="204"/>
      </rPr>
      <t xml:space="preserve"> ІІІ</t>
    </r>
    <r>
      <rPr>
        <b/>
        <sz val="14"/>
        <color indexed="8"/>
        <rFont val="Times New Roman"/>
        <family val="1"/>
        <charset val="204"/>
      </rPr>
      <t xml:space="preserve"> квартал </t>
    </r>
    <r>
      <rPr>
        <b/>
        <u/>
        <sz val="14"/>
        <color indexed="8"/>
        <rFont val="Times New Roman"/>
        <family val="1"/>
        <charset val="204"/>
      </rPr>
      <t>2018</t>
    </r>
    <r>
      <rPr>
        <b/>
        <sz val="14"/>
        <color indexed="8"/>
        <rFont val="Times New Roman"/>
        <family val="1"/>
        <charset val="204"/>
      </rPr>
      <t xml:space="preserve"> року </t>
    </r>
  </si>
  <si>
    <t>БФ "Відкриті долоні"</t>
  </si>
  <si>
    <t>Проект "Консультування з ВІЛ/СНІД та підтримка інституцій" Німецького товариства міжнародного співробітництва</t>
  </si>
  <si>
    <t>інші необоротні матеріальні активи</t>
  </si>
  <si>
    <t>ТОВ "НВП"Вілан"</t>
  </si>
  <si>
    <t>Головний лікар</t>
  </si>
  <si>
    <t>Хоменко В.І.</t>
  </si>
  <si>
    <t>Ригалюк О.І.</t>
  </si>
  <si>
    <t>Виконавець: Аврашко О.А. тел.451-15-80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</si>
  <si>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_Київський міський центр дитячої нейрохірургії за ІІІ квартал 2018 року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</si>
  <si>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"Академія здоров'я людини"_за І квартал_2018 року </t>
  </si>
  <si>
    <t>касове обслуг</t>
  </si>
  <si>
    <t>Директор</t>
  </si>
  <si>
    <t>Чермак І.І.</t>
  </si>
  <si>
    <t>Затуливітер О.В.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</si>
  <si>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"Академія здоров'я людини"_за 9 місяців_2018 року </t>
  </si>
  <si>
    <t xml:space="preserve">касове обслуг, поточний ремонт </t>
  </si>
  <si>
    <t>текстильні вироби</t>
  </si>
  <si>
    <t>пральна машина вузька</t>
  </si>
  <si>
    <t>О.С. Юрченко</t>
  </si>
  <si>
    <t>Заступник головного бухгалтера</t>
  </si>
  <si>
    <t>В.Г. Жульова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</si>
  <si>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Київській міській психоневрологічній лікарні № 2  за  ІІІ квартал 2018 року </t>
  </si>
  <si>
    <r>
      <t xml:space="preserve">Сума,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</si>
  <si>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ТОВ "Фарма Старт"</t>
  </si>
  <si>
    <t>Благодійна організація"Міжнародний фонд "Сприяння розвитку медицини"</t>
  </si>
  <si>
    <t>Благодійний фонд "Майстерня добра"</t>
  </si>
  <si>
    <t xml:space="preserve">дидактичні посібники для дитячого відділення </t>
  </si>
  <si>
    <t>бланки медичні</t>
  </si>
  <si>
    <t>лампи, прожектори</t>
  </si>
  <si>
    <t>послуги  з поточного ремонту</t>
  </si>
  <si>
    <t>послуги з прочищення каналізаційних мереж</t>
  </si>
  <si>
    <t>послуги з проведення бактеріологічного контролю</t>
  </si>
  <si>
    <t xml:space="preserve"> послуги з тех.огляду та випробувань</t>
  </si>
  <si>
    <t>постачання програмного комплексу сертифікованих ключів</t>
  </si>
  <si>
    <t>В.А.Демченко</t>
  </si>
  <si>
    <t>Г.П.Коваленко</t>
  </si>
  <si>
    <t xml:space="preserve">             від 20.03.2018 № 061-3416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</si>
  <si>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Київської міської психоневрологічної лікарні №3 за ІІІ квартал 2018 року </t>
  </si>
  <si>
    <t>бензин</t>
  </si>
  <si>
    <t xml:space="preserve">оргтехніка </t>
  </si>
  <si>
    <t>ТОВ "ЕсСіЕй Хайджин Україна"</t>
  </si>
  <si>
    <t>вироби медичного призначення</t>
  </si>
  <si>
    <t>Врублевська І.В.</t>
  </si>
  <si>
    <t>Ященко О.Г.</t>
  </si>
  <si>
    <t>Додаток до листа</t>
  </si>
  <si>
    <t>від ________ 2018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</si>
  <si>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_по Київській міській туберкульозній лікарні №1 з диспансерним відділенням__за ІІІ квартал 2018 року </t>
  </si>
  <si>
    <t>Імунобіологічний препарат - туберкулін</t>
  </si>
  <si>
    <t>В.о. головного лікаря</t>
  </si>
  <si>
    <t>Павленко С.Г.</t>
  </si>
  <si>
    <t>Колесник В.М.</t>
  </si>
  <si>
    <t>О.О.Ликов</t>
  </si>
  <si>
    <t>А.М.Євенко</t>
  </si>
  <si>
    <t>від 25.07.2017 №848</t>
  </si>
  <si>
    <t xml:space="preserve">ІНФОРМАЦІЯ  по  КИЇВСЬКІЙ МІСЬКІЙ КЛІНІЧНІЙ  ШКІРНО-ВЕНЕРОЛОГІЧНІЙ ЛІКАРНІ   за 3 квартал 2018року </t>
  </si>
  <si>
    <t xml:space="preserve">КНП »КДЦ  дитячий  Дарницького р-ну м. Києва»       </t>
  </si>
  <si>
    <t xml:space="preserve">КНП »КДЦ  Шевченківського р-ну м. Києва»       </t>
  </si>
  <si>
    <t>мякий інвентар</t>
  </si>
  <si>
    <t>медичні бланки</t>
  </si>
  <si>
    <t>пожежне обладнання</t>
  </si>
  <si>
    <t>прїзні квитки</t>
  </si>
  <si>
    <t>видатки на відрядження</t>
  </si>
  <si>
    <t>теплова енергія</t>
  </si>
  <si>
    <t>О.В. Чубар</t>
  </si>
  <si>
    <t>С.І.Кущ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</si>
</sst>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4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u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20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9"/>
      <name val="Arial"/>
      <family val="2"/>
      <charset val="204"/>
    </font>
    <font>
      <b/>
      <i/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3" fillId="0" borderId="0"/>
  </cellStyleXfs>
  <cellXfs count="272">
    <xf numFmtId="0" fontId="0" fillId="0" borderId="0" xfId="0"/>
    <xf numFmtId="0" fontId="1" fillId="0" borderId="0" xfId="4"/>
    <xf numFmtId="0" fontId="5" fillId="0" borderId="0" xfId="4" applyFont="1" applyAlignment="1">
      <alignment vertical="top"/>
    </xf>
    <xf numFmtId="0" fontId="6" fillId="0" borderId="0" xfId="4" applyFont="1"/>
    <xf numFmtId="0" fontId="6" fillId="0" borderId="0" xfId="4" applyFont="1" applyAlignment="1">
      <alignment vertical="center" wrapText="1"/>
    </xf>
    <xf numFmtId="0" fontId="7" fillId="0" borderId="0" xfId="4" applyFont="1" applyAlignment="1">
      <alignment vertical="top"/>
    </xf>
    <xf numFmtId="0" fontId="9" fillId="0" borderId="0" xfId="4" applyFont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left" vertical="top"/>
    </xf>
    <xf numFmtId="0" fontId="12" fillId="0" borderId="2" xfId="4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top" wrapText="1"/>
    </xf>
    <xf numFmtId="0" fontId="12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top" wrapText="1"/>
    </xf>
    <xf numFmtId="0" fontId="12" fillId="2" borderId="2" xfId="4" applyFont="1" applyFill="1" applyBorder="1" applyAlignment="1">
      <alignment horizontal="center" vertical="center" wrapText="1"/>
    </xf>
    <xf numFmtId="0" fontId="14" fillId="2" borderId="2" xfId="4" applyFont="1" applyFill="1" applyBorder="1" applyAlignment="1">
      <alignment horizontal="center" vertical="center" wrapText="1"/>
    </xf>
    <xf numFmtId="2" fontId="14" fillId="3" borderId="2" xfId="4" applyNumberFormat="1" applyFont="1" applyFill="1" applyBorder="1" applyAlignment="1">
      <alignment horizontal="center"/>
    </xf>
    <xf numFmtId="0" fontId="12" fillId="2" borderId="2" xfId="4" applyFont="1" applyFill="1" applyBorder="1" applyAlignment="1">
      <alignment horizontal="center" vertical="top" wrapText="1"/>
    </xf>
    <xf numFmtId="0" fontId="15" fillId="0" borderId="2" xfId="4" applyFont="1" applyBorder="1" applyAlignment="1">
      <alignment horizontal="center" vertical="center" wrapText="1"/>
    </xf>
    <xf numFmtId="0" fontId="15" fillId="0" borderId="2" xfId="4" applyFont="1" applyBorder="1" applyAlignment="1">
      <alignment horizontal="left" vertical="distributed"/>
    </xf>
    <xf numFmtId="4" fontId="15" fillId="0" borderId="2" xfId="4" applyNumberFormat="1" applyFont="1" applyBorder="1" applyAlignment="1">
      <alignment horizontal="center"/>
    </xf>
    <xf numFmtId="2" fontId="16" fillId="0" borderId="2" xfId="4" applyNumberFormat="1" applyFont="1" applyBorder="1" applyAlignment="1">
      <alignment horizontal="center" vertical="center"/>
    </xf>
    <xf numFmtId="0" fontId="15" fillId="0" borderId="2" xfId="4" applyFont="1" applyBorder="1" applyAlignment="1">
      <alignment vertical="center" wrapText="1"/>
    </xf>
    <xf numFmtId="0" fontId="15" fillId="0" borderId="2" xfId="4" applyFont="1" applyBorder="1"/>
    <xf numFmtId="2" fontId="16" fillId="0" borderId="2" xfId="4" applyNumberFormat="1" applyFont="1" applyBorder="1" applyAlignment="1">
      <alignment vertical="center"/>
    </xf>
    <xf numFmtId="4" fontId="14" fillId="0" borderId="2" xfId="4" applyNumberFormat="1" applyFont="1" applyBorder="1" applyAlignment="1">
      <alignment horizontal="center"/>
    </xf>
    <xf numFmtId="0" fontId="15" fillId="0" borderId="2" xfId="4" applyFont="1" applyBorder="1" applyAlignment="1">
      <alignment horizontal="left" vertical="center"/>
    </xf>
    <xf numFmtId="0" fontId="15" fillId="0" borderId="2" xfId="4" applyFont="1" applyBorder="1" applyAlignment="1">
      <alignment horizontal="left"/>
    </xf>
    <xf numFmtId="0" fontId="1" fillId="0" borderId="2" xfId="4" applyBorder="1"/>
    <xf numFmtId="0" fontId="14" fillId="0" borderId="2" xfId="4" applyFont="1" applyBorder="1" applyAlignment="1">
      <alignment horizontal="left"/>
    </xf>
    <xf numFmtId="0" fontId="17" fillId="0" borderId="2" xfId="4" applyFont="1" applyBorder="1"/>
    <xf numFmtId="0" fontId="15" fillId="2" borderId="2" xfId="4" applyFont="1" applyFill="1" applyBorder="1" applyAlignment="1">
      <alignment horizontal="center" vertical="center" wrapText="1"/>
    </xf>
    <xf numFmtId="4" fontId="15" fillId="2" borderId="2" xfId="4" applyNumberFormat="1" applyFont="1" applyFill="1" applyBorder="1" applyAlignment="1">
      <alignment horizontal="center"/>
    </xf>
    <xf numFmtId="2" fontId="16" fillId="2" borderId="2" xfId="4" applyNumberFormat="1" applyFont="1" applyFill="1" applyBorder="1" applyAlignment="1">
      <alignment horizontal="center" vertical="center"/>
    </xf>
    <xf numFmtId="0" fontId="15" fillId="2" borderId="2" xfId="4" applyFont="1" applyFill="1" applyBorder="1" applyAlignment="1">
      <alignment vertical="center" wrapText="1"/>
    </xf>
    <xf numFmtId="0" fontId="15" fillId="2" borderId="2" xfId="4" applyFont="1" applyFill="1" applyBorder="1"/>
    <xf numFmtId="2" fontId="16" fillId="2" borderId="2" xfId="4" applyNumberFormat="1" applyFont="1" applyFill="1" applyBorder="1" applyAlignment="1">
      <alignment vertical="center"/>
    </xf>
    <xf numFmtId="4" fontId="14" fillId="2" borderId="2" xfId="4" applyNumberFormat="1" applyFont="1" applyFill="1" applyBorder="1" applyAlignment="1">
      <alignment horizontal="center"/>
    </xf>
    <xf numFmtId="0" fontId="15" fillId="0" borderId="2" xfId="4" applyFont="1" applyBorder="1" applyAlignment="1">
      <alignment vertical="center"/>
    </xf>
    <xf numFmtId="0" fontId="15" fillId="0" borderId="2" xfId="4" applyFont="1" applyBorder="1" applyAlignment="1">
      <alignment wrapText="1"/>
    </xf>
    <xf numFmtId="2" fontId="16" fillId="0" borderId="2" xfId="4" applyNumberFormat="1" applyFont="1" applyBorder="1"/>
    <xf numFmtId="0" fontId="1" fillId="0" borderId="2" xfId="4" applyBorder="1" applyAlignment="1">
      <alignment horizontal="center" vertical="center"/>
    </xf>
    <xf numFmtId="4" fontId="18" fillId="2" borderId="2" xfId="4" applyNumberFormat="1" applyFont="1" applyFill="1" applyBorder="1" applyAlignment="1">
      <alignment horizontal="center"/>
    </xf>
    <xf numFmtId="4" fontId="18" fillId="2" borderId="2" xfId="4" applyNumberFormat="1" applyFont="1" applyFill="1" applyBorder="1" applyAlignment="1">
      <alignment horizontal="right"/>
    </xf>
    <xf numFmtId="4" fontId="18" fillId="2" borderId="2" xfId="4" applyNumberFormat="1" applyFont="1" applyFill="1" applyBorder="1" applyAlignment="1">
      <alignment horizontal="center" vertical="center"/>
    </xf>
    <xf numFmtId="4" fontId="18" fillId="0" borderId="2" xfId="4" applyNumberFormat="1" applyFont="1" applyBorder="1" applyAlignment="1">
      <alignment horizontal="center"/>
    </xf>
    <xf numFmtId="0" fontId="15" fillId="0" borderId="2" xfId="4" applyFont="1" applyBorder="1" applyAlignment="1">
      <alignment horizontal="center" vertical="center"/>
    </xf>
    <xf numFmtId="4" fontId="18" fillId="0" borderId="2" xfId="4" applyNumberFormat="1" applyFont="1" applyBorder="1" applyAlignment="1">
      <alignment horizontal="right"/>
    </xf>
    <xf numFmtId="2" fontId="16" fillId="0" borderId="2" xfId="4" applyNumberFormat="1" applyFont="1" applyBorder="1" applyAlignment="1">
      <alignment horizontal="center"/>
    </xf>
    <xf numFmtId="2" fontId="16" fillId="0" borderId="3" xfId="4" applyNumberFormat="1" applyFont="1" applyBorder="1" applyAlignment="1">
      <alignment horizontal="center"/>
    </xf>
    <xf numFmtId="2" fontId="16" fillId="0" borderId="3" xfId="4" applyNumberFormat="1" applyFont="1" applyBorder="1"/>
    <xf numFmtId="2" fontId="16" fillId="0" borderId="3" xfId="4" applyNumberFormat="1" applyFont="1" applyBorder="1" applyAlignment="1">
      <alignment horizontal="center" vertical="center"/>
    </xf>
    <xf numFmtId="0" fontId="15" fillId="0" borderId="4" xfId="4" applyFont="1" applyBorder="1" applyAlignment="1">
      <alignment vertical="center" wrapText="1"/>
    </xf>
    <xf numFmtId="4" fontId="14" fillId="0" borderId="4" xfId="4" applyNumberFormat="1" applyFont="1" applyBorder="1" applyAlignment="1">
      <alignment horizontal="center"/>
    </xf>
    <xf numFmtId="2" fontId="16" fillId="0" borderId="5" xfId="4" applyNumberFormat="1" applyFont="1" applyBorder="1" applyAlignment="1">
      <alignment horizontal="center"/>
    </xf>
    <xf numFmtId="2" fontId="16" fillId="0" borderId="5" xfId="4" applyNumberFormat="1" applyFont="1" applyBorder="1"/>
    <xf numFmtId="2" fontId="16" fillId="0" borderId="5" xfId="4" applyNumberFormat="1" applyFont="1" applyBorder="1" applyAlignment="1">
      <alignment horizontal="center" vertical="center"/>
    </xf>
    <xf numFmtId="0" fontId="16" fillId="0" borderId="3" xfId="4" applyFont="1" applyBorder="1" applyAlignment="1">
      <alignment horizontal="center"/>
    </xf>
    <xf numFmtId="0" fontId="16" fillId="0" borderId="3" xfId="4" applyFont="1" applyBorder="1"/>
    <xf numFmtId="0" fontId="16" fillId="0" borderId="3" xfId="4" applyFont="1" applyBorder="1" applyAlignment="1">
      <alignment horizontal="center" vertical="center"/>
    </xf>
    <xf numFmtId="0" fontId="19" fillId="0" borderId="2" xfId="4" applyFont="1" applyBorder="1" applyAlignment="1">
      <alignment horizontal="center" vertical="center"/>
    </xf>
    <xf numFmtId="0" fontId="19" fillId="0" borderId="2" xfId="4" applyFont="1" applyBorder="1"/>
    <xf numFmtId="4" fontId="19" fillId="0" borderId="2" xfId="4" applyNumberFormat="1" applyFont="1" applyBorder="1" applyAlignment="1">
      <alignment horizontal="center"/>
    </xf>
    <xf numFmtId="0" fontId="19" fillId="0" borderId="2" xfId="4" applyFont="1" applyBorder="1" applyAlignment="1">
      <alignment wrapText="1"/>
    </xf>
    <xf numFmtId="0" fontId="14" fillId="4" borderId="2" xfId="4" applyFont="1" applyFill="1" applyBorder="1"/>
    <xf numFmtId="4" fontId="17" fillId="4" borderId="2" xfId="4" applyNumberFormat="1" applyFont="1" applyFill="1" applyBorder="1" applyAlignment="1">
      <alignment horizontal="center"/>
    </xf>
    <xf numFmtId="0" fontId="19" fillId="4" borderId="2" xfId="4" applyFont="1" applyFill="1" applyBorder="1" applyAlignment="1">
      <alignment wrapText="1"/>
    </xf>
    <xf numFmtId="2" fontId="14" fillId="4" borderId="2" xfId="4" applyNumberFormat="1" applyFont="1" applyFill="1" applyBorder="1" applyAlignment="1">
      <alignment horizontal="center"/>
    </xf>
    <xf numFmtId="0" fontId="19" fillId="4" borderId="2" xfId="4" applyFont="1" applyFill="1" applyBorder="1"/>
    <xf numFmtId="4" fontId="14" fillId="4" borderId="2" xfId="4" applyNumberFormat="1" applyFont="1" applyFill="1" applyBorder="1" applyAlignment="1">
      <alignment horizontal="center"/>
    </xf>
    <xf numFmtId="0" fontId="20" fillId="0" borderId="0" xfId="4" applyFont="1"/>
    <xf numFmtId="0" fontId="7" fillId="0" borderId="1" xfId="6" applyFont="1" applyBorder="1" applyAlignment="1">
      <alignment horizontal="center"/>
    </xf>
    <xf numFmtId="0" fontId="21" fillId="0" borderId="1" xfId="6" applyFont="1" applyBorder="1" applyAlignment="1">
      <alignment horizontal="center"/>
    </xf>
    <xf numFmtId="0" fontId="1" fillId="0" borderId="1" xfId="4" applyBorder="1" applyAlignment="1"/>
    <xf numFmtId="0" fontId="22" fillId="0" borderId="0" xfId="6" applyFont="1" applyAlignment="1">
      <alignment horizontal="centerContinuous" vertical="top"/>
    </xf>
    <xf numFmtId="0" fontId="22" fillId="0" borderId="0" xfId="6" applyFont="1" applyBorder="1" applyAlignment="1">
      <alignment horizontal="centerContinuous" vertical="top"/>
    </xf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15" fillId="0" borderId="2" xfId="0" applyFont="1" applyFill="1" applyBorder="1" applyAlignment="1">
      <alignment vertical="center"/>
    </xf>
    <xf numFmtId="4" fontId="15" fillId="0" borderId="2" xfId="0" applyNumberFormat="1" applyFont="1" applyFill="1" applyBorder="1" applyAlignment="1">
      <alignment vertical="center"/>
    </xf>
    <xf numFmtId="0" fontId="15" fillId="0" borderId="2" xfId="0" applyFont="1" applyBorder="1" applyAlignment="1">
      <alignment vertical="center" wrapText="1"/>
    </xf>
    <xf numFmtId="4" fontId="14" fillId="3" borderId="2" xfId="0" applyNumberFormat="1" applyFont="1" applyFill="1" applyBorder="1" applyAlignment="1">
      <alignment vertical="center"/>
    </xf>
    <xf numFmtId="0" fontId="15" fillId="0" borderId="2" xfId="0" applyFont="1" applyBorder="1" applyAlignment="1">
      <alignment vertical="center"/>
    </xf>
    <xf numFmtId="4" fontId="15" fillId="0" borderId="2" xfId="0" applyNumberFormat="1" applyFont="1" applyBorder="1" applyAlignment="1">
      <alignment horizontal="center"/>
    </xf>
    <xf numFmtId="4" fontId="15" fillId="0" borderId="2" xfId="0" applyNumberFormat="1" applyFont="1" applyBorder="1" applyAlignment="1">
      <alignment vertical="center"/>
    </xf>
    <xf numFmtId="4" fontId="14" fillId="0" borderId="2" xfId="0" applyNumberFormat="1" applyFont="1" applyBorder="1" applyAlignment="1">
      <alignment horizontal="center"/>
    </xf>
    <xf numFmtId="0" fontId="15" fillId="19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4" fontId="19" fillId="0" borderId="2" xfId="0" applyNumberFormat="1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" fontId="15" fillId="0" borderId="2" xfId="0" applyNumberFormat="1" applyFont="1" applyBorder="1" applyAlignment="1">
      <alignment horizontal="right" vertical="center"/>
    </xf>
    <xf numFmtId="4" fontId="15" fillId="19" borderId="2" xfId="0" applyNumberFormat="1" applyFont="1" applyFill="1" applyBorder="1" applyAlignment="1">
      <alignment horizontal="left"/>
    </xf>
    <xf numFmtId="0" fontId="15" fillId="0" borderId="2" xfId="0" applyFont="1" applyBorder="1" applyAlignment="1">
      <alignment horizontal="left" vertical="center" wrapText="1"/>
    </xf>
    <xf numFmtId="4" fontId="15" fillId="0" borderId="2" xfId="0" applyNumberFormat="1" applyFont="1" applyFill="1" applyBorder="1" applyAlignment="1">
      <alignment horizontal="center" vertical="center"/>
    </xf>
    <xf numFmtId="0" fontId="19" fillId="0" borderId="2" xfId="0" applyFont="1" applyBorder="1"/>
    <xf numFmtId="0" fontId="14" fillId="4" borderId="2" xfId="0" applyFont="1" applyFill="1" applyBorder="1"/>
    <xf numFmtId="4" fontId="17" fillId="4" borderId="2" xfId="0" applyNumberFormat="1" applyFont="1" applyFill="1" applyBorder="1" applyAlignment="1">
      <alignment horizontal="center"/>
    </xf>
    <xf numFmtId="0" fontId="19" fillId="4" borderId="2" xfId="0" applyFont="1" applyFill="1" applyBorder="1" applyAlignment="1">
      <alignment wrapText="1"/>
    </xf>
    <xf numFmtId="0" fontId="19" fillId="4" borderId="2" xfId="0" applyFont="1" applyFill="1" applyBorder="1"/>
    <xf numFmtId="4" fontId="19" fillId="4" borderId="2" xfId="0" applyNumberFormat="1" applyFont="1" applyFill="1" applyBorder="1" applyAlignment="1">
      <alignment wrapText="1"/>
    </xf>
    <xf numFmtId="4" fontId="14" fillId="4" borderId="2" xfId="0" applyNumberFormat="1" applyFont="1" applyFill="1" applyBorder="1" applyAlignment="1">
      <alignment horizontal="center"/>
    </xf>
    <xf numFmtId="4" fontId="0" fillId="0" borderId="0" xfId="0" applyNumberFormat="1"/>
    <xf numFmtId="0" fontId="19" fillId="0" borderId="0" xfId="0" applyFont="1"/>
    <xf numFmtId="0" fontId="26" fillId="0" borderId="0" xfId="0" applyFont="1"/>
    <xf numFmtId="0" fontId="27" fillId="0" borderId="0" xfId="6" applyFont="1" applyAlignment="1">
      <alignment horizontal="centerContinuous" vertical="top"/>
    </xf>
    <xf numFmtId="0" fontId="27" fillId="0" borderId="0" xfId="6" applyFont="1" applyBorder="1" applyAlignment="1">
      <alignment horizontal="centerContinuous" vertical="top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5" fillId="0" borderId="2" xfId="0" applyFont="1" applyBorder="1"/>
    <xf numFmtId="0" fontId="15" fillId="0" borderId="2" xfId="0" applyFont="1" applyBorder="1" applyAlignment="1">
      <alignment wrapText="1"/>
    </xf>
    <xf numFmtId="2" fontId="14" fillId="3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wrapText="1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wrapText="1"/>
    </xf>
    <xf numFmtId="2" fontId="14" fillId="4" borderId="2" xfId="0" applyNumberFormat="1" applyFont="1" applyFill="1" applyBorder="1" applyAlignment="1">
      <alignment horizontal="center"/>
    </xf>
    <xf numFmtId="0" fontId="20" fillId="0" borderId="0" xfId="0" applyFont="1"/>
    <xf numFmtId="0" fontId="0" fillId="0" borderId="1" xfId="0" applyBorder="1" applyAlignment="1"/>
    <xf numFmtId="0" fontId="0" fillId="19" borderId="0" xfId="0" applyFill="1"/>
    <xf numFmtId="0" fontId="6" fillId="19" borderId="0" xfId="0" applyFont="1" applyFill="1" applyAlignment="1">
      <alignment vertical="center" wrapText="1"/>
    </xf>
    <xf numFmtId="0" fontId="24" fillId="19" borderId="0" xfId="0" applyFont="1" applyFill="1" applyBorder="1" applyAlignment="1">
      <alignment horizontal="center" vertical="center" wrapText="1"/>
    </xf>
    <xf numFmtId="0" fontId="25" fillId="19" borderId="0" xfId="0" applyFont="1" applyFill="1" applyBorder="1" applyAlignment="1">
      <alignment horizontal="center" vertical="center" wrapText="1"/>
    </xf>
    <xf numFmtId="0" fontId="12" fillId="19" borderId="2" xfId="0" applyFont="1" applyFill="1" applyBorder="1" applyAlignment="1">
      <alignment horizontal="center" vertical="top" wrapText="1"/>
    </xf>
    <xf numFmtId="0" fontId="12" fillId="19" borderId="2" xfId="0" applyFont="1" applyFill="1" applyBorder="1" applyAlignment="1">
      <alignment horizontal="center" vertical="center"/>
    </xf>
    <xf numFmtId="0" fontId="12" fillId="19" borderId="2" xfId="0" applyFont="1" applyFill="1" applyBorder="1" applyAlignment="1">
      <alignment horizontal="center" vertical="center" wrapText="1"/>
    </xf>
    <xf numFmtId="0" fontId="15" fillId="19" borderId="2" xfId="0" applyFont="1" applyFill="1" applyBorder="1" applyAlignment="1">
      <alignment horizontal="center" vertical="center"/>
    </xf>
    <xf numFmtId="4" fontId="15" fillId="19" borderId="2" xfId="0" applyNumberFormat="1" applyFont="1" applyFill="1" applyBorder="1" applyAlignment="1">
      <alignment horizontal="center"/>
    </xf>
    <xf numFmtId="0" fontId="15" fillId="19" borderId="2" xfId="0" applyFont="1" applyFill="1" applyBorder="1" applyAlignment="1">
      <alignment wrapText="1"/>
    </xf>
    <xf numFmtId="0" fontId="15" fillId="19" borderId="2" xfId="0" applyFont="1" applyFill="1" applyBorder="1"/>
    <xf numFmtId="0" fontId="15" fillId="0" borderId="7" xfId="0" applyFont="1" applyFill="1" applyBorder="1" applyAlignment="1">
      <alignment wrapText="1"/>
    </xf>
    <xf numFmtId="0" fontId="0" fillId="19" borderId="2" xfId="0" applyFill="1" applyBorder="1"/>
    <xf numFmtId="0" fontId="14" fillId="19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/>
    </xf>
    <xf numFmtId="0" fontId="0" fillId="20" borderId="0" xfId="0" applyFill="1"/>
    <xf numFmtId="2" fontId="0" fillId="0" borderId="0" xfId="0" applyNumberFormat="1"/>
    <xf numFmtId="2" fontId="6" fillId="0" borderId="0" xfId="0" applyNumberFormat="1" applyFont="1"/>
    <xf numFmtId="2" fontId="12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/>
    </xf>
    <xf numFmtId="0" fontId="18" fillId="0" borderId="2" xfId="0" applyFont="1" applyBorder="1"/>
    <xf numFmtId="164" fontId="15" fillId="0" borderId="2" xfId="0" applyNumberFormat="1" applyFont="1" applyBorder="1" applyAlignment="1">
      <alignment horizontal="center"/>
    </xf>
    <xf numFmtId="0" fontId="15" fillId="0" borderId="2" xfId="0" applyFont="1" applyFill="1" applyBorder="1"/>
    <xf numFmtId="0" fontId="15" fillId="4" borderId="2" xfId="0" applyFont="1" applyFill="1" applyBorder="1" applyAlignment="1">
      <alignment wrapText="1"/>
    </xf>
    <xf numFmtId="0" fontId="15" fillId="4" borderId="2" xfId="0" applyFont="1" applyFill="1" applyBorder="1"/>
    <xf numFmtId="0" fontId="22" fillId="0" borderId="0" xfId="6" applyFont="1" applyAlignment="1">
      <alignment horizontal="left" vertical="top"/>
    </xf>
    <xf numFmtId="2" fontId="22" fillId="0" borderId="0" xfId="6" applyNumberFormat="1" applyFont="1" applyAlignment="1">
      <alignment horizontal="left" vertical="top"/>
    </xf>
    <xf numFmtId="4" fontId="15" fillId="0" borderId="2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0" fontId="18" fillId="0" borderId="2" xfId="0" applyFont="1" applyFill="1" applyBorder="1"/>
    <xf numFmtId="4" fontId="14" fillId="0" borderId="2" xfId="0" applyNumberFormat="1" applyFont="1" applyFill="1" applyBorder="1" applyAlignment="1">
      <alignment horizontal="center"/>
    </xf>
    <xf numFmtId="0" fontId="0" fillId="0" borderId="0" xfId="0" applyFill="1"/>
    <xf numFmtId="0" fontId="28" fillId="0" borderId="0" xfId="0" applyFont="1" applyFill="1"/>
    <xf numFmtId="0" fontId="29" fillId="0" borderId="2" xfId="0" applyFont="1" applyBorder="1"/>
    <xf numFmtId="4" fontId="15" fillId="0" borderId="2" xfId="0" applyNumberFormat="1" applyFont="1" applyBorder="1" applyAlignment="1">
      <alignment horizontal="left"/>
    </xf>
    <xf numFmtId="4" fontId="15" fillId="0" borderId="7" xfId="0" applyNumberFormat="1" applyFont="1" applyFill="1" applyBorder="1" applyAlignment="1">
      <alignment horizontal="left"/>
    </xf>
    <xf numFmtId="0" fontId="15" fillId="0" borderId="0" xfId="0" applyFont="1"/>
    <xf numFmtId="0" fontId="21" fillId="0" borderId="0" xfId="0" applyFont="1" applyAlignment="1">
      <alignment vertical="top"/>
    </xf>
    <xf numFmtId="0" fontId="15" fillId="0" borderId="0" xfId="0" applyFont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/>
    </xf>
    <xf numFmtId="0" fontId="30" fillId="0" borderId="2" xfId="0" applyFont="1" applyBorder="1" applyAlignment="1">
      <alignment horizontal="center" vertical="center" wrapText="1"/>
    </xf>
    <xf numFmtId="165" fontId="15" fillId="0" borderId="2" xfId="0" applyNumberFormat="1" applyFont="1" applyBorder="1" applyAlignment="1">
      <alignment horizontal="center"/>
    </xf>
    <xf numFmtId="0" fontId="21" fillId="0" borderId="1" xfId="6" applyFont="1" applyBorder="1" applyAlignment="1">
      <alignment horizontal="center"/>
    </xf>
    <xf numFmtId="0" fontId="15" fillId="0" borderId="1" xfId="0" applyFont="1" applyBorder="1" applyAlignment="1"/>
    <xf numFmtId="165" fontId="17" fillId="4" borderId="2" xfId="0" applyNumberFormat="1" applyFont="1" applyFill="1" applyBorder="1" applyAlignment="1">
      <alignment horizontal="center"/>
    </xf>
    <xf numFmtId="0" fontId="24" fillId="0" borderId="1" xfId="4" applyFont="1" applyBorder="1" applyAlignment="1">
      <alignment horizontal="center" vertical="center" wrapText="1"/>
    </xf>
    <xf numFmtId="0" fontId="25" fillId="0" borderId="1" xfId="4" applyFont="1" applyBorder="1" applyAlignment="1">
      <alignment horizontal="center" vertical="center" wrapText="1"/>
    </xf>
    <xf numFmtId="0" fontId="30" fillId="0" borderId="2" xfId="4" applyFont="1" applyBorder="1" applyAlignment="1">
      <alignment wrapText="1"/>
    </xf>
    <xf numFmtId="0" fontId="30" fillId="0" borderId="2" xfId="4" applyFont="1" applyBorder="1" applyAlignment="1">
      <alignment vertical="top" wrapText="1"/>
    </xf>
    <xf numFmtId="0" fontId="24" fillId="0" borderId="0" xfId="4" applyFont="1" applyBorder="1" applyAlignment="1">
      <alignment horizontal="center" vertical="center" wrapText="1"/>
    </xf>
    <xf numFmtId="0" fontId="25" fillId="0" borderId="0" xfId="4" applyFont="1" applyBorder="1" applyAlignment="1">
      <alignment horizontal="center" vertical="center" wrapText="1"/>
    </xf>
    <xf numFmtId="0" fontId="15" fillId="0" borderId="2" xfId="4" applyFont="1" applyFill="1" applyBorder="1" applyAlignment="1">
      <alignment wrapText="1"/>
    </xf>
    <xf numFmtId="0" fontId="12" fillId="0" borderId="2" xfId="4" applyFont="1" applyBorder="1" applyAlignment="1">
      <alignment wrapText="1"/>
    </xf>
    <xf numFmtId="4" fontId="12" fillId="0" borderId="2" xfId="4" applyNumberFormat="1" applyFont="1" applyBorder="1" applyAlignment="1">
      <alignment horizontal="center" wrapText="1"/>
    </xf>
    <xf numFmtId="0" fontId="33" fillId="0" borderId="0" xfId="0" applyFont="1"/>
    <xf numFmtId="0" fontId="34" fillId="0" borderId="0" xfId="0" applyFont="1"/>
    <xf numFmtId="0" fontId="15" fillId="0" borderId="2" xfId="0" applyFont="1" applyBorder="1" applyAlignment="1">
      <alignment horizontal="center"/>
    </xf>
    <xf numFmtId="0" fontId="0" fillId="0" borderId="2" xfId="0" applyBorder="1"/>
    <xf numFmtId="0" fontId="15" fillId="0" borderId="2" xfId="0" applyFont="1" applyBorder="1" applyAlignment="1">
      <alignment horizontal="left" wrapText="1"/>
    </xf>
    <xf numFmtId="2" fontId="14" fillId="3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wrapText="1"/>
    </xf>
    <xf numFmtId="0" fontId="35" fillId="0" borderId="1" xfId="6" applyFont="1" applyBorder="1" applyAlignment="1">
      <alignment horizontal="center"/>
    </xf>
    <xf numFmtId="0" fontId="17" fillId="0" borderId="1" xfId="0" applyFont="1" applyBorder="1" applyAlignment="1"/>
    <xf numFmtId="0" fontId="35" fillId="0" borderId="0" xfId="6" applyFont="1" applyBorder="1" applyAlignment="1">
      <alignment horizontal="centerContinuous" vertical="top"/>
    </xf>
    <xf numFmtId="0" fontId="12" fillId="19" borderId="2" xfId="0" applyFont="1" applyFill="1" applyBorder="1" applyAlignment="1">
      <alignment horizontal="center" vertical="top" wrapText="1"/>
    </xf>
    <xf numFmtId="0" fontId="14" fillId="19" borderId="2" xfId="0" applyFont="1" applyFill="1" applyBorder="1" applyAlignment="1">
      <alignment horizontal="center"/>
    </xf>
    <xf numFmtId="4" fontId="14" fillId="19" borderId="2" xfId="0" applyNumberFormat="1" applyFont="1" applyFill="1" applyBorder="1" applyAlignment="1">
      <alignment horizontal="center"/>
    </xf>
    <xf numFmtId="4" fontId="15" fillId="0" borderId="7" xfId="0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5" fillId="0" borderId="2" xfId="0" applyFont="1" applyBorder="1" applyAlignment="1">
      <alignment horizontal="center" vertical="distributed"/>
    </xf>
    <xf numFmtId="2" fontId="16" fillId="0" borderId="2" xfId="0" applyNumberFormat="1" applyFont="1" applyBorder="1" applyAlignment="1">
      <alignment horizontal="center"/>
    </xf>
    <xf numFmtId="2" fontId="16" fillId="0" borderId="2" xfId="0" applyNumberFormat="1" applyFont="1" applyBorder="1" applyAlignment="1">
      <alignment vertical="center"/>
    </xf>
    <xf numFmtId="2" fontId="16" fillId="0" borderId="2" xfId="0" applyNumberFormat="1" applyFont="1" applyBorder="1" applyAlignment="1">
      <alignment horizontal="center" vertical="center"/>
    </xf>
    <xf numFmtId="2" fontId="16" fillId="0" borderId="2" xfId="0" applyNumberFormat="1" applyFont="1" applyBorder="1"/>
    <xf numFmtId="4" fontId="18" fillId="0" borderId="2" xfId="0" applyNumberFormat="1" applyFont="1" applyBorder="1" applyAlignment="1">
      <alignment horizontal="right"/>
    </xf>
    <xf numFmtId="4" fontId="18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2" fontId="16" fillId="0" borderId="3" xfId="0" applyNumberFormat="1" applyFont="1" applyBorder="1"/>
    <xf numFmtId="2" fontId="16" fillId="0" borderId="3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4" fontId="14" fillId="0" borderId="4" xfId="0" applyNumberFormat="1" applyFont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2" fontId="16" fillId="0" borderId="5" xfId="0" applyNumberFormat="1" applyFont="1" applyBorder="1"/>
    <xf numFmtId="2" fontId="16" fillId="0" borderId="5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3" xfId="0" applyFont="1" applyBorder="1"/>
    <xf numFmtId="0" fontId="16" fillId="0" borderId="3" xfId="0" applyFont="1" applyBorder="1" applyAlignment="1">
      <alignment horizontal="center" vertical="center"/>
    </xf>
    <xf numFmtId="0" fontId="5" fillId="0" borderId="0" xfId="4" applyFont="1" applyAlignment="1">
      <alignment horizontal="left" vertical="top"/>
    </xf>
    <xf numFmtId="0" fontId="7" fillId="0" borderId="0" xfId="4" applyFont="1" applyAlignment="1">
      <alignment horizontal="left" vertical="top"/>
    </xf>
    <xf numFmtId="0" fontId="15" fillId="0" borderId="2" xfId="4" applyFont="1" applyBorder="1" applyAlignment="1">
      <alignment horizontal="center" vertical="distributed"/>
    </xf>
    <xf numFmtId="4" fontId="18" fillId="0" borderId="2" xfId="4" applyNumberFormat="1" applyFont="1" applyBorder="1" applyAlignment="1">
      <alignment horizontal="center" vertical="center"/>
    </xf>
    <xf numFmtId="0" fontId="15" fillId="0" borderId="2" xfId="4" applyFont="1" applyBorder="1" applyAlignment="1">
      <alignment horizontal="center"/>
    </xf>
    <xf numFmtId="0" fontId="3" fillId="0" borderId="0" xfId="25"/>
    <xf numFmtId="0" fontId="15" fillId="0" borderId="0" xfId="25" applyFont="1" applyAlignment="1">
      <alignment horizontal="center"/>
    </xf>
    <xf numFmtId="0" fontId="6" fillId="0" borderId="0" xfId="25" applyFont="1"/>
    <xf numFmtId="0" fontId="6" fillId="0" borderId="0" xfId="25" applyFont="1" applyAlignment="1">
      <alignment vertical="center" wrapText="1"/>
    </xf>
    <xf numFmtId="0" fontId="14" fillId="0" borderId="0" xfId="25" applyFont="1" applyAlignment="1">
      <alignment horizontal="center" vertical="center" wrapText="1"/>
    </xf>
    <xf numFmtId="0" fontId="24" fillId="0" borderId="0" xfId="25" applyFont="1" applyBorder="1" applyAlignment="1">
      <alignment horizontal="center" vertical="center" wrapText="1"/>
    </xf>
    <xf numFmtId="0" fontId="25" fillId="0" borderId="0" xfId="25" applyFont="1" applyBorder="1" applyAlignment="1">
      <alignment horizontal="center" vertical="center" wrapText="1"/>
    </xf>
    <xf numFmtId="0" fontId="6" fillId="0" borderId="1" xfId="25" applyFont="1" applyBorder="1" applyAlignment="1">
      <alignment horizontal="left" vertical="top"/>
    </xf>
    <xf numFmtId="0" fontId="12" fillId="0" borderId="2" xfId="25" applyFont="1" applyBorder="1" applyAlignment="1">
      <alignment horizontal="center" vertical="center" wrapText="1"/>
    </xf>
    <xf numFmtId="0" fontId="13" fillId="0" borderId="2" xfId="25" applyFont="1" applyBorder="1" applyAlignment="1">
      <alignment horizontal="center" vertical="center" wrapText="1"/>
    </xf>
    <xf numFmtId="0" fontId="12" fillId="0" borderId="2" xfId="25" applyFont="1" applyBorder="1" applyAlignment="1">
      <alignment horizontal="center" vertical="top" wrapText="1"/>
    </xf>
    <xf numFmtId="0" fontId="12" fillId="0" borderId="2" xfId="25" applyFont="1" applyBorder="1" applyAlignment="1">
      <alignment horizontal="center" vertical="center" wrapText="1"/>
    </xf>
    <xf numFmtId="0" fontId="12" fillId="0" borderId="2" xfId="25" applyFont="1" applyBorder="1" applyAlignment="1">
      <alignment horizontal="center" vertical="top" wrapText="1"/>
    </xf>
    <xf numFmtId="0" fontId="15" fillId="0" borderId="2" xfId="25" applyFont="1" applyBorder="1" applyAlignment="1">
      <alignment horizontal="center" vertical="center" wrapText="1"/>
    </xf>
    <xf numFmtId="0" fontId="30" fillId="0" borderId="0" xfId="25" applyFont="1" applyAlignment="1">
      <alignment horizontal="justify"/>
    </xf>
    <xf numFmtId="4" fontId="30" fillId="0" borderId="2" xfId="25" applyNumberFormat="1" applyFont="1" applyBorder="1" applyAlignment="1">
      <alignment horizontal="center"/>
    </xf>
    <xf numFmtId="0" fontId="30" fillId="0" borderId="2" xfId="25" applyFont="1" applyBorder="1" applyAlignment="1">
      <alignment wrapText="1"/>
    </xf>
    <xf numFmtId="2" fontId="36" fillId="3" borderId="2" xfId="25" applyNumberFormat="1" applyFont="1" applyFill="1" applyBorder="1" applyAlignment="1">
      <alignment horizontal="center"/>
    </xf>
    <xf numFmtId="0" fontId="30" fillId="0" borderId="2" xfId="25" applyFont="1" applyBorder="1"/>
    <xf numFmtId="4" fontId="36" fillId="0" borderId="2" xfId="25" applyNumberFormat="1" applyFont="1" applyBorder="1" applyAlignment="1">
      <alignment horizontal="center"/>
    </xf>
    <xf numFmtId="0" fontId="30" fillId="0" borderId="2" xfId="25" applyFont="1" applyFill="1" applyBorder="1" applyAlignment="1">
      <alignment wrapText="1"/>
    </xf>
    <xf numFmtId="0" fontId="15" fillId="0" borderId="2" xfId="25" applyFont="1" applyBorder="1" applyAlignment="1">
      <alignment horizontal="center" vertical="center"/>
    </xf>
    <xf numFmtId="0" fontId="19" fillId="0" borderId="2" xfId="25" applyFont="1" applyBorder="1" applyAlignment="1">
      <alignment horizontal="center" vertical="center"/>
    </xf>
    <xf numFmtId="0" fontId="37" fillId="0" borderId="2" xfId="25" applyFont="1" applyBorder="1"/>
    <xf numFmtId="4" fontId="37" fillId="0" borderId="2" xfId="25" applyNumberFormat="1" applyFont="1" applyBorder="1" applyAlignment="1">
      <alignment horizontal="center"/>
    </xf>
    <xf numFmtId="0" fontId="37" fillId="0" borderId="2" xfId="25" applyFont="1" applyBorder="1" applyAlignment="1">
      <alignment wrapText="1"/>
    </xf>
    <xf numFmtId="0" fontId="19" fillId="0" borderId="2" xfId="25" applyFont="1" applyBorder="1"/>
    <xf numFmtId="0" fontId="36" fillId="4" borderId="2" xfId="25" applyFont="1" applyFill="1" applyBorder="1"/>
    <xf numFmtId="4" fontId="38" fillId="4" borderId="2" xfId="25" applyNumberFormat="1" applyFont="1" applyFill="1" applyBorder="1" applyAlignment="1">
      <alignment horizontal="center"/>
    </xf>
    <xf numFmtId="0" fontId="37" fillId="4" borderId="2" xfId="25" applyFont="1" applyFill="1" applyBorder="1" applyAlignment="1">
      <alignment wrapText="1"/>
    </xf>
    <xf numFmtId="2" fontId="36" fillId="4" borderId="2" xfId="25" applyNumberFormat="1" applyFont="1" applyFill="1" applyBorder="1" applyAlignment="1">
      <alignment horizontal="center"/>
    </xf>
    <xf numFmtId="0" fontId="37" fillId="4" borderId="2" xfId="25" applyFont="1" applyFill="1" applyBorder="1"/>
    <xf numFmtId="4" fontId="36" fillId="4" borderId="2" xfId="25" applyNumberFormat="1" applyFont="1" applyFill="1" applyBorder="1" applyAlignment="1">
      <alignment horizontal="center"/>
    </xf>
    <xf numFmtId="0" fontId="39" fillId="0" borderId="0" xfId="25" applyFont="1"/>
    <xf numFmtId="0" fontId="40" fillId="0" borderId="0" xfId="25" applyFont="1"/>
    <xf numFmtId="0" fontId="41" fillId="0" borderId="1" xfId="6" applyFont="1" applyBorder="1" applyAlignment="1">
      <alignment horizontal="center"/>
    </xf>
    <xf numFmtId="0" fontId="41" fillId="0" borderId="1" xfId="6" applyFont="1" applyBorder="1" applyAlignment="1">
      <alignment horizontal="center"/>
    </xf>
    <xf numFmtId="0" fontId="39" fillId="0" borderId="1" xfId="25" applyFont="1" applyBorder="1" applyAlignment="1"/>
    <xf numFmtId="0" fontId="20" fillId="0" borderId="0" xfId="25" applyFont="1"/>
    <xf numFmtId="0" fontId="3" fillId="0" borderId="1" xfId="25" applyBorder="1" applyAlignment="1"/>
  </cellXfs>
  <cellStyles count="26"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60% — акцент1" xfId="19"/>
    <cellStyle name="60% — акцент2" xfId="20"/>
    <cellStyle name="60% — акцент3" xfId="21"/>
    <cellStyle name="60% — акцент4" xfId="22"/>
    <cellStyle name="60% — акцент5" xfId="23"/>
    <cellStyle name="60% — акцент6" xfId="24"/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 3" xfId="25"/>
    <cellStyle name="Обычный_план використання 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tabSelected="1" zoomScale="75" workbookViewId="0">
      <selection activeCell="I58" sqref="I58"/>
    </sheetView>
  </sheetViews>
  <sheetFormatPr defaultRowHeight="15"/>
  <cols>
    <col min="1" max="1" width="7.28515625" style="1" customWidth="1"/>
    <col min="2" max="2" width="39.5703125" style="1" customWidth="1"/>
    <col min="3" max="3" width="16.28515625" style="1" customWidth="1"/>
    <col min="4" max="4" width="16" style="1" customWidth="1"/>
    <col min="5" max="5" width="37.71093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37.140625" style="1" customWidth="1"/>
    <col min="10" max="10" width="14" style="1" customWidth="1"/>
    <col min="11" max="11" width="15.5703125" style="1" customWidth="1"/>
    <col min="12" max="256" width="9.140625" style="1"/>
    <col min="257" max="257" width="7.28515625" style="1" customWidth="1"/>
    <col min="258" max="258" width="39.5703125" style="1" customWidth="1"/>
    <col min="259" max="259" width="16.28515625" style="1" customWidth="1"/>
    <col min="260" max="260" width="16" style="1" customWidth="1"/>
    <col min="261" max="261" width="37.7109375" style="1" customWidth="1"/>
    <col min="262" max="262" width="15.85546875" style="1" customWidth="1"/>
    <col min="263" max="263" width="16.5703125" style="1" customWidth="1"/>
    <col min="264" max="264" width="14.28515625" style="1" customWidth="1"/>
    <col min="265" max="265" width="37.140625" style="1" customWidth="1"/>
    <col min="266" max="266" width="14" style="1" customWidth="1"/>
    <col min="267" max="267" width="15.5703125" style="1" customWidth="1"/>
    <col min="268" max="512" width="9.140625" style="1"/>
    <col min="513" max="513" width="7.28515625" style="1" customWidth="1"/>
    <col min="514" max="514" width="39.5703125" style="1" customWidth="1"/>
    <col min="515" max="515" width="16.28515625" style="1" customWidth="1"/>
    <col min="516" max="516" width="16" style="1" customWidth="1"/>
    <col min="517" max="517" width="37.7109375" style="1" customWidth="1"/>
    <col min="518" max="518" width="15.85546875" style="1" customWidth="1"/>
    <col min="519" max="519" width="16.5703125" style="1" customWidth="1"/>
    <col min="520" max="520" width="14.28515625" style="1" customWidth="1"/>
    <col min="521" max="521" width="37.140625" style="1" customWidth="1"/>
    <col min="522" max="522" width="14" style="1" customWidth="1"/>
    <col min="523" max="523" width="15.5703125" style="1" customWidth="1"/>
    <col min="524" max="768" width="9.140625" style="1"/>
    <col min="769" max="769" width="7.28515625" style="1" customWidth="1"/>
    <col min="770" max="770" width="39.5703125" style="1" customWidth="1"/>
    <col min="771" max="771" width="16.28515625" style="1" customWidth="1"/>
    <col min="772" max="772" width="16" style="1" customWidth="1"/>
    <col min="773" max="773" width="37.7109375" style="1" customWidth="1"/>
    <col min="774" max="774" width="15.85546875" style="1" customWidth="1"/>
    <col min="775" max="775" width="16.5703125" style="1" customWidth="1"/>
    <col min="776" max="776" width="14.28515625" style="1" customWidth="1"/>
    <col min="777" max="777" width="37.140625" style="1" customWidth="1"/>
    <col min="778" max="778" width="14" style="1" customWidth="1"/>
    <col min="779" max="779" width="15.5703125" style="1" customWidth="1"/>
    <col min="780" max="1024" width="9.140625" style="1"/>
    <col min="1025" max="1025" width="7.28515625" style="1" customWidth="1"/>
    <col min="1026" max="1026" width="39.5703125" style="1" customWidth="1"/>
    <col min="1027" max="1027" width="16.28515625" style="1" customWidth="1"/>
    <col min="1028" max="1028" width="16" style="1" customWidth="1"/>
    <col min="1029" max="1029" width="37.7109375" style="1" customWidth="1"/>
    <col min="1030" max="1030" width="15.85546875" style="1" customWidth="1"/>
    <col min="1031" max="1031" width="16.5703125" style="1" customWidth="1"/>
    <col min="1032" max="1032" width="14.28515625" style="1" customWidth="1"/>
    <col min="1033" max="1033" width="37.140625" style="1" customWidth="1"/>
    <col min="1034" max="1034" width="14" style="1" customWidth="1"/>
    <col min="1035" max="1035" width="15.5703125" style="1" customWidth="1"/>
    <col min="1036" max="1280" width="9.140625" style="1"/>
    <col min="1281" max="1281" width="7.28515625" style="1" customWidth="1"/>
    <col min="1282" max="1282" width="39.5703125" style="1" customWidth="1"/>
    <col min="1283" max="1283" width="16.28515625" style="1" customWidth="1"/>
    <col min="1284" max="1284" width="16" style="1" customWidth="1"/>
    <col min="1285" max="1285" width="37.7109375" style="1" customWidth="1"/>
    <col min="1286" max="1286" width="15.85546875" style="1" customWidth="1"/>
    <col min="1287" max="1287" width="16.5703125" style="1" customWidth="1"/>
    <col min="1288" max="1288" width="14.28515625" style="1" customWidth="1"/>
    <col min="1289" max="1289" width="37.140625" style="1" customWidth="1"/>
    <col min="1290" max="1290" width="14" style="1" customWidth="1"/>
    <col min="1291" max="1291" width="15.5703125" style="1" customWidth="1"/>
    <col min="1292" max="1536" width="9.140625" style="1"/>
    <col min="1537" max="1537" width="7.28515625" style="1" customWidth="1"/>
    <col min="1538" max="1538" width="39.5703125" style="1" customWidth="1"/>
    <col min="1539" max="1539" width="16.28515625" style="1" customWidth="1"/>
    <col min="1540" max="1540" width="16" style="1" customWidth="1"/>
    <col min="1541" max="1541" width="37.7109375" style="1" customWidth="1"/>
    <col min="1542" max="1542" width="15.85546875" style="1" customWidth="1"/>
    <col min="1543" max="1543" width="16.5703125" style="1" customWidth="1"/>
    <col min="1544" max="1544" width="14.28515625" style="1" customWidth="1"/>
    <col min="1545" max="1545" width="37.140625" style="1" customWidth="1"/>
    <col min="1546" max="1546" width="14" style="1" customWidth="1"/>
    <col min="1547" max="1547" width="15.5703125" style="1" customWidth="1"/>
    <col min="1548" max="1792" width="9.140625" style="1"/>
    <col min="1793" max="1793" width="7.28515625" style="1" customWidth="1"/>
    <col min="1794" max="1794" width="39.5703125" style="1" customWidth="1"/>
    <col min="1795" max="1795" width="16.28515625" style="1" customWidth="1"/>
    <col min="1796" max="1796" width="16" style="1" customWidth="1"/>
    <col min="1797" max="1797" width="37.7109375" style="1" customWidth="1"/>
    <col min="1798" max="1798" width="15.85546875" style="1" customWidth="1"/>
    <col min="1799" max="1799" width="16.5703125" style="1" customWidth="1"/>
    <col min="1800" max="1800" width="14.28515625" style="1" customWidth="1"/>
    <col min="1801" max="1801" width="37.140625" style="1" customWidth="1"/>
    <col min="1802" max="1802" width="14" style="1" customWidth="1"/>
    <col min="1803" max="1803" width="15.5703125" style="1" customWidth="1"/>
    <col min="1804" max="2048" width="9.140625" style="1"/>
    <col min="2049" max="2049" width="7.28515625" style="1" customWidth="1"/>
    <col min="2050" max="2050" width="39.5703125" style="1" customWidth="1"/>
    <col min="2051" max="2051" width="16.28515625" style="1" customWidth="1"/>
    <col min="2052" max="2052" width="16" style="1" customWidth="1"/>
    <col min="2053" max="2053" width="37.7109375" style="1" customWidth="1"/>
    <col min="2054" max="2054" width="15.85546875" style="1" customWidth="1"/>
    <col min="2055" max="2055" width="16.5703125" style="1" customWidth="1"/>
    <col min="2056" max="2056" width="14.28515625" style="1" customWidth="1"/>
    <col min="2057" max="2057" width="37.140625" style="1" customWidth="1"/>
    <col min="2058" max="2058" width="14" style="1" customWidth="1"/>
    <col min="2059" max="2059" width="15.5703125" style="1" customWidth="1"/>
    <col min="2060" max="2304" width="9.140625" style="1"/>
    <col min="2305" max="2305" width="7.28515625" style="1" customWidth="1"/>
    <col min="2306" max="2306" width="39.5703125" style="1" customWidth="1"/>
    <col min="2307" max="2307" width="16.28515625" style="1" customWidth="1"/>
    <col min="2308" max="2308" width="16" style="1" customWidth="1"/>
    <col min="2309" max="2309" width="37.7109375" style="1" customWidth="1"/>
    <col min="2310" max="2310" width="15.85546875" style="1" customWidth="1"/>
    <col min="2311" max="2311" width="16.5703125" style="1" customWidth="1"/>
    <col min="2312" max="2312" width="14.28515625" style="1" customWidth="1"/>
    <col min="2313" max="2313" width="37.140625" style="1" customWidth="1"/>
    <col min="2314" max="2314" width="14" style="1" customWidth="1"/>
    <col min="2315" max="2315" width="15.5703125" style="1" customWidth="1"/>
    <col min="2316" max="2560" width="9.140625" style="1"/>
    <col min="2561" max="2561" width="7.28515625" style="1" customWidth="1"/>
    <col min="2562" max="2562" width="39.5703125" style="1" customWidth="1"/>
    <col min="2563" max="2563" width="16.28515625" style="1" customWidth="1"/>
    <col min="2564" max="2564" width="16" style="1" customWidth="1"/>
    <col min="2565" max="2565" width="37.7109375" style="1" customWidth="1"/>
    <col min="2566" max="2566" width="15.85546875" style="1" customWidth="1"/>
    <col min="2567" max="2567" width="16.5703125" style="1" customWidth="1"/>
    <col min="2568" max="2568" width="14.28515625" style="1" customWidth="1"/>
    <col min="2569" max="2569" width="37.140625" style="1" customWidth="1"/>
    <col min="2570" max="2570" width="14" style="1" customWidth="1"/>
    <col min="2571" max="2571" width="15.5703125" style="1" customWidth="1"/>
    <col min="2572" max="2816" width="9.140625" style="1"/>
    <col min="2817" max="2817" width="7.28515625" style="1" customWidth="1"/>
    <col min="2818" max="2818" width="39.5703125" style="1" customWidth="1"/>
    <col min="2819" max="2819" width="16.28515625" style="1" customWidth="1"/>
    <col min="2820" max="2820" width="16" style="1" customWidth="1"/>
    <col min="2821" max="2821" width="37.7109375" style="1" customWidth="1"/>
    <col min="2822" max="2822" width="15.85546875" style="1" customWidth="1"/>
    <col min="2823" max="2823" width="16.5703125" style="1" customWidth="1"/>
    <col min="2824" max="2824" width="14.28515625" style="1" customWidth="1"/>
    <col min="2825" max="2825" width="37.140625" style="1" customWidth="1"/>
    <col min="2826" max="2826" width="14" style="1" customWidth="1"/>
    <col min="2827" max="2827" width="15.5703125" style="1" customWidth="1"/>
    <col min="2828" max="3072" width="9.140625" style="1"/>
    <col min="3073" max="3073" width="7.28515625" style="1" customWidth="1"/>
    <col min="3074" max="3074" width="39.5703125" style="1" customWidth="1"/>
    <col min="3075" max="3075" width="16.28515625" style="1" customWidth="1"/>
    <col min="3076" max="3076" width="16" style="1" customWidth="1"/>
    <col min="3077" max="3077" width="37.7109375" style="1" customWidth="1"/>
    <col min="3078" max="3078" width="15.85546875" style="1" customWidth="1"/>
    <col min="3079" max="3079" width="16.5703125" style="1" customWidth="1"/>
    <col min="3080" max="3080" width="14.28515625" style="1" customWidth="1"/>
    <col min="3081" max="3081" width="37.140625" style="1" customWidth="1"/>
    <col min="3082" max="3082" width="14" style="1" customWidth="1"/>
    <col min="3083" max="3083" width="15.5703125" style="1" customWidth="1"/>
    <col min="3084" max="3328" width="9.140625" style="1"/>
    <col min="3329" max="3329" width="7.28515625" style="1" customWidth="1"/>
    <col min="3330" max="3330" width="39.5703125" style="1" customWidth="1"/>
    <col min="3331" max="3331" width="16.28515625" style="1" customWidth="1"/>
    <col min="3332" max="3332" width="16" style="1" customWidth="1"/>
    <col min="3333" max="3333" width="37.7109375" style="1" customWidth="1"/>
    <col min="3334" max="3334" width="15.85546875" style="1" customWidth="1"/>
    <col min="3335" max="3335" width="16.5703125" style="1" customWidth="1"/>
    <col min="3336" max="3336" width="14.28515625" style="1" customWidth="1"/>
    <col min="3337" max="3337" width="37.140625" style="1" customWidth="1"/>
    <col min="3338" max="3338" width="14" style="1" customWidth="1"/>
    <col min="3339" max="3339" width="15.5703125" style="1" customWidth="1"/>
    <col min="3340" max="3584" width="9.140625" style="1"/>
    <col min="3585" max="3585" width="7.28515625" style="1" customWidth="1"/>
    <col min="3586" max="3586" width="39.5703125" style="1" customWidth="1"/>
    <col min="3587" max="3587" width="16.28515625" style="1" customWidth="1"/>
    <col min="3588" max="3588" width="16" style="1" customWidth="1"/>
    <col min="3589" max="3589" width="37.7109375" style="1" customWidth="1"/>
    <col min="3590" max="3590" width="15.85546875" style="1" customWidth="1"/>
    <col min="3591" max="3591" width="16.5703125" style="1" customWidth="1"/>
    <col min="3592" max="3592" width="14.28515625" style="1" customWidth="1"/>
    <col min="3593" max="3593" width="37.140625" style="1" customWidth="1"/>
    <col min="3594" max="3594" width="14" style="1" customWidth="1"/>
    <col min="3595" max="3595" width="15.5703125" style="1" customWidth="1"/>
    <col min="3596" max="3840" width="9.140625" style="1"/>
    <col min="3841" max="3841" width="7.28515625" style="1" customWidth="1"/>
    <col min="3842" max="3842" width="39.5703125" style="1" customWidth="1"/>
    <col min="3843" max="3843" width="16.28515625" style="1" customWidth="1"/>
    <col min="3844" max="3844" width="16" style="1" customWidth="1"/>
    <col min="3845" max="3845" width="37.7109375" style="1" customWidth="1"/>
    <col min="3846" max="3846" width="15.85546875" style="1" customWidth="1"/>
    <col min="3847" max="3847" width="16.5703125" style="1" customWidth="1"/>
    <col min="3848" max="3848" width="14.28515625" style="1" customWidth="1"/>
    <col min="3849" max="3849" width="37.140625" style="1" customWidth="1"/>
    <col min="3850" max="3850" width="14" style="1" customWidth="1"/>
    <col min="3851" max="3851" width="15.5703125" style="1" customWidth="1"/>
    <col min="3852" max="4096" width="9.140625" style="1"/>
    <col min="4097" max="4097" width="7.28515625" style="1" customWidth="1"/>
    <col min="4098" max="4098" width="39.5703125" style="1" customWidth="1"/>
    <col min="4099" max="4099" width="16.28515625" style="1" customWidth="1"/>
    <col min="4100" max="4100" width="16" style="1" customWidth="1"/>
    <col min="4101" max="4101" width="37.7109375" style="1" customWidth="1"/>
    <col min="4102" max="4102" width="15.85546875" style="1" customWidth="1"/>
    <col min="4103" max="4103" width="16.5703125" style="1" customWidth="1"/>
    <col min="4104" max="4104" width="14.28515625" style="1" customWidth="1"/>
    <col min="4105" max="4105" width="37.140625" style="1" customWidth="1"/>
    <col min="4106" max="4106" width="14" style="1" customWidth="1"/>
    <col min="4107" max="4107" width="15.5703125" style="1" customWidth="1"/>
    <col min="4108" max="4352" width="9.140625" style="1"/>
    <col min="4353" max="4353" width="7.28515625" style="1" customWidth="1"/>
    <col min="4354" max="4354" width="39.5703125" style="1" customWidth="1"/>
    <col min="4355" max="4355" width="16.28515625" style="1" customWidth="1"/>
    <col min="4356" max="4356" width="16" style="1" customWidth="1"/>
    <col min="4357" max="4357" width="37.7109375" style="1" customWidth="1"/>
    <col min="4358" max="4358" width="15.85546875" style="1" customWidth="1"/>
    <col min="4359" max="4359" width="16.5703125" style="1" customWidth="1"/>
    <col min="4360" max="4360" width="14.28515625" style="1" customWidth="1"/>
    <col min="4361" max="4361" width="37.140625" style="1" customWidth="1"/>
    <col min="4362" max="4362" width="14" style="1" customWidth="1"/>
    <col min="4363" max="4363" width="15.5703125" style="1" customWidth="1"/>
    <col min="4364" max="4608" width="9.140625" style="1"/>
    <col min="4609" max="4609" width="7.28515625" style="1" customWidth="1"/>
    <col min="4610" max="4610" width="39.5703125" style="1" customWidth="1"/>
    <col min="4611" max="4611" width="16.28515625" style="1" customWidth="1"/>
    <col min="4612" max="4612" width="16" style="1" customWidth="1"/>
    <col min="4613" max="4613" width="37.7109375" style="1" customWidth="1"/>
    <col min="4614" max="4614" width="15.85546875" style="1" customWidth="1"/>
    <col min="4615" max="4615" width="16.5703125" style="1" customWidth="1"/>
    <col min="4616" max="4616" width="14.28515625" style="1" customWidth="1"/>
    <col min="4617" max="4617" width="37.140625" style="1" customWidth="1"/>
    <col min="4618" max="4618" width="14" style="1" customWidth="1"/>
    <col min="4619" max="4619" width="15.5703125" style="1" customWidth="1"/>
    <col min="4620" max="4864" width="9.140625" style="1"/>
    <col min="4865" max="4865" width="7.28515625" style="1" customWidth="1"/>
    <col min="4866" max="4866" width="39.5703125" style="1" customWidth="1"/>
    <col min="4867" max="4867" width="16.28515625" style="1" customWidth="1"/>
    <col min="4868" max="4868" width="16" style="1" customWidth="1"/>
    <col min="4869" max="4869" width="37.7109375" style="1" customWidth="1"/>
    <col min="4870" max="4870" width="15.85546875" style="1" customWidth="1"/>
    <col min="4871" max="4871" width="16.5703125" style="1" customWidth="1"/>
    <col min="4872" max="4872" width="14.28515625" style="1" customWidth="1"/>
    <col min="4873" max="4873" width="37.140625" style="1" customWidth="1"/>
    <col min="4874" max="4874" width="14" style="1" customWidth="1"/>
    <col min="4875" max="4875" width="15.5703125" style="1" customWidth="1"/>
    <col min="4876" max="5120" width="9.140625" style="1"/>
    <col min="5121" max="5121" width="7.28515625" style="1" customWidth="1"/>
    <col min="5122" max="5122" width="39.5703125" style="1" customWidth="1"/>
    <col min="5123" max="5123" width="16.28515625" style="1" customWidth="1"/>
    <col min="5124" max="5124" width="16" style="1" customWidth="1"/>
    <col min="5125" max="5125" width="37.7109375" style="1" customWidth="1"/>
    <col min="5126" max="5126" width="15.85546875" style="1" customWidth="1"/>
    <col min="5127" max="5127" width="16.5703125" style="1" customWidth="1"/>
    <col min="5128" max="5128" width="14.28515625" style="1" customWidth="1"/>
    <col min="5129" max="5129" width="37.140625" style="1" customWidth="1"/>
    <col min="5130" max="5130" width="14" style="1" customWidth="1"/>
    <col min="5131" max="5131" width="15.5703125" style="1" customWidth="1"/>
    <col min="5132" max="5376" width="9.140625" style="1"/>
    <col min="5377" max="5377" width="7.28515625" style="1" customWidth="1"/>
    <col min="5378" max="5378" width="39.5703125" style="1" customWidth="1"/>
    <col min="5379" max="5379" width="16.28515625" style="1" customWidth="1"/>
    <col min="5380" max="5380" width="16" style="1" customWidth="1"/>
    <col min="5381" max="5381" width="37.7109375" style="1" customWidth="1"/>
    <col min="5382" max="5382" width="15.85546875" style="1" customWidth="1"/>
    <col min="5383" max="5383" width="16.5703125" style="1" customWidth="1"/>
    <col min="5384" max="5384" width="14.28515625" style="1" customWidth="1"/>
    <col min="5385" max="5385" width="37.140625" style="1" customWidth="1"/>
    <col min="5386" max="5386" width="14" style="1" customWidth="1"/>
    <col min="5387" max="5387" width="15.5703125" style="1" customWidth="1"/>
    <col min="5388" max="5632" width="9.140625" style="1"/>
    <col min="5633" max="5633" width="7.28515625" style="1" customWidth="1"/>
    <col min="5634" max="5634" width="39.5703125" style="1" customWidth="1"/>
    <col min="5635" max="5635" width="16.28515625" style="1" customWidth="1"/>
    <col min="5636" max="5636" width="16" style="1" customWidth="1"/>
    <col min="5637" max="5637" width="37.7109375" style="1" customWidth="1"/>
    <col min="5638" max="5638" width="15.85546875" style="1" customWidth="1"/>
    <col min="5639" max="5639" width="16.5703125" style="1" customWidth="1"/>
    <col min="5640" max="5640" width="14.28515625" style="1" customWidth="1"/>
    <col min="5641" max="5641" width="37.140625" style="1" customWidth="1"/>
    <col min="5642" max="5642" width="14" style="1" customWidth="1"/>
    <col min="5643" max="5643" width="15.5703125" style="1" customWidth="1"/>
    <col min="5644" max="5888" width="9.140625" style="1"/>
    <col min="5889" max="5889" width="7.28515625" style="1" customWidth="1"/>
    <col min="5890" max="5890" width="39.5703125" style="1" customWidth="1"/>
    <col min="5891" max="5891" width="16.28515625" style="1" customWidth="1"/>
    <col min="5892" max="5892" width="16" style="1" customWidth="1"/>
    <col min="5893" max="5893" width="37.7109375" style="1" customWidth="1"/>
    <col min="5894" max="5894" width="15.85546875" style="1" customWidth="1"/>
    <col min="5895" max="5895" width="16.5703125" style="1" customWidth="1"/>
    <col min="5896" max="5896" width="14.28515625" style="1" customWidth="1"/>
    <col min="5897" max="5897" width="37.140625" style="1" customWidth="1"/>
    <col min="5898" max="5898" width="14" style="1" customWidth="1"/>
    <col min="5899" max="5899" width="15.5703125" style="1" customWidth="1"/>
    <col min="5900" max="6144" width="9.140625" style="1"/>
    <col min="6145" max="6145" width="7.28515625" style="1" customWidth="1"/>
    <col min="6146" max="6146" width="39.5703125" style="1" customWidth="1"/>
    <col min="6147" max="6147" width="16.28515625" style="1" customWidth="1"/>
    <col min="6148" max="6148" width="16" style="1" customWidth="1"/>
    <col min="6149" max="6149" width="37.7109375" style="1" customWidth="1"/>
    <col min="6150" max="6150" width="15.85546875" style="1" customWidth="1"/>
    <col min="6151" max="6151" width="16.5703125" style="1" customWidth="1"/>
    <col min="6152" max="6152" width="14.28515625" style="1" customWidth="1"/>
    <col min="6153" max="6153" width="37.140625" style="1" customWidth="1"/>
    <col min="6154" max="6154" width="14" style="1" customWidth="1"/>
    <col min="6155" max="6155" width="15.5703125" style="1" customWidth="1"/>
    <col min="6156" max="6400" width="9.140625" style="1"/>
    <col min="6401" max="6401" width="7.28515625" style="1" customWidth="1"/>
    <col min="6402" max="6402" width="39.5703125" style="1" customWidth="1"/>
    <col min="6403" max="6403" width="16.28515625" style="1" customWidth="1"/>
    <col min="6404" max="6404" width="16" style="1" customWidth="1"/>
    <col min="6405" max="6405" width="37.7109375" style="1" customWidth="1"/>
    <col min="6406" max="6406" width="15.85546875" style="1" customWidth="1"/>
    <col min="6407" max="6407" width="16.5703125" style="1" customWidth="1"/>
    <col min="6408" max="6408" width="14.28515625" style="1" customWidth="1"/>
    <col min="6409" max="6409" width="37.140625" style="1" customWidth="1"/>
    <col min="6410" max="6410" width="14" style="1" customWidth="1"/>
    <col min="6411" max="6411" width="15.5703125" style="1" customWidth="1"/>
    <col min="6412" max="6656" width="9.140625" style="1"/>
    <col min="6657" max="6657" width="7.28515625" style="1" customWidth="1"/>
    <col min="6658" max="6658" width="39.5703125" style="1" customWidth="1"/>
    <col min="6659" max="6659" width="16.28515625" style="1" customWidth="1"/>
    <col min="6660" max="6660" width="16" style="1" customWidth="1"/>
    <col min="6661" max="6661" width="37.7109375" style="1" customWidth="1"/>
    <col min="6662" max="6662" width="15.85546875" style="1" customWidth="1"/>
    <col min="6663" max="6663" width="16.5703125" style="1" customWidth="1"/>
    <col min="6664" max="6664" width="14.28515625" style="1" customWidth="1"/>
    <col min="6665" max="6665" width="37.140625" style="1" customWidth="1"/>
    <col min="6666" max="6666" width="14" style="1" customWidth="1"/>
    <col min="6667" max="6667" width="15.5703125" style="1" customWidth="1"/>
    <col min="6668" max="6912" width="9.140625" style="1"/>
    <col min="6913" max="6913" width="7.28515625" style="1" customWidth="1"/>
    <col min="6914" max="6914" width="39.5703125" style="1" customWidth="1"/>
    <col min="6915" max="6915" width="16.28515625" style="1" customWidth="1"/>
    <col min="6916" max="6916" width="16" style="1" customWidth="1"/>
    <col min="6917" max="6917" width="37.7109375" style="1" customWidth="1"/>
    <col min="6918" max="6918" width="15.85546875" style="1" customWidth="1"/>
    <col min="6919" max="6919" width="16.5703125" style="1" customWidth="1"/>
    <col min="6920" max="6920" width="14.28515625" style="1" customWidth="1"/>
    <col min="6921" max="6921" width="37.140625" style="1" customWidth="1"/>
    <col min="6922" max="6922" width="14" style="1" customWidth="1"/>
    <col min="6923" max="6923" width="15.5703125" style="1" customWidth="1"/>
    <col min="6924" max="7168" width="9.140625" style="1"/>
    <col min="7169" max="7169" width="7.28515625" style="1" customWidth="1"/>
    <col min="7170" max="7170" width="39.5703125" style="1" customWidth="1"/>
    <col min="7171" max="7171" width="16.28515625" style="1" customWidth="1"/>
    <col min="7172" max="7172" width="16" style="1" customWidth="1"/>
    <col min="7173" max="7173" width="37.7109375" style="1" customWidth="1"/>
    <col min="7174" max="7174" width="15.85546875" style="1" customWidth="1"/>
    <col min="7175" max="7175" width="16.5703125" style="1" customWidth="1"/>
    <col min="7176" max="7176" width="14.28515625" style="1" customWidth="1"/>
    <col min="7177" max="7177" width="37.140625" style="1" customWidth="1"/>
    <col min="7178" max="7178" width="14" style="1" customWidth="1"/>
    <col min="7179" max="7179" width="15.5703125" style="1" customWidth="1"/>
    <col min="7180" max="7424" width="9.140625" style="1"/>
    <col min="7425" max="7425" width="7.28515625" style="1" customWidth="1"/>
    <col min="7426" max="7426" width="39.5703125" style="1" customWidth="1"/>
    <col min="7427" max="7427" width="16.28515625" style="1" customWidth="1"/>
    <col min="7428" max="7428" width="16" style="1" customWidth="1"/>
    <col min="7429" max="7429" width="37.7109375" style="1" customWidth="1"/>
    <col min="7430" max="7430" width="15.85546875" style="1" customWidth="1"/>
    <col min="7431" max="7431" width="16.5703125" style="1" customWidth="1"/>
    <col min="7432" max="7432" width="14.28515625" style="1" customWidth="1"/>
    <col min="7433" max="7433" width="37.140625" style="1" customWidth="1"/>
    <col min="7434" max="7434" width="14" style="1" customWidth="1"/>
    <col min="7435" max="7435" width="15.5703125" style="1" customWidth="1"/>
    <col min="7436" max="7680" width="9.140625" style="1"/>
    <col min="7681" max="7681" width="7.28515625" style="1" customWidth="1"/>
    <col min="7682" max="7682" width="39.5703125" style="1" customWidth="1"/>
    <col min="7683" max="7683" width="16.28515625" style="1" customWidth="1"/>
    <col min="7684" max="7684" width="16" style="1" customWidth="1"/>
    <col min="7685" max="7685" width="37.7109375" style="1" customWidth="1"/>
    <col min="7686" max="7686" width="15.85546875" style="1" customWidth="1"/>
    <col min="7687" max="7687" width="16.5703125" style="1" customWidth="1"/>
    <col min="7688" max="7688" width="14.28515625" style="1" customWidth="1"/>
    <col min="7689" max="7689" width="37.140625" style="1" customWidth="1"/>
    <col min="7690" max="7690" width="14" style="1" customWidth="1"/>
    <col min="7691" max="7691" width="15.5703125" style="1" customWidth="1"/>
    <col min="7692" max="7936" width="9.140625" style="1"/>
    <col min="7937" max="7937" width="7.28515625" style="1" customWidth="1"/>
    <col min="7938" max="7938" width="39.5703125" style="1" customWidth="1"/>
    <col min="7939" max="7939" width="16.28515625" style="1" customWidth="1"/>
    <col min="7940" max="7940" width="16" style="1" customWidth="1"/>
    <col min="7941" max="7941" width="37.7109375" style="1" customWidth="1"/>
    <col min="7942" max="7942" width="15.85546875" style="1" customWidth="1"/>
    <col min="7943" max="7943" width="16.5703125" style="1" customWidth="1"/>
    <col min="7944" max="7944" width="14.28515625" style="1" customWidth="1"/>
    <col min="7945" max="7945" width="37.140625" style="1" customWidth="1"/>
    <col min="7946" max="7946" width="14" style="1" customWidth="1"/>
    <col min="7947" max="7947" width="15.5703125" style="1" customWidth="1"/>
    <col min="7948" max="8192" width="9.140625" style="1"/>
    <col min="8193" max="8193" width="7.28515625" style="1" customWidth="1"/>
    <col min="8194" max="8194" width="39.5703125" style="1" customWidth="1"/>
    <col min="8195" max="8195" width="16.28515625" style="1" customWidth="1"/>
    <col min="8196" max="8196" width="16" style="1" customWidth="1"/>
    <col min="8197" max="8197" width="37.7109375" style="1" customWidth="1"/>
    <col min="8198" max="8198" width="15.85546875" style="1" customWidth="1"/>
    <col min="8199" max="8199" width="16.5703125" style="1" customWidth="1"/>
    <col min="8200" max="8200" width="14.28515625" style="1" customWidth="1"/>
    <col min="8201" max="8201" width="37.140625" style="1" customWidth="1"/>
    <col min="8202" max="8202" width="14" style="1" customWidth="1"/>
    <col min="8203" max="8203" width="15.5703125" style="1" customWidth="1"/>
    <col min="8204" max="8448" width="9.140625" style="1"/>
    <col min="8449" max="8449" width="7.28515625" style="1" customWidth="1"/>
    <col min="8450" max="8450" width="39.5703125" style="1" customWidth="1"/>
    <col min="8451" max="8451" width="16.28515625" style="1" customWidth="1"/>
    <col min="8452" max="8452" width="16" style="1" customWidth="1"/>
    <col min="8453" max="8453" width="37.7109375" style="1" customWidth="1"/>
    <col min="8454" max="8454" width="15.85546875" style="1" customWidth="1"/>
    <col min="8455" max="8455" width="16.5703125" style="1" customWidth="1"/>
    <col min="8456" max="8456" width="14.28515625" style="1" customWidth="1"/>
    <col min="8457" max="8457" width="37.140625" style="1" customWidth="1"/>
    <col min="8458" max="8458" width="14" style="1" customWidth="1"/>
    <col min="8459" max="8459" width="15.5703125" style="1" customWidth="1"/>
    <col min="8460" max="8704" width="9.140625" style="1"/>
    <col min="8705" max="8705" width="7.28515625" style="1" customWidth="1"/>
    <col min="8706" max="8706" width="39.5703125" style="1" customWidth="1"/>
    <col min="8707" max="8707" width="16.28515625" style="1" customWidth="1"/>
    <col min="8708" max="8708" width="16" style="1" customWidth="1"/>
    <col min="8709" max="8709" width="37.7109375" style="1" customWidth="1"/>
    <col min="8710" max="8710" width="15.85546875" style="1" customWidth="1"/>
    <col min="8711" max="8711" width="16.5703125" style="1" customWidth="1"/>
    <col min="8712" max="8712" width="14.28515625" style="1" customWidth="1"/>
    <col min="8713" max="8713" width="37.140625" style="1" customWidth="1"/>
    <col min="8714" max="8714" width="14" style="1" customWidth="1"/>
    <col min="8715" max="8715" width="15.5703125" style="1" customWidth="1"/>
    <col min="8716" max="8960" width="9.140625" style="1"/>
    <col min="8961" max="8961" width="7.28515625" style="1" customWidth="1"/>
    <col min="8962" max="8962" width="39.5703125" style="1" customWidth="1"/>
    <col min="8963" max="8963" width="16.28515625" style="1" customWidth="1"/>
    <col min="8964" max="8964" width="16" style="1" customWidth="1"/>
    <col min="8965" max="8965" width="37.7109375" style="1" customWidth="1"/>
    <col min="8966" max="8966" width="15.85546875" style="1" customWidth="1"/>
    <col min="8967" max="8967" width="16.5703125" style="1" customWidth="1"/>
    <col min="8968" max="8968" width="14.28515625" style="1" customWidth="1"/>
    <col min="8969" max="8969" width="37.140625" style="1" customWidth="1"/>
    <col min="8970" max="8970" width="14" style="1" customWidth="1"/>
    <col min="8971" max="8971" width="15.5703125" style="1" customWidth="1"/>
    <col min="8972" max="9216" width="9.140625" style="1"/>
    <col min="9217" max="9217" width="7.28515625" style="1" customWidth="1"/>
    <col min="9218" max="9218" width="39.5703125" style="1" customWidth="1"/>
    <col min="9219" max="9219" width="16.28515625" style="1" customWidth="1"/>
    <col min="9220" max="9220" width="16" style="1" customWidth="1"/>
    <col min="9221" max="9221" width="37.7109375" style="1" customWidth="1"/>
    <col min="9222" max="9222" width="15.85546875" style="1" customWidth="1"/>
    <col min="9223" max="9223" width="16.5703125" style="1" customWidth="1"/>
    <col min="9224" max="9224" width="14.28515625" style="1" customWidth="1"/>
    <col min="9225" max="9225" width="37.140625" style="1" customWidth="1"/>
    <col min="9226" max="9226" width="14" style="1" customWidth="1"/>
    <col min="9227" max="9227" width="15.5703125" style="1" customWidth="1"/>
    <col min="9228" max="9472" width="9.140625" style="1"/>
    <col min="9473" max="9473" width="7.28515625" style="1" customWidth="1"/>
    <col min="9474" max="9474" width="39.5703125" style="1" customWidth="1"/>
    <col min="9475" max="9475" width="16.28515625" style="1" customWidth="1"/>
    <col min="9476" max="9476" width="16" style="1" customWidth="1"/>
    <col min="9477" max="9477" width="37.7109375" style="1" customWidth="1"/>
    <col min="9478" max="9478" width="15.85546875" style="1" customWidth="1"/>
    <col min="9479" max="9479" width="16.5703125" style="1" customWidth="1"/>
    <col min="9480" max="9480" width="14.28515625" style="1" customWidth="1"/>
    <col min="9481" max="9481" width="37.140625" style="1" customWidth="1"/>
    <col min="9482" max="9482" width="14" style="1" customWidth="1"/>
    <col min="9483" max="9483" width="15.5703125" style="1" customWidth="1"/>
    <col min="9484" max="9728" width="9.140625" style="1"/>
    <col min="9729" max="9729" width="7.28515625" style="1" customWidth="1"/>
    <col min="9730" max="9730" width="39.5703125" style="1" customWidth="1"/>
    <col min="9731" max="9731" width="16.28515625" style="1" customWidth="1"/>
    <col min="9732" max="9732" width="16" style="1" customWidth="1"/>
    <col min="9733" max="9733" width="37.7109375" style="1" customWidth="1"/>
    <col min="9734" max="9734" width="15.85546875" style="1" customWidth="1"/>
    <col min="9735" max="9735" width="16.5703125" style="1" customWidth="1"/>
    <col min="9736" max="9736" width="14.28515625" style="1" customWidth="1"/>
    <col min="9737" max="9737" width="37.140625" style="1" customWidth="1"/>
    <col min="9738" max="9738" width="14" style="1" customWidth="1"/>
    <col min="9739" max="9739" width="15.5703125" style="1" customWidth="1"/>
    <col min="9740" max="9984" width="9.140625" style="1"/>
    <col min="9985" max="9985" width="7.28515625" style="1" customWidth="1"/>
    <col min="9986" max="9986" width="39.5703125" style="1" customWidth="1"/>
    <col min="9987" max="9987" width="16.28515625" style="1" customWidth="1"/>
    <col min="9988" max="9988" width="16" style="1" customWidth="1"/>
    <col min="9989" max="9989" width="37.7109375" style="1" customWidth="1"/>
    <col min="9990" max="9990" width="15.85546875" style="1" customWidth="1"/>
    <col min="9991" max="9991" width="16.5703125" style="1" customWidth="1"/>
    <col min="9992" max="9992" width="14.28515625" style="1" customWidth="1"/>
    <col min="9993" max="9993" width="37.140625" style="1" customWidth="1"/>
    <col min="9994" max="9994" width="14" style="1" customWidth="1"/>
    <col min="9995" max="9995" width="15.5703125" style="1" customWidth="1"/>
    <col min="9996" max="10240" width="9.140625" style="1"/>
    <col min="10241" max="10241" width="7.28515625" style="1" customWidth="1"/>
    <col min="10242" max="10242" width="39.5703125" style="1" customWidth="1"/>
    <col min="10243" max="10243" width="16.28515625" style="1" customWidth="1"/>
    <col min="10244" max="10244" width="16" style="1" customWidth="1"/>
    <col min="10245" max="10245" width="37.7109375" style="1" customWidth="1"/>
    <col min="10246" max="10246" width="15.85546875" style="1" customWidth="1"/>
    <col min="10247" max="10247" width="16.5703125" style="1" customWidth="1"/>
    <col min="10248" max="10248" width="14.28515625" style="1" customWidth="1"/>
    <col min="10249" max="10249" width="37.140625" style="1" customWidth="1"/>
    <col min="10250" max="10250" width="14" style="1" customWidth="1"/>
    <col min="10251" max="10251" width="15.5703125" style="1" customWidth="1"/>
    <col min="10252" max="10496" width="9.140625" style="1"/>
    <col min="10497" max="10497" width="7.28515625" style="1" customWidth="1"/>
    <col min="10498" max="10498" width="39.5703125" style="1" customWidth="1"/>
    <col min="10499" max="10499" width="16.28515625" style="1" customWidth="1"/>
    <col min="10500" max="10500" width="16" style="1" customWidth="1"/>
    <col min="10501" max="10501" width="37.7109375" style="1" customWidth="1"/>
    <col min="10502" max="10502" width="15.85546875" style="1" customWidth="1"/>
    <col min="10503" max="10503" width="16.5703125" style="1" customWidth="1"/>
    <col min="10504" max="10504" width="14.28515625" style="1" customWidth="1"/>
    <col min="10505" max="10505" width="37.140625" style="1" customWidth="1"/>
    <col min="10506" max="10506" width="14" style="1" customWidth="1"/>
    <col min="10507" max="10507" width="15.5703125" style="1" customWidth="1"/>
    <col min="10508" max="10752" width="9.140625" style="1"/>
    <col min="10753" max="10753" width="7.28515625" style="1" customWidth="1"/>
    <col min="10754" max="10754" width="39.5703125" style="1" customWidth="1"/>
    <col min="10755" max="10755" width="16.28515625" style="1" customWidth="1"/>
    <col min="10756" max="10756" width="16" style="1" customWidth="1"/>
    <col min="10757" max="10757" width="37.7109375" style="1" customWidth="1"/>
    <col min="10758" max="10758" width="15.85546875" style="1" customWidth="1"/>
    <col min="10759" max="10759" width="16.5703125" style="1" customWidth="1"/>
    <col min="10760" max="10760" width="14.28515625" style="1" customWidth="1"/>
    <col min="10761" max="10761" width="37.140625" style="1" customWidth="1"/>
    <col min="10762" max="10762" width="14" style="1" customWidth="1"/>
    <col min="10763" max="10763" width="15.5703125" style="1" customWidth="1"/>
    <col min="10764" max="11008" width="9.140625" style="1"/>
    <col min="11009" max="11009" width="7.28515625" style="1" customWidth="1"/>
    <col min="11010" max="11010" width="39.5703125" style="1" customWidth="1"/>
    <col min="11011" max="11011" width="16.28515625" style="1" customWidth="1"/>
    <col min="11012" max="11012" width="16" style="1" customWidth="1"/>
    <col min="11013" max="11013" width="37.7109375" style="1" customWidth="1"/>
    <col min="11014" max="11014" width="15.85546875" style="1" customWidth="1"/>
    <col min="11015" max="11015" width="16.5703125" style="1" customWidth="1"/>
    <col min="11016" max="11016" width="14.28515625" style="1" customWidth="1"/>
    <col min="11017" max="11017" width="37.140625" style="1" customWidth="1"/>
    <col min="11018" max="11018" width="14" style="1" customWidth="1"/>
    <col min="11019" max="11019" width="15.5703125" style="1" customWidth="1"/>
    <col min="11020" max="11264" width="9.140625" style="1"/>
    <col min="11265" max="11265" width="7.28515625" style="1" customWidth="1"/>
    <col min="11266" max="11266" width="39.5703125" style="1" customWidth="1"/>
    <col min="11267" max="11267" width="16.28515625" style="1" customWidth="1"/>
    <col min="11268" max="11268" width="16" style="1" customWidth="1"/>
    <col min="11269" max="11269" width="37.7109375" style="1" customWidth="1"/>
    <col min="11270" max="11270" width="15.85546875" style="1" customWidth="1"/>
    <col min="11271" max="11271" width="16.5703125" style="1" customWidth="1"/>
    <col min="11272" max="11272" width="14.28515625" style="1" customWidth="1"/>
    <col min="11273" max="11273" width="37.140625" style="1" customWidth="1"/>
    <col min="11274" max="11274" width="14" style="1" customWidth="1"/>
    <col min="11275" max="11275" width="15.5703125" style="1" customWidth="1"/>
    <col min="11276" max="11520" width="9.140625" style="1"/>
    <col min="11521" max="11521" width="7.28515625" style="1" customWidth="1"/>
    <col min="11522" max="11522" width="39.5703125" style="1" customWidth="1"/>
    <col min="11523" max="11523" width="16.28515625" style="1" customWidth="1"/>
    <col min="11524" max="11524" width="16" style="1" customWidth="1"/>
    <col min="11525" max="11525" width="37.7109375" style="1" customWidth="1"/>
    <col min="11526" max="11526" width="15.85546875" style="1" customWidth="1"/>
    <col min="11527" max="11527" width="16.5703125" style="1" customWidth="1"/>
    <col min="11528" max="11528" width="14.28515625" style="1" customWidth="1"/>
    <col min="11529" max="11529" width="37.140625" style="1" customWidth="1"/>
    <col min="11530" max="11530" width="14" style="1" customWidth="1"/>
    <col min="11531" max="11531" width="15.5703125" style="1" customWidth="1"/>
    <col min="11532" max="11776" width="9.140625" style="1"/>
    <col min="11777" max="11777" width="7.28515625" style="1" customWidth="1"/>
    <col min="11778" max="11778" width="39.5703125" style="1" customWidth="1"/>
    <col min="11779" max="11779" width="16.28515625" style="1" customWidth="1"/>
    <col min="11780" max="11780" width="16" style="1" customWidth="1"/>
    <col min="11781" max="11781" width="37.7109375" style="1" customWidth="1"/>
    <col min="11782" max="11782" width="15.85546875" style="1" customWidth="1"/>
    <col min="11783" max="11783" width="16.5703125" style="1" customWidth="1"/>
    <col min="11784" max="11784" width="14.28515625" style="1" customWidth="1"/>
    <col min="11785" max="11785" width="37.140625" style="1" customWidth="1"/>
    <col min="11786" max="11786" width="14" style="1" customWidth="1"/>
    <col min="11787" max="11787" width="15.5703125" style="1" customWidth="1"/>
    <col min="11788" max="12032" width="9.140625" style="1"/>
    <col min="12033" max="12033" width="7.28515625" style="1" customWidth="1"/>
    <col min="12034" max="12034" width="39.5703125" style="1" customWidth="1"/>
    <col min="12035" max="12035" width="16.28515625" style="1" customWidth="1"/>
    <col min="12036" max="12036" width="16" style="1" customWidth="1"/>
    <col min="12037" max="12037" width="37.7109375" style="1" customWidth="1"/>
    <col min="12038" max="12038" width="15.85546875" style="1" customWidth="1"/>
    <col min="12039" max="12039" width="16.5703125" style="1" customWidth="1"/>
    <col min="12040" max="12040" width="14.28515625" style="1" customWidth="1"/>
    <col min="12041" max="12041" width="37.140625" style="1" customWidth="1"/>
    <col min="12042" max="12042" width="14" style="1" customWidth="1"/>
    <col min="12043" max="12043" width="15.5703125" style="1" customWidth="1"/>
    <col min="12044" max="12288" width="9.140625" style="1"/>
    <col min="12289" max="12289" width="7.28515625" style="1" customWidth="1"/>
    <col min="12290" max="12290" width="39.5703125" style="1" customWidth="1"/>
    <col min="12291" max="12291" width="16.28515625" style="1" customWidth="1"/>
    <col min="12292" max="12292" width="16" style="1" customWidth="1"/>
    <col min="12293" max="12293" width="37.7109375" style="1" customWidth="1"/>
    <col min="12294" max="12294" width="15.85546875" style="1" customWidth="1"/>
    <col min="12295" max="12295" width="16.5703125" style="1" customWidth="1"/>
    <col min="12296" max="12296" width="14.28515625" style="1" customWidth="1"/>
    <col min="12297" max="12297" width="37.140625" style="1" customWidth="1"/>
    <col min="12298" max="12298" width="14" style="1" customWidth="1"/>
    <col min="12299" max="12299" width="15.5703125" style="1" customWidth="1"/>
    <col min="12300" max="12544" width="9.140625" style="1"/>
    <col min="12545" max="12545" width="7.28515625" style="1" customWidth="1"/>
    <col min="12546" max="12546" width="39.5703125" style="1" customWidth="1"/>
    <col min="12547" max="12547" width="16.28515625" style="1" customWidth="1"/>
    <col min="12548" max="12548" width="16" style="1" customWidth="1"/>
    <col min="12549" max="12549" width="37.7109375" style="1" customWidth="1"/>
    <col min="12550" max="12550" width="15.85546875" style="1" customWidth="1"/>
    <col min="12551" max="12551" width="16.5703125" style="1" customWidth="1"/>
    <col min="12552" max="12552" width="14.28515625" style="1" customWidth="1"/>
    <col min="12553" max="12553" width="37.140625" style="1" customWidth="1"/>
    <col min="12554" max="12554" width="14" style="1" customWidth="1"/>
    <col min="12555" max="12555" width="15.5703125" style="1" customWidth="1"/>
    <col min="12556" max="12800" width="9.140625" style="1"/>
    <col min="12801" max="12801" width="7.28515625" style="1" customWidth="1"/>
    <col min="12802" max="12802" width="39.5703125" style="1" customWidth="1"/>
    <col min="12803" max="12803" width="16.28515625" style="1" customWidth="1"/>
    <col min="12804" max="12804" width="16" style="1" customWidth="1"/>
    <col min="12805" max="12805" width="37.7109375" style="1" customWidth="1"/>
    <col min="12806" max="12806" width="15.85546875" style="1" customWidth="1"/>
    <col min="12807" max="12807" width="16.5703125" style="1" customWidth="1"/>
    <col min="12808" max="12808" width="14.28515625" style="1" customWidth="1"/>
    <col min="12809" max="12809" width="37.140625" style="1" customWidth="1"/>
    <col min="12810" max="12810" width="14" style="1" customWidth="1"/>
    <col min="12811" max="12811" width="15.5703125" style="1" customWidth="1"/>
    <col min="12812" max="13056" width="9.140625" style="1"/>
    <col min="13057" max="13057" width="7.28515625" style="1" customWidth="1"/>
    <col min="13058" max="13058" width="39.5703125" style="1" customWidth="1"/>
    <col min="13059" max="13059" width="16.28515625" style="1" customWidth="1"/>
    <col min="13060" max="13060" width="16" style="1" customWidth="1"/>
    <col min="13061" max="13061" width="37.7109375" style="1" customWidth="1"/>
    <col min="13062" max="13062" width="15.85546875" style="1" customWidth="1"/>
    <col min="13063" max="13063" width="16.5703125" style="1" customWidth="1"/>
    <col min="13064" max="13064" width="14.28515625" style="1" customWidth="1"/>
    <col min="13065" max="13065" width="37.140625" style="1" customWidth="1"/>
    <col min="13066" max="13066" width="14" style="1" customWidth="1"/>
    <col min="13067" max="13067" width="15.5703125" style="1" customWidth="1"/>
    <col min="13068" max="13312" width="9.140625" style="1"/>
    <col min="13313" max="13313" width="7.28515625" style="1" customWidth="1"/>
    <col min="13314" max="13314" width="39.5703125" style="1" customWidth="1"/>
    <col min="13315" max="13315" width="16.28515625" style="1" customWidth="1"/>
    <col min="13316" max="13316" width="16" style="1" customWidth="1"/>
    <col min="13317" max="13317" width="37.7109375" style="1" customWidth="1"/>
    <col min="13318" max="13318" width="15.85546875" style="1" customWidth="1"/>
    <col min="13319" max="13319" width="16.5703125" style="1" customWidth="1"/>
    <col min="13320" max="13320" width="14.28515625" style="1" customWidth="1"/>
    <col min="13321" max="13321" width="37.140625" style="1" customWidth="1"/>
    <col min="13322" max="13322" width="14" style="1" customWidth="1"/>
    <col min="13323" max="13323" width="15.5703125" style="1" customWidth="1"/>
    <col min="13324" max="13568" width="9.140625" style="1"/>
    <col min="13569" max="13569" width="7.28515625" style="1" customWidth="1"/>
    <col min="13570" max="13570" width="39.5703125" style="1" customWidth="1"/>
    <col min="13571" max="13571" width="16.28515625" style="1" customWidth="1"/>
    <col min="13572" max="13572" width="16" style="1" customWidth="1"/>
    <col min="13573" max="13573" width="37.7109375" style="1" customWidth="1"/>
    <col min="13574" max="13574" width="15.85546875" style="1" customWidth="1"/>
    <col min="13575" max="13575" width="16.5703125" style="1" customWidth="1"/>
    <col min="13576" max="13576" width="14.28515625" style="1" customWidth="1"/>
    <col min="13577" max="13577" width="37.140625" style="1" customWidth="1"/>
    <col min="13578" max="13578" width="14" style="1" customWidth="1"/>
    <col min="13579" max="13579" width="15.5703125" style="1" customWidth="1"/>
    <col min="13580" max="13824" width="9.140625" style="1"/>
    <col min="13825" max="13825" width="7.28515625" style="1" customWidth="1"/>
    <col min="13826" max="13826" width="39.5703125" style="1" customWidth="1"/>
    <col min="13827" max="13827" width="16.28515625" style="1" customWidth="1"/>
    <col min="13828" max="13828" width="16" style="1" customWidth="1"/>
    <col min="13829" max="13829" width="37.7109375" style="1" customWidth="1"/>
    <col min="13830" max="13830" width="15.85546875" style="1" customWidth="1"/>
    <col min="13831" max="13831" width="16.5703125" style="1" customWidth="1"/>
    <col min="13832" max="13832" width="14.28515625" style="1" customWidth="1"/>
    <col min="13833" max="13833" width="37.140625" style="1" customWidth="1"/>
    <col min="13834" max="13834" width="14" style="1" customWidth="1"/>
    <col min="13835" max="13835" width="15.5703125" style="1" customWidth="1"/>
    <col min="13836" max="14080" width="9.140625" style="1"/>
    <col min="14081" max="14081" width="7.28515625" style="1" customWidth="1"/>
    <col min="14082" max="14082" width="39.5703125" style="1" customWidth="1"/>
    <col min="14083" max="14083" width="16.28515625" style="1" customWidth="1"/>
    <col min="14084" max="14084" width="16" style="1" customWidth="1"/>
    <col min="14085" max="14085" width="37.7109375" style="1" customWidth="1"/>
    <col min="14086" max="14086" width="15.85546875" style="1" customWidth="1"/>
    <col min="14087" max="14087" width="16.5703125" style="1" customWidth="1"/>
    <col min="14088" max="14088" width="14.28515625" style="1" customWidth="1"/>
    <col min="14089" max="14089" width="37.140625" style="1" customWidth="1"/>
    <col min="14090" max="14090" width="14" style="1" customWidth="1"/>
    <col min="14091" max="14091" width="15.5703125" style="1" customWidth="1"/>
    <col min="14092" max="14336" width="9.140625" style="1"/>
    <col min="14337" max="14337" width="7.28515625" style="1" customWidth="1"/>
    <col min="14338" max="14338" width="39.5703125" style="1" customWidth="1"/>
    <col min="14339" max="14339" width="16.28515625" style="1" customWidth="1"/>
    <col min="14340" max="14340" width="16" style="1" customWidth="1"/>
    <col min="14341" max="14341" width="37.7109375" style="1" customWidth="1"/>
    <col min="14342" max="14342" width="15.85546875" style="1" customWidth="1"/>
    <col min="14343" max="14343" width="16.5703125" style="1" customWidth="1"/>
    <col min="14344" max="14344" width="14.28515625" style="1" customWidth="1"/>
    <col min="14345" max="14345" width="37.140625" style="1" customWidth="1"/>
    <col min="14346" max="14346" width="14" style="1" customWidth="1"/>
    <col min="14347" max="14347" width="15.5703125" style="1" customWidth="1"/>
    <col min="14348" max="14592" width="9.140625" style="1"/>
    <col min="14593" max="14593" width="7.28515625" style="1" customWidth="1"/>
    <col min="14594" max="14594" width="39.5703125" style="1" customWidth="1"/>
    <col min="14595" max="14595" width="16.28515625" style="1" customWidth="1"/>
    <col min="14596" max="14596" width="16" style="1" customWidth="1"/>
    <col min="14597" max="14597" width="37.7109375" style="1" customWidth="1"/>
    <col min="14598" max="14598" width="15.85546875" style="1" customWidth="1"/>
    <col min="14599" max="14599" width="16.5703125" style="1" customWidth="1"/>
    <col min="14600" max="14600" width="14.28515625" style="1" customWidth="1"/>
    <col min="14601" max="14601" width="37.140625" style="1" customWidth="1"/>
    <col min="14602" max="14602" width="14" style="1" customWidth="1"/>
    <col min="14603" max="14603" width="15.5703125" style="1" customWidth="1"/>
    <col min="14604" max="14848" width="9.140625" style="1"/>
    <col min="14849" max="14849" width="7.28515625" style="1" customWidth="1"/>
    <col min="14850" max="14850" width="39.5703125" style="1" customWidth="1"/>
    <col min="14851" max="14851" width="16.28515625" style="1" customWidth="1"/>
    <col min="14852" max="14852" width="16" style="1" customWidth="1"/>
    <col min="14853" max="14853" width="37.7109375" style="1" customWidth="1"/>
    <col min="14854" max="14854" width="15.85546875" style="1" customWidth="1"/>
    <col min="14855" max="14855" width="16.5703125" style="1" customWidth="1"/>
    <col min="14856" max="14856" width="14.28515625" style="1" customWidth="1"/>
    <col min="14857" max="14857" width="37.140625" style="1" customWidth="1"/>
    <col min="14858" max="14858" width="14" style="1" customWidth="1"/>
    <col min="14859" max="14859" width="15.5703125" style="1" customWidth="1"/>
    <col min="14860" max="15104" width="9.140625" style="1"/>
    <col min="15105" max="15105" width="7.28515625" style="1" customWidth="1"/>
    <col min="15106" max="15106" width="39.5703125" style="1" customWidth="1"/>
    <col min="15107" max="15107" width="16.28515625" style="1" customWidth="1"/>
    <col min="15108" max="15108" width="16" style="1" customWidth="1"/>
    <col min="15109" max="15109" width="37.7109375" style="1" customWidth="1"/>
    <col min="15110" max="15110" width="15.85546875" style="1" customWidth="1"/>
    <col min="15111" max="15111" width="16.5703125" style="1" customWidth="1"/>
    <col min="15112" max="15112" width="14.28515625" style="1" customWidth="1"/>
    <col min="15113" max="15113" width="37.140625" style="1" customWidth="1"/>
    <col min="15114" max="15114" width="14" style="1" customWidth="1"/>
    <col min="15115" max="15115" width="15.5703125" style="1" customWidth="1"/>
    <col min="15116" max="15360" width="9.140625" style="1"/>
    <col min="15361" max="15361" width="7.28515625" style="1" customWidth="1"/>
    <col min="15362" max="15362" width="39.5703125" style="1" customWidth="1"/>
    <col min="15363" max="15363" width="16.28515625" style="1" customWidth="1"/>
    <col min="15364" max="15364" width="16" style="1" customWidth="1"/>
    <col min="15365" max="15365" width="37.7109375" style="1" customWidth="1"/>
    <col min="15366" max="15366" width="15.85546875" style="1" customWidth="1"/>
    <col min="15367" max="15367" width="16.5703125" style="1" customWidth="1"/>
    <col min="15368" max="15368" width="14.28515625" style="1" customWidth="1"/>
    <col min="15369" max="15369" width="37.140625" style="1" customWidth="1"/>
    <col min="15370" max="15370" width="14" style="1" customWidth="1"/>
    <col min="15371" max="15371" width="15.5703125" style="1" customWidth="1"/>
    <col min="15372" max="15616" width="9.140625" style="1"/>
    <col min="15617" max="15617" width="7.28515625" style="1" customWidth="1"/>
    <col min="15618" max="15618" width="39.5703125" style="1" customWidth="1"/>
    <col min="15619" max="15619" width="16.28515625" style="1" customWidth="1"/>
    <col min="15620" max="15620" width="16" style="1" customWidth="1"/>
    <col min="15621" max="15621" width="37.7109375" style="1" customWidth="1"/>
    <col min="15622" max="15622" width="15.85546875" style="1" customWidth="1"/>
    <col min="15623" max="15623" width="16.5703125" style="1" customWidth="1"/>
    <col min="15624" max="15624" width="14.28515625" style="1" customWidth="1"/>
    <col min="15625" max="15625" width="37.140625" style="1" customWidth="1"/>
    <col min="15626" max="15626" width="14" style="1" customWidth="1"/>
    <col min="15627" max="15627" width="15.5703125" style="1" customWidth="1"/>
    <col min="15628" max="15872" width="9.140625" style="1"/>
    <col min="15873" max="15873" width="7.28515625" style="1" customWidth="1"/>
    <col min="15874" max="15874" width="39.5703125" style="1" customWidth="1"/>
    <col min="15875" max="15875" width="16.28515625" style="1" customWidth="1"/>
    <col min="15876" max="15876" width="16" style="1" customWidth="1"/>
    <col min="15877" max="15877" width="37.7109375" style="1" customWidth="1"/>
    <col min="15878" max="15878" width="15.85546875" style="1" customWidth="1"/>
    <col min="15879" max="15879" width="16.5703125" style="1" customWidth="1"/>
    <col min="15880" max="15880" width="14.28515625" style="1" customWidth="1"/>
    <col min="15881" max="15881" width="37.140625" style="1" customWidth="1"/>
    <col min="15882" max="15882" width="14" style="1" customWidth="1"/>
    <col min="15883" max="15883" width="15.5703125" style="1" customWidth="1"/>
    <col min="15884" max="16128" width="9.140625" style="1"/>
    <col min="16129" max="16129" width="7.28515625" style="1" customWidth="1"/>
    <col min="16130" max="16130" width="39.5703125" style="1" customWidth="1"/>
    <col min="16131" max="16131" width="16.28515625" style="1" customWidth="1"/>
    <col min="16132" max="16132" width="16" style="1" customWidth="1"/>
    <col min="16133" max="16133" width="37.7109375" style="1" customWidth="1"/>
    <col min="16134" max="16134" width="15.85546875" style="1" customWidth="1"/>
    <col min="16135" max="16135" width="16.5703125" style="1" customWidth="1"/>
    <col min="16136" max="16136" width="14.28515625" style="1" customWidth="1"/>
    <col min="16137" max="16137" width="37.140625" style="1" customWidth="1"/>
    <col min="16138" max="16138" width="14" style="1" customWidth="1"/>
    <col min="16139" max="16139" width="15.5703125" style="1" customWidth="1"/>
    <col min="16140" max="16384" width="9.140625" style="1"/>
  </cols>
  <sheetData>
    <row r="1" spans="1:11" ht="18.75" customHeight="1">
      <c r="K1" s="2" t="s">
        <v>0</v>
      </c>
    </row>
    <row r="2" spans="1:11" ht="20.25" customHeight="1">
      <c r="A2" s="3"/>
      <c r="B2" s="3"/>
      <c r="C2" s="3"/>
      <c r="D2" s="3"/>
      <c r="E2" s="3"/>
      <c r="F2" s="3"/>
      <c r="G2" s="3"/>
      <c r="H2" s="4"/>
      <c r="I2" s="4"/>
      <c r="K2" s="5" t="s">
        <v>1</v>
      </c>
    </row>
    <row r="3" spans="1:11" ht="61.5" customHeight="1">
      <c r="A3" s="3"/>
      <c r="B3" s="6" t="s">
        <v>2</v>
      </c>
      <c r="C3" s="7"/>
      <c r="D3" s="7"/>
      <c r="E3" s="7"/>
      <c r="F3" s="7"/>
      <c r="G3" s="7"/>
      <c r="H3" s="7"/>
      <c r="I3" s="7"/>
      <c r="J3" s="7"/>
      <c r="K3" s="3"/>
    </row>
    <row r="4" spans="1:11" ht="31.5" customHeight="1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33" customHeight="1">
      <c r="A5" s="9" t="s">
        <v>4</v>
      </c>
      <c r="B5" s="9" t="s">
        <v>5</v>
      </c>
      <c r="C5" s="10" t="s">
        <v>6</v>
      </c>
      <c r="D5" s="10"/>
      <c r="E5" s="10"/>
      <c r="F5" s="10" t="s">
        <v>7</v>
      </c>
      <c r="G5" s="10" t="s">
        <v>8</v>
      </c>
      <c r="H5" s="10"/>
      <c r="I5" s="10"/>
      <c r="J5" s="10"/>
      <c r="K5" s="11" t="s">
        <v>9</v>
      </c>
    </row>
    <row r="6" spans="1:11" ht="158.25" customHeight="1">
      <c r="A6" s="9"/>
      <c r="B6" s="9"/>
      <c r="C6" s="12" t="s">
        <v>10</v>
      </c>
      <c r="D6" s="12" t="s">
        <v>11</v>
      </c>
      <c r="E6" s="12" t="s">
        <v>12</v>
      </c>
      <c r="F6" s="10"/>
      <c r="G6" s="13" t="s">
        <v>13</v>
      </c>
      <c r="H6" s="12" t="s">
        <v>14</v>
      </c>
      <c r="I6" s="12" t="s">
        <v>15</v>
      </c>
      <c r="J6" s="12" t="s">
        <v>14</v>
      </c>
      <c r="K6" s="11"/>
    </row>
    <row r="7" spans="1:11" ht="43.5" customHeight="1">
      <c r="A7" s="14"/>
      <c r="B7" s="15" t="s">
        <v>16</v>
      </c>
      <c r="C7" s="14"/>
      <c r="D7" s="14"/>
      <c r="E7" s="14"/>
      <c r="F7" s="16"/>
      <c r="G7" s="17"/>
      <c r="H7" s="14"/>
      <c r="I7" s="14"/>
      <c r="J7" s="14"/>
      <c r="K7" s="17"/>
    </row>
    <row r="8" spans="1:11" ht="36.75" customHeight="1">
      <c r="A8" s="18">
        <v>1</v>
      </c>
      <c r="B8" s="19" t="s">
        <v>17</v>
      </c>
      <c r="C8" s="20"/>
      <c r="D8" s="21">
        <v>27.92</v>
      </c>
      <c r="E8" s="22" t="s">
        <v>18</v>
      </c>
      <c r="F8" s="16">
        <f>SUM(C8,D8)</f>
        <v>27.92</v>
      </c>
      <c r="G8" s="23"/>
      <c r="H8" s="24"/>
      <c r="I8" s="22" t="s">
        <v>19</v>
      </c>
      <c r="J8" s="21">
        <v>27.92</v>
      </c>
      <c r="K8" s="25"/>
    </row>
    <row r="9" spans="1:11" ht="21.75" customHeight="1">
      <c r="A9" s="18"/>
      <c r="B9" s="19"/>
      <c r="C9" s="20"/>
      <c r="D9" s="21">
        <v>1.7509999999999999</v>
      </c>
      <c r="E9" s="22" t="s">
        <v>20</v>
      </c>
      <c r="F9" s="16">
        <f>SUM(C9,D9)</f>
        <v>1.7509999999999999</v>
      </c>
      <c r="G9" s="23"/>
      <c r="H9" s="24"/>
      <c r="I9" s="22" t="s">
        <v>20</v>
      </c>
      <c r="J9" s="21">
        <v>1.7509999999999999</v>
      </c>
      <c r="K9" s="25"/>
    </row>
    <row r="10" spans="1:11" ht="34.5" customHeight="1">
      <c r="A10" s="18">
        <v>2</v>
      </c>
      <c r="B10" s="26" t="s">
        <v>21</v>
      </c>
      <c r="C10" s="20"/>
      <c r="D10" s="21">
        <v>2.59</v>
      </c>
      <c r="E10" s="22" t="s">
        <v>22</v>
      </c>
      <c r="F10" s="16">
        <f>SUM(C10,D10)</f>
        <v>2.59</v>
      </c>
      <c r="G10" s="23"/>
      <c r="H10" s="24"/>
      <c r="I10" s="22" t="s">
        <v>22</v>
      </c>
      <c r="J10" s="21">
        <v>2.59</v>
      </c>
      <c r="K10" s="25"/>
    </row>
    <row r="11" spans="1:11" ht="20.25" customHeight="1">
      <c r="A11" s="18">
        <v>3</v>
      </c>
      <c r="B11" s="27" t="s">
        <v>23</v>
      </c>
      <c r="C11" s="21">
        <v>4.95</v>
      </c>
      <c r="D11" s="28"/>
      <c r="E11" s="28"/>
      <c r="F11" s="16"/>
      <c r="G11" s="23"/>
      <c r="H11" s="24"/>
      <c r="I11" s="28"/>
      <c r="J11" s="28"/>
      <c r="K11" s="25">
        <v>4.95</v>
      </c>
    </row>
    <row r="12" spans="1:11" ht="20.25" customHeight="1">
      <c r="A12" s="18"/>
      <c r="B12" s="29"/>
      <c r="C12" s="21"/>
      <c r="D12" s="30"/>
      <c r="E12" s="28"/>
      <c r="F12" s="16"/>
      <c r="G12" s="23"/>
      <c r="H12" s="24"/>
      <c r="I12" s="28"/>
      <c r="J12" s="28"/>
      <c r="K12" s="25"/>
    </row>
    <row r="13" spans="1:11" ht="37.5" customHeight="1">
      <c r="A13" s="31"/>
      <c r="B13" s="15" t="s">
        <v>24</v>
      </c>
      <c r="C13" s="32"/>
      <c r="D13" s="33"/>
      <c r="E13" s="34"/>
      <c r="F13" s="16"/>
      <c r="G13" s="35"/>
      <c r="H13" s="36"/>
      <c r="I13" s="34"/>
      <c r="J13" s="33"/>
      <c r="K13" s="37"/>
    </row>
    <row r="14" spans="1:11" ht="32.25" customHeight="1">
      <c r="A14" s="18">
        <v>1</v>
      </c>
      <c r="B14" s="38" t="s">
        <v>25</v>
      </c>
      <c r="C14" s="20"/>
      <c r="D14" s="21">
        <v>0.99</v>
      </c>
      <c r="E14" s="39" t="s">
        <v>26</v>
      </c>
      <c r="F14" s="16">
        <f>SUM(C14,D14)</f>
        <v>0.99</v>
      </c>
      <c r="G14" s="23"/>
      <c r="H14" s="40"/>
      <c r="I14" s="22" t="s">
        <v>27</v>
      </c>
      <c r="J14" s="21">
        <v>0.99</v>
      </c>
      <c r="K14" s="25"/>
    </row>
    <row r="15" spans="1:11" ht="33" customHeight="1">
      <c r="A15" s="18">
        <v>2</v>
      </c>
      <c r="B15" s="38" t="s">
        <v>28</v>
      </c>
      <c r="C15" s="28"/>
      <c r="D15" s="41">
        <v>16.78</v>
      </c>
      <c r="E15" s="39" t="s">
        <v>29</v>
      </c>
      <c r="F15" s="16">
        <f>SUM(C15,D15)</f>
        <v>16.78</v>
      </c>
      <c r="G15" s="38"/>
      <c r="H15" s="24"/>
      <c r="I15" s="39" t="s">
        <v>26</v>
      </c>
      <c r="J15" s="41">
        <v>16.78</v>
      </c>
      <c r="K15" s="25"/>
    </row>
    <row r="16" spans="1:11" ht="20.25" customHeight="1">
      <c r="A16" s="18"/>
      <c r="B16" s="38"/>
      <c r="C16" s="28"/>
      <c r="D16" s="41"/>
      <c r="E16" s="39"/>
      <c r="F16" s="16"/>
      <c r="G16" s="38"/>
      <c r="H16" s="24"/>
      <c r="I16" s="39"/>
      <c r="J16" s="41"/>
      <c r="K16" s="25"/>
    </row>
    <row r="17" spans="1:11" ht="39.75" customHeight="1">
      <c r="A17" s="31"/>
      <c r="B17" s="15" t="s">
        <v>30</v>
      </c>
      <c r="C17" s="32"/>
      <c r="D17" s="42"/>
      <c r="E17" s="34"/>
      <c r="F17" s="16"/>
      <c r="G17" s="35"/>
      <c r="H17" s="43"/>
      <c r="I17" s="34"/>
      <c r="J17" s="44"/>
      <c r="K17" s="37"/>
    </row>
    <row r="18" spans="1:11" ht="18" customHeight="1">
      <c r="A18" s="18">
        <v>1</v>
      </c>
      <c r="B18" s="23" t="s">
        <v>31</v>
      </c>
      <c r="C18" s="20"/>
      <c r="D18" s="45">
        <v>0.7</v>
      </c>
      <c r="E18" s="22" t="s">
        <v>32</v>
      </c>
      <c r="F18" s="16">
        <f t="shared" ref="F18:F56" si="0">SUM(C18,D18)</f>
        <v>0.7</v>
      </c>
      <c r="G18" s="46"/>
      <c r="H18" s="47"/>
      <c r="I18" s="23" t="s">
        <v>31</v>
      </c>
      <c r="J18" s="45">
        <v>0.7</v>
      </c>
      <c r="K18" s="25"/>
    </row>
    <row r="19" spans="1:11" ht="20.25" customHeight="1">
      <c r="A19" s="18">
        <v>2</v>
      </c>
      <c r="B19" s="23" t="s">
        <v>33</v>
      </c>
      <c r="C19" s="20"/>
      <c r="D19" s="48">
        <v>6</v>
      </c>
      <c r="E19" s="22" t="s">
        <v>34</v>
      </c>
      <c r="F19" s="16">
        <f t="shared" si="0"/>
        <v>6</v>
      </c>
      <c r="G19" s="46"/>
      <c r="H19" s="40"/>
      <c r="I19" s="23" t="s">
        <v>33</v>
      </c>
      <c r="J19" s="48">
        <v>6</v>
      </c>
      <c r="K19" s="25"/>
    </row>
    <row r="20" spans="1:11" ht="15.75">
      <c r="A20" s="18">
        <v>3</v>
      </c>
      <c r="B20" s="23" t="s">
        <v>35</v>
      </c>
      <c r="C20" s="20"/>
      <c r="D20" s="48">
        <v>0.2</v>
      </c>
      <c r="E20" s="22" t="s">
        <v>36</v>
      </c>
      <c r="F20" s="16">
        <f t="shared" si="0"/>
        <v>0.2</v>
      </c>
      <c r="G20" s="23"/>
      <c r="H20" s="40"/>
      <c r="I20" s="23" t="s">
        <v>35</v>
      </c>
      <c r="J20" s="48">
        <v>0.2</v>
      </c>
      <c r="K20" s="25"/>
    </row>
    <row r="21" spans="1:11" ht="17.25" customHeight="1">
      <c r="A21" s="46"/>
      <c r="B21" s="23"/>
      <c r="C21" s="20"/>
      <c r="D21" s="49"/>
      <c r="E21" s="22"/>
      <c r="F21" s="16">
        <f t="shared" si="0"/>
        <v>0</v>
      </c>
      <c r="G21" s="23"/>
      <c r="H21" s="50"/>
      <c r="I21" s="22"/>
      <c r="J21" s="51"/>
      <c r="K21" s="25"/>
    </row>
    <row r="22" spans="1:11" ht="18" customHeight="1">
      <c r="A22" s="46"/>
      <c r="B22" s="23"/>
      <c r="C22" s="20"/>
      <c r="D22" s="48"/>
      <c r="E22" s="52"/>
      <c r="F22" s="16">
        <f t="shared" si="0"/>
        <v>0</v>
      </c>
      <c r="G22" s="23"/>
      <c r="H22" s="40"/>
      <c r="I22" s="52"/>
      <c r="J22" s="21"/>
      <c r="K22" s="53"/>
    </row>
    <row r="23" spans="1:11" ht="17.25" customHeight="1">
      <c r="A23" s="18"/>
      <c r="B23" s="23"/>
      <c r="C23" s="20"/>
      <c r="D23" s="48"/>
      <c r="E23" s="22"/>
      <c r="F23" s="16">
        <f t="shared" si="0"/>
        <v>0</v>
      </c>
      <c r="G23" s="23"/>
      <c r="H23" s="40"/>
      <c r="I23" s="22"/>
      <c r="J23" s="21"/>
      <c r="K23" s="25"/>
    </row>
    <row r="24" spans="1:11" ht="18" customHeight="1">
      <c r="A24" s="18"/>
      <c r="B24" s="23"/>
      <c r="C24" s="20"/>
      <c r="D24" s="54"/>
      <c r="E24" s="22"/>
      <c r="F24" s="16">
        <f t="shared" si="0"/>
        <v>0</v>
      </c>
      <c r="G24" s="23"/>
      <c r="H24" s="55"/>
      <c r="I24" s="22"/>
      <c r="J24" s="56"/>
      <c r="K24" s="25"/>
    </row>
    <row r="25" spans="1:11" ht="18.75" customHeight="1">
      <c r="A25" s="18"/>
      <c r="B25" s="23"/>
      <c r="C25" s="20"/>
      <c r="D25" s="57"/>
      <c r="E25" s="22"/>
      <c r="F25" s="16">
        <f t="shared" si="0"/>
        <v>0</v>
      </c>
      <c r="G25" s="23"/>
      <c r="H25" s="58"/>
      <c r="I25" s="22"/>
      <c r="J25" s="59"/>
      <c r="K25" s="25"/>
    </row>
    <row r="26" spans="1:11" ht="18.75" customHeight="1">
      <c r="A26" s="18"/>
      <c r="B26" s="23"/>
      <c r="C26" s="20"/>
      <c r="D26" s="57"/>
      <c r="E26" s="22"/>
      <c r="F26" s="16">
        <f t="shared" si="0"/>
        <v>0</v>
      </c>
      <c r="G26" s="23"/>
      <c r="H26" s="20"/>
      <c r="I26" s="22"/>
      <c r="J26" s="59"/>
      <c r="K26" s="25"/>
    </row>
    <row r="27" spans="1:11" ht="15.75">
      <c r="A27" s="18"/>
      <c r="B27" s="23"/>
      <c r="C27" s="20"/>
      <c r="D27" s="20"/>
      <c r="E27" s="39"/>
      <c r="F27" s="16">
        <f t="shared" si="0"/>
        <v>0</v>
      </c>
      <c r="G27" s="23"/>
      <c r="H27" s="20"/>
      <c r="I27" s="39"/>
      <c r="J27" s="20"/>
      <c r="K27" s="25"/>
    </row>
    <row r="28" spans="1:11" ht="15.75" hidden="1">
      <c r="A28" s="18"/>
      <c r="B28" s="23"/>
      <c r="C28" s="20"/>
      <c r="D28" s="20"/>
      <c r="E28" s="39"/>
      <c r="F28" s="16">
        <f t="shared" si="0"/>
        <v>0</v>
      </c>
      <c r="G28" s="23"/>
      <c r="H28" s="20"/>
      <c r="I28" s="39"/>
      <c r="J28" s="20"/>
      <c r="K28" s="25"/>
    </row>
    <row r="29" spans="1:11" ht="15.75" hidden="1">
      <c r="A29" s="18"/>
      <c r="B29" s="23"/>
      <c r="C29" s="20"/>
      <c r="D29" s="20"/>
      <c r="E29" s="39"/>
      <c r="F29" s="16">
        <f t="shared" si="0"/>
        <v>0</v>
      </c>
      <c r="G29" s="23"/>
      <c r="H29" s="20"/>
      <c r="I29" s="39"/>
      <c r="J29" s="20"/>
      <c r="K29" s="25"/>
    </row>
    <row r="30" spans="1:11" ht="15.75" hidden="1">
      <c r="A30" s="18"/>
      <c r="B30" s="23"/>
      <c r="C30" s="20"/>
      <c r="D30" s="20"/>
      <c r="E30" s="39"/>
      <c r="F30" s="16">
        <f t="shared" si="0"/>
        <v>0</v>
      </c>
      <c r="G30" s="23"/>
      <c r="H30" s="20"/>
      <c r="I30" s="39"/>
      <c r="J30" s="20"/>
      <c r="K30" s="25"/>
    </row>
    <row r="31" spans="1:11" ht="15.75" hidden="1">
      <c r="A31" s="46"/>
      <c r="B31" s="23"/>
      <c r="C31" s="20"/>
      <c r="D31" s="20"/>
      <c r="E31" s="39"/>
      <c r="F31" s="16">
        <f t="shared" si="0"/>
        <v>0</v>
      </c>
      <c r="G31" s="23"/>
      <c r="H31" s="20"/>
      <c r="I31" s="39"/>
      <c r="J31" s="20"/>
      <c r="K31" s="25"/>
    </row>
    <row r="32" spans="1:11" ht="15.75" hidden="1">
      <c r="A32" s="46"/>
      <c r="B32" s="23"/>
      <c r="C32" s="20"/>
      <c r="D32" s="20"/>
      <c r="E32" s="39"/>
      <c r="F32" s="16">
        <f t="shared" si="0"/>
        <v>0</v>
      </c>
      <c r="G32" s="23"/>
      <c r="H32" s="20"/>
      <c r="I32" s="39"/>
      <c r="J32" s="20"/>
      <c r="K32" s="25"/>
    </row>
    <row r="33" spans="1:11" ht="15.75" hidden="1">
      <c r="A33" s="18"/>
      <c r="B33" s="23"/>
      <c r="C33" s="20"/>
      <c r="D33" s="20"/>
      <c r="E33" s="39"/>
      <c r="F33" s="16">
        <f t="shared" si="0"/>
        <v>0</v>
      </c>
      <c r="G33" s="23"/>
      <c r="H33" s="20"/>
      <c r="I33" s="39"/>
      <c r="J33" s="20"/>
      <c r="K33" s="25"/>
    </row>
    <row r="34" spans="1:11" ht="15.75" hidden="1">
      <c r="A34" s="18"/>
      <c r="B34" s="23"/>
      <c r="C34" s="20"/>
      <c r="D34" s="20"/>
      <c r="E34" s="39"/>
      <c r="F34" s="16">
        <f t="shared" si="0"/>
        <v>0</v>
      </c>
      <c r="G34" s="23"/>
      <c r="H34" s="20"/>
      <c r="I34" s="39"/>
      <c r="J34" s="20"/>
      <c r="K34" s="25"/>
    </row>
    <row r="35" spans="1:11" ht="15.75" hidden="1">
      <c r="A35" s="18"/>
      <c r="B35" s="23"/>
      <c r="C35" s="20"/>
      <c r="D35" s="20"/>
      <c r="E35" s="39"/>
      <c r="F35" s="16">
        <f t="shared" si="0"/>
        <v>0</v>
      </c>
      <c r="G35" s="23"/>
      <c r="H35" s="20"/>
      <c r="I35" s="39"/>
      <c r="J35" s="20"/>
      <c r="K35" s="25"/>
    </row>
    <row r="36" spans="1:11" ht="15.75" hidden="1">
      <c r="A36" s="18"/>
      <c r="B36" s="23"/>
      <c r="C36" s="20"/>
      <c r="D36" s="20"/>
      <c r="E36" s="39"/>
      <c r="F36" s="16">
        <f t="shared" si="0"/>
        <v>0</v>
      </c>
      <c r="G36" s="23"/>
      <c r="H36" s="20"/>
      <c r="I36" s="39"/>
      <c r="J36" s="20"/>
      <c r="K36" s="25"/>
    </row>
    <row r="37" spans="1:11" ht="15.75" hidden="1">
      <c r="A37" s="18"/>
      <c r="B37" s="23"/>
      <c r="C37" s="20"/>
      <c r="D37" s="20"/>
      <c r="E37" s="39"/>
      <c r="F37" s="16">
        <f t="shared" si="0"/>
        <v>0</v>
      </c>
      <c r="G37" s="23"/>
      <c r="H37" s="20"/>
      <c r="I37" s="39"/>
      <c r="J37" s="20"/>
      <c r="K37" s="25"/>
    </row>
    <row r="38" spans="1:11" ht="15.75" hidden="1">
      <c r="A38" s="18"/>
      <c r="B38" s="23"/>
      <c r="C38" s="20"/>
      <c r="D38" s="20"/>
      <c r="E38" s="39"/>
      <c r="F38" s="16">
        <f t="shared" si="0"/>
        <v>0</v>
      </c>
      <c r="G38" s="23"/>
      <c r="H38" s="20"/>
      <c r="I38" s="39"/>
      <c r="J38" s="20"/>
      <c r="K38" s="25"/>
    </row>
    <row r="39" spans="1:11" ht="15.75" hidden="1">
      <c r="A39" s="18"/>
      <c r="B39" s="23"/>
      <c r="C39" s="20"/>
      <c r="D39" s="20"/>
      <c r="E39" s="39"/>
      <c r="F39" s="16">
        <f t="shared" si="0"/>
        <v>0</v>
      </c>
      <c r="G39" s="23"/>
      <c r="H39" s="20"/>
      <c r="I39" s="39"/>
      <c r="J39" s="20"/>
      <c r="K39" s="25"/>
    </row>
    <row r="40" spans="1:11" ht="15.75" hidden="1">
      <c r="A40" s="18"/>
      <c r="B40" s="23"/>
      <c r="C40" s="20"/>
      <c r="D40" s="20"/>
      <c r="E40" s="39"/>
      <c r="F40" s="16">
        <f t="shared" si="0"/>
        <v>0</v>
      </c>
      <c r="G40" s="23"/>
      <c r="H40" s="20"/>
      <c r="I40" s="39"/>
      <c r="J40" s="20"/>
      <c r="K40" s="25"/>
    </row>
    <row r="41" spans="1:11" ht="15.75" hidden="1">
      <c r="A41" s="46"/>
      <c r="B41" s="23"/>
      <c r="C41" s="20"/>
      <c r="D41" s="20"/>
      <c r="E41" s="39"/>
      <c r="F41" s="16">
        <f t="shared" si="0"/>
        <v>0</v>
      </c>
      <c r="G41" s="23"/>
      <c r="H41" s="20"/>
      <c r="I41" s="39"/>
      <c r="J41" s="20"/>
      <c r="K41" s="25"/>
    </row>
    <row r="42" spans="1:11" ht="15.75" hidden="1">
      <c r="A42" s="46"/>
      <c r="B42" s="23"/>
      <c r="C42" s="20"/>
      <c r="D42" s="20"/>
      <c r="E42" s="39"/>
      <c r="F42" s="16">
        <f t="shared" si="0"/>
        <v>0</v>
      </c>
      <c r="G42" s="23"/>
      <c r="H42" s="20"/>
      <c r="I42" s="39"/>
      <c r="J42" s="20"/>
      <c r="K42" s="25"/>
    </row>
    <row r="43" spans="1:11" ht="15.75" hidden="1">
      <c r="A43" s="18"/>
      <c r="B43" s="23"/>
      <c r="C43" s="20"/>
      <c r="D43" s="20"/>
      <c r="E43" s="39"/>
      <c r="F43" s="16">
        <f t="shared" si="0"/>
        <v>0</v>
      </c>
      <c r="G43" s="23"/>
      <c r="H43" s="20"/>
      <c r="I43" s="39"/>
      <c r="J43" s="20"/>
      <c r="K43" s="25"/>
    </row>
    <row r="44" spans="1:11" ht="15.75" hidden="1">
      <c r="A44" s="18"/>
      <c r="B44" s="23"/>
      <c r="C44" s="20"/>
      <c r="D44" s="20"/>
      <c r="E44" s="39"/>
      <c r="F44" s="16">
        <f t="shared" si="0"/>
        <v>0</v>
      </c>
      <c r="G44" s="23"/>
      <c r="H44" s="20"/>
      <c r="I44" s="39"/>
      <c r="J44" s="20"/>
      <c r="K44" s="25"/>
    </row>
    <row r="45" spans="1:11" ht="15.75" hidden="1">
      <c r="A45" s="18"/>
      <c r="B45" s="23"/>
      <c r="C45" s="20"/>
      <c r="D45" s="20"/>
      <c r="E45" s="39"/>
      <c r="F45" s="16">
        <f t="shared" si="0"/>
        <v>0</v>
      </c>
      <c r="G45" s="23"/>
      <c r="H45" s="20"/>
      <c r="I45" s="39"/>
      <c r="J45" s="20"/>
      <c r="K45" s="25"/>
    </row>
    <row r="46" spans="1:11" ht="15.75" hidden="1">
      <c r="A46" s="18"/>
      <c r="B46" s="23"/>
      <c r="C46" s="20"/>
      <c r="D46" s="20"/>
      <c r="E46" s="39"/>
      <c r="F46" s="16">
        <f t="shared" si="0"/>
        <v>0</v>
      </c>
      <c r="G46" s="23"/>
      <c r="H46" s="20"/>
      <c r="I46" s="39"/>
      <c r="J46" s="20"/>
      <c r="K46" s="25"/>
    </row>
    <row r="47" spans="1:11" ht="15.75" hidden="1">
      <c r="A47" s="18"/>
      <c r="B47" s="23"/>
      <c r="C47" s="20"/>
      <c r="D47" s="20"/>
      <c r="E47" s="39"/>
      <c r="F47" s="16">
        <f t="shared" si="0"/>
        <v>0</v>
      </c>
      <c r="G47" s="23"/>
      <c r="H47" s="20"/>
      <c r="I47" s="39"/>
      <c r="J47" s="20"/>
      <c r="K47" s="25"/>
    </row>
    <row r="48" spans="1:11" ht="15.75" hidden="1">
      <c r="A48" s="18"/>
      <c r="B48" s="23"/>
      <c r="C48" s="20"/>
      <c r="D48" s="20"/>
      <c r="E48" s="39"/>
      <c r="F48" s="16">
        <f t="shared" si="0"/>
        <v>0</v>
      </c>
      <c r="G48" s="23"/>
      <c r="H48" s="20"/>
      <c r="I48" s="39"/>
      <c r="J48" s="20"/>
      <c r="K48" s="25"/>
    </row>
    <row r="49" spans="1:11" ht="15.75" hidden="1">
      <c r="A49" s="18"/>
      <c r="B49" s="23"/>
      <c r="C49" s="20"/>
      <c r="D49" s="20"/>
      <c r="E49" s="39"/>
      <c r="F49" s="16">
        <f t="shared" si="0"/>
        <v>0</v>
      </c>
      <c r="G49" s="23"/>
      <c r="H49" s="20"/>
      <c r="I49" s="39"/>
      <c r="J49" s="20"/>
      <c r="K49" s="25"/>
    </row>
    <row r="50" spans="1:11" ht="15.75" hidden="1">
      <c r="A50" s="18"/>
      <c r="B50" s="23"/>
      <c r="C50" s="20"/>
      <c r="D50" s="20"/>
      <c r="E50" s="39"/>
      <c r="F50" s="16">
        <f t="shared" si="0"/>
        <v>0</v>
      </c>
      <c r="G50" s="23"/>
      <c r="H50" s="20"/>
      <c r="I50" s="39"/>
      <c r="J50" s="20"/>
      <c r="K50" s="25"/>
    </row>
    <row r="51" spans="1:11" ht="15.75" hidden="1">
      <c r="A51" s="46"/>
      <c r="B51" s="23"/>
      <c r="C51" s="20"/>
      <c r="D51" s="20"/>
      <c r="E51" s="39"/>
      <c r="F51" s="16">
        <f t="shared" si="0"/>
        <v>0</v>
      </c>
      <c r="G51" s="23"/>
      <c r="H51" s="20"/>
      <c r="I51" s="39"/>
      <c r="J51" s="20"/>
      <c r="K51" s="25"/>
    </row>
    <row r="52" spans="1:11" ht="15.75" hidden="1">
      <c r="A52" s="46"/>
      <c r="B52" s="23"/>
      <c r="C52" s="20"/>
      <c r="D52" s="20"/>
      <c r="E52" s="39"/>
      <c r="F52" s="16">
        <f t="shared" si="0"/>
        <v>0</v>
      </c>
      <c r="G52" s="23"/>
      <c r="H52" s="20"/>
      <c r="I52" s="39"/>
      <c r="J52" s="20"/>
      <c r="K52" s="25"/>
    </row>
    <row r="53" spans="1:11" ht="15.75" hidden="1">
      <c r="A53" s="60"/>
      <c r="B53" s="61"/>
      <c r="C53" s="62"/>
      <c r="D53" s="62"/>
      <c r="E53" s="63"/>
      <c r="F53" s="16">
        <f t="shared" si="0"/>
        <v>0</v>
      </c>
      <c r="G53" s="61"/>
      <c r="H53" s="62"/>
      <c r="I53" s="63"/>
      <c r="J53" s="62"/>
      <c r="K53" s="25"/>
    </row>
    <row r="54" spans="1:11" ht="15.75" hidden="1">
      <c r="A54" s="60"/>
      <c r="B54" s="61"/>
      <c r="C54" s="62"/>
      <c r="D54" s="62"/>
      <c r="E54" s="63"/>
      <c r="F54" s="16">
        <f t="shared" si="0"/>
        <v>0</v>
      </c>
      <c r="G54" s="61"/>
      <c r="H54" s="62"/>
      <c r="I54" s="63"/>
      <c r="J54" s="62"/>
      <c r="K54" s="25"/>
    </row>
    <row r="55" spans="1:11" ht="15.75" hidden="1">
      <c r="A55" s="60"/>
      <c r="B55" s="61"/>
      <c r="C55" s="62"/>
      <c r="D55" s="62"/>
      <c r="E55" s="63"/>
      <c r="F55" s="16">
        <f t="shared" si="0"/>
        <v>0</v>
      </c>
      <c r="G55" s="61"/>
      <c r="H55" s="62"/>
      <c r="I55" s="63"/>
      <c r="J55" s="62"/>
      <c r="K55" s="25"/>
    </row>
    <row r="56" spans="1:11" ht="15.75">
      <c r="A56" s="61"/>
      <c r="B56" s="64" t="s">
        <v>37</v>
      </c>
      <c r="C56" s="65">
        <f>SUM(C8:C55)</f>
        <v>4.95</v>
      </c>
      <c r="D56" s="65">
        <f>SUM(D8:D55)</f>
        <v>56.931000000000012</v>
      </c>
      <c r="E56" s="66"/>
      <c r="F56" s="67">
        <f t="shared" si="0"/>
        <v>61.881000000000014</v>
      </c>
      <c r="G56" s="68"/>
      <c r="H56" s="65">
        <f>SUM(H8:H55)</f>
        <v>0</v>
      </c>
      <c r="I56" s="66"/>
      <c r="J56" s="65">
        <f>SUM(J8:J55)</f>
        <v>56.931000000000012</v>
      </c>
      <c r="K56" s="69">
        <f>C56-H56</f>
        <v>4.95</v>
      </c>
    </row>
    <row r="59" spans="1:11" ht="15.75">
      <c r="B59" s="70" t="s">
        <v>38</v>
      </c>
      <c r="F59" s="71"/>
      <c r="G59" s="72" t="s">
        <v>39</v>
      </c>
      <c r="H59" s="73"/>
    </row>
    <row r="60" spans="1:11">
      <c r="B60" s="70"/>
      <c r="F60" s="74" t="s">
        <v>40</v>
      </c>
      <c r="G60" s="75"/>
      <c r="H60" s="75"/>
    </row>
    <row r="61" spans="1:11" ht="15.75">
      <c r="B61" s="70" t="s">
        <v>41</v>
      </c>
      <c r="F61" s="71"/>
      <c r="G61" s="72" t="s">
        <v>42</v>
      </c>
      <c r="H61" s="73"/>
    </row>
    <row r="62" spans="1:11">
      <c r="F62" s="74" t="s">
        <v>40</v>
      </c>
      <c r="G62" s="75"/>
      <c r="H62" s="75"/>
    </row>
  </sheetData>
  <mergeCells count="10">
    <mergeCell ref="G59:H59"/>
    <mergeCell ref="G61:H61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8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3"/>
  <sheetViews>
    <sheetView topLeftCell="A7" zoomScale="75" workbookViewId="0">
      <selection activeCell="H11" sqref="H11"/>
    </sheetView>
  </sheetViews>
  <sheetFormatPr defaultRowHeight="1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256" width="9.140625" style="1"/>
    <col min="257" max="257" width="7.28515625" style="1" customWidth="1"/>
    <col min="258" max="258" width="24.42578125" style="1" customWidth="1"/>
    <col min="259" max="259" width="16.28515625" style="1" customWidth="1"/>
    <col min="260" max="260" width="13.5703125" style="1" customWidth="1"/>
    <col min="261" max="261" width="18.85546875" style="1" customWidth="1"/>
    <col min="262" max="262" width="15.85546875" style="1" customWidth="1"/>
    <col min="263" max="263" width="16.5703125" style="1" customWidth="1"/>
    <col min="264" max="264" width="14.28515625" style="1" customWidth="1"/>
    <col min="265" max="265" width="22.85546875" style="1" customWidth="1"/>
    <col min="266" max="266" width="14" style="1" customWidth="1"/>
    <col min="267" max="267" width="15.5703125" style="1" customWidth="1"/>
    <col min="268" max="512" width="9.140625" style="1"/>
    <col min="513" max="513" width="7.28515625" style="1" customWidth="1"/>
    <col min="514" max="514" width="24.42578125" style="1" customWidth="1"/>
    <col min="515" max="515" width="16.28515625" style="1" customWidth="1"/>
    <col min="516" max="516" width="13.5703125" style="1" customWidth="1"/>
    <col min="517" max="517" width="18.85546875" style="1" customWidth="1"/>
    <col min="518" max="518" width="15.85546875" style="1" customWidth="1"/>
    <col min="519" max="519" width="16.5703125" style="1" customWidth="1"/>
    <col min="520" max="520" width="14.28515625" style="1" customWidth="1"/>
    <col min="521" max="521" width="22.85546875" style="1" customWidth="1"/>
    <col min="522" max="522" width="14" style="1" customWidth="1"/>
    <col min="523" max="523" width="15.5703125" style="1" customWidth="1"/>
    <col min="524" max="768" width="9.140625" style="1"/>
    <col min="769" max="769" width="7.28515625" style="1" customWidth="1"/>
    <col min="770" max="770" width="24.42578125" style="1" customWidth="1"/>
    <col min="771" max="771" width="16.28515625" style="1" customWidth="1"/>
    <col min="772" max="772" width="13.5703125" style="1" customWidth="1"/>
    <col min="773" max="773" width="18.85546875" style="1" customWidth="1"/>
    <col min="774" max="774" width="15.85546875" style="1" customWidth="1"/>
    <col min="775" max="775" width="16.5703125" style="1" customWidth="1"/>
    <col min="776" max="776" width="14.28515625" style="1" customWidth="1"/>
    <col min="777" max="777" width="22.85546875" style="1" customWidth="1"/>
    <col min="778" max="778" width="14" style="1" customWidth="1"/>
    <col min="779" max="779" width="15.5703125" style="1" customWidth="1"/>
    <col min="780" max="1024" width="9.140625" style="1"/>
    <col min="1025" max="1025" width="7.28515625" style="1" customWidth="1"/>
    <col min="1026" max="1026" width="24.42578125" style="1" customWidth="1"/>
    <col min="1027" max="1027" width="16.28515625" style="1" customWidth="1"/>
    <col min="1028" max="1028" width="13.5703125" style="1" customWidth="1"/>
    <col min="1029" max="1029" width="18.85546875" style="1" customWidth="1"/>
    <col min="1030" max="1030" width="15.85546875" style="1" customWidth="1"/>
    <col min="1031" max="1031" width="16.5703125" style="1" customWidth="1"/>
    <col min="1032" max="1032" width="14.28515625" style="1" customWidth="1"/>
    <col min="1033" max="1033" width="22.85546875" style="1" customWidth="1"/>
    <col min="1034" max="1034" width="14" style="1" customWidth="1"/>
    <col min="1035" max="1035" width="15.5703125" style="1" customWidth="1"/>
    <col min="1036" max="1280" width="9.140625" style="1"/>
    <col min="1281" max="1281" width="7.28515625" style="1" customWidth="1"/>
    <col min="1282" max="1282" width="24.42578125" style="1" customWidth="1"/>
    <col min="1283" max="1283" width="16.28515625" style="1" customWidth="1"/>
    <col min="1284" max="1284" width="13.5703125" style="1" customWidth="1"/>
    <col min="1285" max="1285" width="18.85546875" style="1" customWidth="1"/>
    <col min="1286" max="1286" width="15.85546875" style="1" customWidth="1"/>
    <col min="1287" max="1287" width="16.5703125" style="1" customWidth="1"/>
    <col min="1288" max="1288" width="14.28515625" style="1" customWidth="1"/>
    <col min="1289" max="1289" width="22.85546875" style="1" customWidth="1"/>
    <col min="1290" max="1290" width="14" style="1" customWidth="1"/>
    <col min="1291" max="1291" width="15.5703125" style="1" customWidth="1"/>
    <col min="1292" max="1536" width="9.140625" style="1"/>
    <col min="1537" max="1537" width="7.28515625" style="1" customWidth="1"/>
    <col min="1538" max="1538" width="24.42578125" style="1" customWidth="1"/>
    <col min="1539" max="1539" width="16.28515625" style="1" customWidth="1"/>
    <col min="1540" max="1540" width="13.5703125" style="1" customWidth="1"/>
    <col min="1541" max="1541" width="18.85546875" style="1" customWidth="1"/>
    <col min="1542" max="1542" width="15.85546875" style="1" customWidth="1"/>
    <col min="1543" max="1543" width="16.5703125" style="1" customWidth="1"/>
    <col min="1544" max="1544" width="14.28515625" style="1" customWidth="1"/>
    <col min="1545" max="1545" width="22.85546875" style="1" customWidth="1"/>
    <col min="1546" max="1546" width="14" style="1" customWidth="1"/>
    <col min="1547" max="1547" width="15.5703125" style="1" customWidth="1"/>
    <col min="1548" max="1792" width="9.140625" style="1"/>
    <col min="1793" max="1793" width="7.28515625" style="1" customWidth="1"/>
    <col min="1794" max="1794" width="24.42578125" style="1" customWidth="1"/>
    <col min="1795" max="1795" width="16.28515625" style="1" customWidth="1"/>
    <col min="1796" max="1796" width="13.5703125" style="1" customWidth="1"/>
    <col min="1797" max="1797" width="18.85546875" style="1" customWidth="1"/>
    <col min="1798" max="1798" width="15.85546875" style="1" customWidth="1"/>
    <col min="1799" max="1799" width="16.5703125" style="1" customWidth="1"/>
    <col min="1800" max="1800" width="14.28515625" style="1" customWidth="1"/>
    <col min="1801" max="1801" width="22.85546875" style="1" customWidth="1"/>
    <col min="1802" max="1802" width="14" style="1" customWidth="1"/>
    <col min="1803" max="1803" width="15.5703125" style="1" customWidth="1"/>
    <col min="1804" max="2048" width="9.140625" style="1"/>
    <col min="2049" max="2049" width="7.28515625" style="1" customWidth="1"/>
    <col min="2050" max="2050" width="24.42578125" style="1" customWidth="1"/>
    <col min="2051" max="2051" width="16.28515625" style="1" customWidth="1"/>
    <col min="2052" max="2052" width="13.5703125" style="1" customWidth="1"/>
    <col min="2053" max="2053" width="18.85546875" style="1" customWidth="1"/>
    <col min="2054" max="2054" width="15.85546875" style="1" customWidth="1"/>
    <col min="2055" max="2055" width="16.5703125" style="1" customWidth="1"/>
    <col min="2056" max="2056" width="14.28515625" style="1" customWidth="1"/>
    <col min="2057" max="2057" width="22.85546875" style="1" customWidth="1"/>
    <col min="2058" max="2058" width="14" style="1" customWidth="1"/>
    <col min="2059" max="2059" width="15.5703125" style="1" customWidth="1"/>
    <col min="2060" max="2304" width="9.140625" style="1"/>
    <col min="2305" max="2305" width="7.28515625" style="1" customWidth="1"/>
    <col min="2306" max="2306" width="24.42578125" style="1" customWidth="1"/>
    <col min="2307" max="2307" width="16.28515625" style="1" customWidth="1"/>
    <col min="2308" max="2308" width="13.5703125" style="1" customWidth="1"/>
    <col min="2309" max="2309" width="18.85546875" style="1" customWidth="1"/>
    <col min="2310" max="2310" width="15.85546875" style="1" customWidth="1"/>
    <col min="2311" max="2311" width="16.5703125" style="1" customWidth="1"/>
    <col min="2312" max="2312" width="14.28515625" style="1" customWidth="1"/>
    <col min="2313" max="2313" width="22.85546875" style="1" customWidth="1"/>
    <col min="2314" max="2314" width="14" style="1" customWidth="1"/>
    <col min="2315" max="2315" width="15.5703125" style="1" customWidth="1"/>
    <col min="2316" max="2560" width="9.140625" style="1"/>
    <col min="2561" max="2561" width="7.28515625" style="1" customWidth="1"/>
    <col min="2562" max="2562" width="24.42578125" style="1" customWidth="1"/>
    <col min="2563" max="2563" width="16.28515625" style="1" customWidth="1"/>
    <col min="2564" max="2564" width="13.5703125" style="1" customWidth="1"/>
    <col min="2565" max="2565" width="18.85546875" style="1" customWidth="1"/>
    <col min="2566" max="2566" width="15.85546875" style="1" customWidth="1"/>
    <col min="2567" max="2567" width="16.5703125" style="1" customWidth="1"/>
    <col min="2568" max="2568" width="14.28515625" style="1" customWidth="1"/>
    <col min="2569" max="2569" width="22.85546875" style="1" customWidth="1"/>
    <col min="2570" max="2570" width="14" style="1" customWidth="1"/>
    <col min="2571" max="2571" width="15.5703125" style="1" customWidth="1"/>
    <col min="2572" max="2816" width="9.140625" style="1"/>
    <col min="2817" max="2817" width="7.28515625" style="1" customWidth="1"/>
    <col min="2818" max="2818" width="24.42578125" style="1" customWidth="1"/>
    <col min="2819" max="2819" width="16.28515625" style="1" customWidth="1"/>
    <col min="2820" max="2820" width="13.5703125" style="1" customWidth="1"/>
    <col min="2821" max="2821" width="18.85546875" style="1" customWidth="1"/>
    <col min="2822" max="2822" width="15.85546875" style="1" customWidth="1"/>
    <col min="2823" max="2823" width="16.5703125" style="1" customWidth="1"/>
    <col min="2824" max="2824" width="14.28515625" style="1" customWidth="1"/>
    <col min="2825" max="2825" width="22.85546875" style="1" customWidth="1"/>
    <col min="2826" max="2826" width="14" style="1" customWidth="1"/>
    <col min="2827" max="2827" width="15.5703125" style="1" customWidth="1"/>
    <col min="2828" max="3072" width="9.140625" style="1"/>
    <col min="3073" max="3073" width="7.28515625" style="1" customWidth="1"/>
    <col min="3074" max="3074" width="24.42578125" style="1" customWidth="1"/>
    <col min="3075" max="3075" width="16.28515625" style="1" customWidth="1"/>
    <col min="3076" max="3076" width="13.5703125" style="1" customWidth="1"/>
    <col min="3077" max="3077" width="18.85546875" style="1" customWidth="1"/>
    <col min="3078" max="3078" width="15.85546875" style="1" customWidth="1"/>
    <col min="3079" max="3079" width="16.5703125" style="1" customWidth="1"/>
    <col min="3080" max="3080" width="14.28515625" style="1" customWidth="1"/>
    <col min="3081" max="3081" width="22.85546875" style="1" customWidth="1"/>
    <col min="3082" max="3082" width="14" style="1" customWidth="1"/>
    <col min="3083" max="3083" width="15.5703125" style="1" customWidth="1"/>
    <col min="3084" max="3328" width="9.140625" style="1"/>
    <col min="3329" max="3329" width="7.28515625" style="1" customWidth="1"/>
    <col min="3330" max="3330" width="24.42578125" style="1" customWidth="1"/>
    <col min="3331" max="3331" width="16.28515625" style="1" customWidth="1"/>
    <col min="3332" max="3332" width="13.5703125" style="1" customWidth="1"/>
    <col min="3333" max="3333" width="18.85546875" style="1" customWidth="1"/>
    <col min="3334" max="3334" width="15.85546875" style="1" customWidth="1"/>
    <col min="3335" max="3335" width="16.5703125" style="1" customWidth="1"/>
    <col min="3336" max="3336" width="14.28515625" style="1" customWidth="1"/>
    <col min="3337" max="3337" width="22.85546875" style="1" customWidth="1"/>
    <col min="3338" max="3338" width="14" style="1" customWidth="1"/>
    <col min="3339" max="3339" width="15.5703125" style="1" customWidth="1"/>
    <col min="3340" max="3584" width="9.140625" style="1"/>
    <col min="3585" max="3585" width="7.28515625" style="1" customWidth="1"/>
    <col min="3586" max="3586" width="24.42578125" style="1" customWidth="1"/>
    <col min="3587" max="3587" width="16.28515625" style="1" customWidth="1"/>
    <col min="3588" max="3588" width="13.5703125" style="1" customWidth="1"/>
    <col min="3589" max="3589" width="18.85546875" style="1" customWidth="1"/>
    <col min="3590" max="3590" width="15.85546875" style="1" customWidth="1"/>
    <col min="3591" max="3591" width="16.5703125" style="1" customWidth="1"/>
    <col min="3592" max="3592" width="14.28515625" style="1" customWidth="1"/>
    <col min="3593" max="3593" width="22.85546875" style="1" customWidth="1"/>
    <col min="3594" max="3594" width="14" style="1" customWidth="1"/>
    <col min="3595" max="3595" width="15.5703125" style="1" customWidth="1"/>
    <col min="3596" max="3840" width="9.140625" style="1"/>
    <col min="3841" max="3841" width="7.28515625" style="1" customWidth="1"/>
    <col min="3842" max="3842" width="24.42578125" style="1" customWidth="1"/>
    <col min="3843" max="3843" width="16.28515625" style="1" customWidth="1"/>
    <col min="3844" max="3844" width="13.5703125" style="1" customWidth="1"/>
    <col min="3845" max="3845" width="18.85546875" style="1" customWidth="1"/>
    <col min="3846" max="3846" width="15.85546875" style="1" customWidth="1"/>
    <col min="3847" max="3847" width="16.5703125" style="1" customWidth="1"/>
    <col min="3848" max="3848" width="14.28515625" style="1" customWidth="1"/>
    <col min="3849" max="3849" width="22.85546875" style="1" customWidth="1"/>
    <col min="3850" max="3850" width="14" style="1" customWidth="1"/>
    <col min="3851" max="3851" width="15.5703125" style="1" customWidth="1"/>
    <col min="3852" max="4096" width="9.140625" style="1"/>
    <col min="4097" max="4097" width="7.28515625" style="1" customWidth="1"/>
    <col min="4098" max="4098" width="24.42578125" style="1" customWidth="1"/>
    <col min="4099" max="4099" width="16.28515625" style="1" customWidth="1"/>
    <col min="4100" max="4100" width="13.5703125" style="1" customWidth="1"/>
    <col min="4101" max="4101" width="18.85546875" style="1" customWidth="1"/>
    <col min="4102" max="4102" width="15.85546875" style="1" customWidth="1"/>
    <col min="4103" max="4103" width="16.5703125" style="1" customWidth="1"/>
    <col min="4104" max="4104" width="14.28515625" style="1" customWidth="1"/>
    <col min="4105" max="4105" width="22.85546875" style="1" customWidth="1"/>
    <col min="4106" max="4106" width="14" style="1" customWidth="1"/>
    <col min="4107" max="4107" width="15.5703125" style="1" customWidth="1"/>
    <col min="4108" max="4352" width="9.140625" style="1"/>
    <col min="4353" max="4353" width="7.28515625" style="1" customWidth="1"/>
    <col min="4354" max="4354" width="24.42578125" style="1" customWidth="1"/>
    <col min="4355" max="4355" width="16.28515625" style="1" customWidth="1"/>
    <col min="4356" max="4356" width="13.5703125" style="1" customWidth="1"/>
    <col min="4357" max="4357" width="18.85546875" style="1" customWidth="1"/>
    <col min="4358" max="4358" width="15.85546875" style="1" customWidth="1"/>
    <col min="4359" max="4359" width="16.5703125" style="1" customWidth="1"/>
    <col min="4360" max="4360" width="14.28515625" style="1" customWidth="1"/>
    <col min="4361" max="4361" width="22.85546875" style="1" customWidth="1"/>
    <col min="4362" max="4362" width="14" style="1" customWidth="1"/>
    <col min="4363" max="4363" width="15.5703125" style="1" customWidth="1"/>
    <col min="4364" max="4608" width="9.140625" style="1"/>
    <col min="4609" max="4609" width="7.28515625" style="1" customWidth="1"/>
    <col min="4610" max="4610" width="24.42578125" style="1" customWidth="1"/>
    <col min="4611" max="4611" width="16.28515625" style="1" customWidth="1"/>
    <col min="4612" max="4612" width="13.5703125" style="1" customWidth="1"/>
    <col min="4613" max="4613" width="18.85546875" style="1" customWidth="1"/>
    <col min="4614" max="4614" width="15.85546875" style="1" customWidth="1"/>
    <col min="4615" max="4615" width="16.5703125" style="1" customWidth="1"/>
    <col min="4616" max="4616" width="14.28515625" style="1" customWidth="1"/>
    <col min="4617" max="4617" width="22.85546875" style="1" customWidth="1"/>
    <col min="4618" max="4618" width="14" style="1" customWidth="1"/>
    <col min="4619" max="4619" width="15.5703125" style="1" customWidth="1"/>
    <col min="4620" max="4864" width="9.140625" style="1"/>
    <col min="4865" max="4865" width="7.28515625" style="1" customWidth="1"/>
    <col min="4866" max="4866" width="24.42578125" style="1" customWidth="1"/>
    <col min="4867" max="4867" width="16.28515625" style="1" customWidth="1"/>
    <col min="4868" max="4868" width="13.5703125" style="1" customWidth="1"/>
    <col min="4869" max="4869" width="18.85546875" style="1" customWidth="1"/>
    <col min="4870" max="4870" width="15.85546875" style="1" customWidth="1"/>
    <col min="4871" max="4871" width="16.5703125" style="1" customWidth="1"/>
    <col min="4872" max="4872" width="14.28515625" style="1" customWidth="1"/>
    <col min="4873" max="4873" width="22.85546875" style="1" customWidth="1"/>
    <col min="4874" max="4874" width="14" style="1" customWidth="1"/>
    <col min="4875" max="4875" width="15.5703125" style="1" customWidth="1"/>
    <col min="4876" max="5120" width="9.140625" style="1"/>
    <col min="5121" max="5121" width="7.28515625" style="1" customWidth="1"/>
    <col min="5122" max="5122" width="24.42578125" style="1" customWidth="1"/>
    <col min="5123" max="5123" width="16.28515625" style="1" customWidth="1"/>
    <col min="5124" max="5124" width="13.5703125" style="1" customWidth="1"/>
    <col min="5125" max="5125" width="18.85546875" style="1" customWidth="1"/>
    <col min="5126" max="5126" width="15.85546875" style="1" customWidth="1"/>
    <col min="5127" max="5127" width="16.5703125" style="1" customWidth="1"/>
    <col min="5128" max="5128" width="14.28515625" style="1" customWidth="1"/>
    <col min="5129" max="5129" width="22.85546875" style="1" customWidth="1"/>
    <col min="5130" max="5130" width="14" style="1" customWidth="1"/>
    <col min="5131" max="5131" width="15.5703125" style="1" customWidth="1"/>
    <col min="5132" max="5376" width="9.140625" style="1"/>
    <col min="5377" max="5377" width="7.28515625" style="1" customWidth="1"/>
    <col min="5378" max="5378" width="24.42578125" style="1" customWidth="1"/>
    <col min="5379" max="5379" width="16.28515625" style="1" customWidth="1"/>
    <col min="5380" max="5380" width="13.5703125" style="1" customWidth="1"/>
    <col min="5381" max="5381" width="18.85546875" style="1" customWidth="1"/>
    <col min="5382" max="5382" width="15.85546875" style="1" customWidth="1"/>
    <col min="5383" max="5383" width="16.5703125" style="1" customWidth="1"/>
    <col min="5384" max="5384" width="14.28515625" style="1" customWidth="1"/>
    <col min="5385" max="5385" width="22.85546875" style="1" customWidth="1"/>
    <col min="5386" max="5386" width="14" style="1" customWidth="1"/>
    <col min="5387" max="5387" width="15.5703125" style="1" customWidth="1"/>
    <col min="5388" max="5632" width="9.140625" style="1"/>
    <col min="5633" max="5633" width="7.28515625" style="1" customWidth="1"/>
    <col min="5634" max="5634" width="24.42578125" style="1" customWidth="1"/>
    <col min="5635" max="5635" width="16.28515625" style="1" customWidth="1"/>
    <col min="5636" max="5636" width="13.5703125" style="1" customWidth="1"/>
    <col min="5637" max="5637" width="18.85546875" style="1" customWidth="1"/>
    <col min="5638" max="5638" width="15.85546875" style="1" customWidth="1"/>
    <col min="5639" max="5639" width="16.5703125" style="1" customWidth="1"/>
    <col min="5640" max="5640" width="14.28515625" style="1" customWidth="1"/>
    <col min="5641" max="5641" width="22.85546875" style="1" customWidth="1"/>
    <col min="5642" max="5642" width="14" style="1" customWidth="1"/>
    <col min="5643" max="5643" width="15.5703125" style="1" customWidth="1"/>
    <col min="5644" max="5888" width="9.140625" style="1"/>
    <col min="5889" max="5889" width="7.28515625" style="1" customWidth="1"/>
    <col min="5890" max="5890" width="24.42578125" style="1" customWidth="1"/>
    <col min="5891" max="5891" width="16.28515625" style="1" customWidth="1"/>
    <col min="5892" max="5892" width="13.5703125" style="1" customWidth="1"/>
    <col min="5893" max="5893" width="18.85546875" style="1" customWidth="1"/>
    <col min="5894" max="5894" width="15.85546875" style="1" customWidth="1"/>
    <col min="5895" max="5895" width="16.5703125" style="1" customWidth="1"/>
    <col min="5896" max="5896" width="14.28515625" style="1" customWidth="1"/>
    <col min="5897" max="5897" width="22.85546875" style="1" customWidth="1"/>
    <col min="5898" max="5898" width="14" style="1" customWidth="1"/>
    <col min="5899" max="5899" width="15.5703125" style="1" customWidth="1"/>
    <col min="5900" max="6144" width="9.140625" style="1"/>
    <col min="6145" max="6145" width="7.28515625" style="1" customWidth="1"/>
    <col min="6146" max="6146" width="24.42578125" style="1" customWidth="1"/>
    <col min="6147" max="6147" width="16.28515625" style="1" customWidth="1"/>
    <col min="6148" max="6148" width="13.5703125" style="1" customWidth="1"/>
    <col min="6149" max="6149" width="18.85546875" style="1" customWidth="1"/>
    <col min="6150" max="6150" width="15.85546875" style="1" customWidth="1"/>
    <col min="6151" max="6151" width="16.5703125" style="1" customWidth="1"/>
    <col min="6152" max="6152" width="14.28515625" style="1" customWidth="1"/>
    <col min="6153" max="6153" width="22.85546875" style="1" customWidth="1"/>
    <col min="6154" max="6154" width="14" style="1" customWidth="1"/>
    <col min="6155" max="6155" width="15.5703125" style="1" customWidth="1"/>
    <col min="6156" max="6400" width="9.140625" style="1"/>
    <col min="6401" max="6401" width="7.28515625" style="1" customWidth="1"/>
    <col min="6402" max="6402" width="24.42578125" style="1" customWidth="1"/>
    <col min="6403" max="6403" width="16.28515625" style="1" customWidth="1"/>
    <col min="6404" max="6404" width="13.5703125" style="1" customWidth="1"/>
    <col min="6405" max="6405" width="18.85546875" style="1" customWidth="1"/>
    <col min="6406" max="6406" width="15.85546875" style="1" customWidth="1"/>
    <col min="6407" max="6407" width="16.5703125" style="1" customWidth="1"/>
    <col min="6408" max="6408" width="14.28515625" style="1" customWidth="1"/>
    <col min="6409" max="6409" width="22.85546875" style="1" customWidth="1"/>
    <col min="6410" max="6410" width="14" style="1" customWidth="1"/>
    <col min="6411" max="6411" width="15.5703125" style="1" customWidth="1"/>
    <col min="6412" max="6656" width="9.140625" style="1"/>
    <col min="6657" max="6657" width="7.28515625" style="1" customWidth="1"/>
    <col min="6658" max="6658" width="24.42578125" style="1" customWidth="1"/>
    <col min="6659" max="6659" width="16.28515625" style="1" customWidth="1"/>
    <col min="6660" max="6660" width="13.5703125" style="1" customWidth="1"/>
    <col min="6661" max="6661" width="18.85546875" style="1" customWidth="1"/>
    <col min="6662" max="6662" width="15.85546875" style="1" customWidth="1"/>
    <col min="6663" max="6663" width="16.5703125" style="1" customWidth="1"/>
    <col min="6664" max="6664" width="14.28515625" style="1" customWidth="1"/>
    <col min="6665" max="6665" width="22.85546875" style="1" customWidth="1"/>
    <col min="6666" max="6666" width="14" style="1" customWidth="1"/>
    <col min="6667" max="6667" width="15.5703125" style="1" customWidth="1"/>
    <col min="6668" max="6912" width="9.140625" style="1"/>
    <col min="6913" max="6913" width="7.28515625" style="1" customWidth="1"/>
    <col min="6914" max="6914" width="24.42578125" style="1" customWidth="1"/>
    <col min="6915" max="6915" width="16.28515625" style="1" customWidth="1"/>
    <col min="6916" max="6916" width="13.5703125" style="1" customWidth="1"/>
    <col min="6917" max="6917" width="18.85546875" style="1" customWidth="1"/>
    <col min="6918" max="6918" width="15.85546875" style="1" customWidth="1"/>
    <col min="6919" max="6919" width="16.5703125" style="1" customWidth="1"/>
    <col min="6920" max="6920" width="14.28515625" style="1" customWidth="1"/>
    <col min="6921" max="6921" width="22.85546875" style="1" customWidth="1"/>
    <col min="6922" max="6922" width="14" style="1" customWidth="1"/>
    <col min="6923" max="6923" width="15.5703125" style="1" customWidth="1"/>
    <col min="6924" max="7168" width="9.140625" style="1"/>
    <col min="7169" max="7169" width="7.28515625" style="1" customWidth="1"/>
    <col min="7170" max="7170" width="24.42578125" style="1" customWidth="1"/>
    <col min="7171" max="7171" width="16.28515625" style="1" customWidth="1"/>
    <col min="7172" max="7172" width="13.5703125" style="1" customWidth="1"/>
    <col min="7173" max="7173" width="18.85546875" style="1" customWidth="1"/>
    <col min="7174" max="7174" width="15.85546875" style="1" customWidth="1"/>
    <col min="7175" max="7175" width="16.5703125" style="1" customWidth="1"/>
    <col min="7176" max="7176" width="14.28515625" style="1" customWidth="1"/>
    <col min="7177" max="7177" width="22.85546875" style="1" customWidth="1"/>
    <col min="7178" max="7178" width="14" style="1" customWidth="1"/>
    <col min="7179" max="7179" width="15.5703125" style="1" customWidth="1"/>
    <col min="7180" max="7424" width="9.140625" style="1"/>
    <col min="7425" max="7425" width="7.28515625" style="1" customWidth="1"/>
    <col min="7426" max="7426" width="24.42578125" style="1" customWidth="1"/>
    <col min="7427" max="7427" width="16.28515625" style="1" customWidth="1"/>
    <col min="7428" max="7428" width="13.5703125" style="1" customWidth="1"/>
    <col min="7429" max="7429" width="18.85546875" style="1" customWidth="1"/>
    <col min="7430" max="7430" width="15.85546875" style="1" customWidth="1"/>
    <col min="7431" max="7431" width="16.5703125" style="1" customWidth="1"/>
    <col min="7432" max="7432" width="14.28515625" style="1" customWidth="1"/>
    <col min="7433" max="7433" width="22.85546875" style="1" customWidth="1"/>
    <col min="7434" max="7434" width="14" style="1" customWidth="1"/>
    <col min="7435" max="7435" width="15.5703125" style="1" customWidth="1"/>
    <col min="7436" max="7680" width="9.140625" style="1"/>
    <col min="7681" max="7681" width="7.28515625" style="1" customWidth="1"/>
    <col min="7682" max="7682" width="24.42578125" style="1" customWidth="1"/>
    <col min="7683" max="7683" width="16.28515625" style="1" customWidth="1"/>
    <col min="7684" max="7684" width="13.5703125" style="1" customWidth="1"/>
    <col min="7685" max="7685" width="18.85546875" style="1" customWidth="1"/>
    <col min="7686" max="7686" width="15.85546875" style="1" customWidth="1"/>
    <col min="7687" max="7687" width="16.5703125" style="1" customWidth="1"/>
    <col min="7688" max="7688" width="14.28515625" style="1" customWidth="1"/>
    <col min="7689" max="7689" width="22.85546875" style="1" customWidth="1"/>
    <col min="7690" max="7690" width="14" style="1" customWidth="1"/>
    <col min="7691" max="7691" width="15.5703125" style="1" customWidth="1"/>
    <col min="7692" max="7936" width="9.140625" style="1"/>
    <col min="7937" max="7937" width="7.28515625" style="1" customWidth="1"/>
    <col min="7938" max="7938" width="24.42578125" style="1" customWidth="1"/>
    <col min="7939" max="7939" width="16.28515625" style="1" customWidth="1"/>
    <col min="7940" max="7940" width="13.5703125" style="1" customWidth="1"/>
    <col min="7941" max="7941" width="18.85546875" style="1" customWidth="1"/>
    <col min="7942" max="7942" width="15.85546875" style="1" customWidth="1"/>
    <col min="7943" max="7943" width="16.5703125" style="1" customWidth="1"/>
    <col min="7944" max="7944" width="14.28515625" style="1" customWidth="1"/>
    <col min="7945" max="7945" width="22.85546875" style="1" customWidth="1"/>
    <col min="7946" max="7946" width="14" style="1" customWidth="1"/>
    <col min="7947" max="7947" width="15.5703125" style="1" customWidth="1"/>
    <col min="7948" max="8192" width="9.140625" style="1"/>
    <col min="8193" max="8193" width="7.28515625" style="1" customWidth="1"/>
    <col min="8194" max="8194" width="24.42578125" style="1" customWidth="1"/>
    <col min="8195" max="8195" width="16.28515625" style="1" customWidth="1"/>
    <col min="8196" max="8196" width="13.5703125" style="1" customWidth="1"/>
    <col min="8197" max="8197" width="18.85546875" style="1" customWidth="1"/>
    <col min="8198" max="8198" width="15.85546875" style="1" customWidth="1"/>
    <col min="8199" max="8199" width="16.5703125" style="1" customWidth="1"/>
    <col min="8200" max="8200" width="14.28515625" style="1" customWidth="1"/>
    <col min="8201" max="8201" width="22.85546875" style="1" customWidth="1"/>
    <col min="8202" max="8202" width="14" style="1" customWidth="1"/>
    <col min="8203" max="8203" width="15.5703125" style="1" customWidth="1"/>
    <col min="8204" max="8448" width="9.140625" style="1"/>
    <col min="8449" max="8449" width="7.28515625" style="1" customWidth="1"/>
    <col min="8450" max="8450" width="24.42578125" style="1" customWidth="1"/>
    <col min="8451" max="8451" width="16.28515625" style="1" customWidth="1"/>
    <col min="8452" max="8452" width="13.5703125" style="1" customWidth="1"/>
    <col min="8453" max="8453" width="18.85546875" style="1" customWidth="1"/>
    <col min="8454" max="8454" width="15.85546875" style="1" customWidth="1"/>
    <col min="8455" max="8455" width="16.5703125" style="1" customWidth="1"/>
    <col min="8456" max="8456" width="14.28515625" style="1" customWidth="1"/>
    <col min="8457" max="8457" width="22.85546875" style="1" customWidth="1"/>
    <col min="8458" max="8458" width="14" style="1" customWidth="1"/>
    <col min="8459" max="8459" width="15.5703125" style="1" customWidth="1"/>
    <col min="8460" max="8704" width="9.140625" style="1"/>
    <col min="8705" max="8705" width="7.28515625" style="1" customWidth="1"/>
    <col min="8706" max="8706" width="24.42578125" style="1" customWidth="1"/>
    <col min="8707" max="8707" width="16.28515625" style="1" customWidth="1"/>
    <col min="8708" max="8708" width="13.5703125" style="1" customWidth="1"/>
    <col min="8709" max="8709" width="18.85546875" style="1" customWidth="1"/>
    <col min="8710" max="8710" width="15.85546875" style="1" customWidth="1"/>
    <col min="8711" max="8711" width="16.5703125" style="1" customWidth="1"/>
    <col min="8712" max="8712" width="14.28515625" style="1" customWidth="1"/>
    <col min="8713" max="8713" width="22.85546875" style="1" customWidth="1"/>
    <col min="8714" max="8714" width="14" style="1" customWidth="1"/>
    <col min="8715" max="8715" width="15.5703125" style="1" customWidth="1"/>
    <col min="8716" max="8960" width="9.140625" style="1"/>
    <col min="8961" max="8961" width="7.28515625" style="1" customWidth="1"/>
    <col min="8962" max="8962" width="24.42578125" style="1" customWidth="1"/>
    <col min="8963" max="8963" width="16.28515625" style="1" customWidth="1"/>
    <col min="8964" max="8964" width="13.5703125" style="1" customWidth="1"/>
    <col min="8965" max="8965" width="18.85546875" style="1" customWidth="1"/>
    <col min="8966" max="8966" width="15.85546875" style="1" customWidth="1"/>
    <col min="8967" max="8967" width="16.5703125" style="1" customWidth="1"/>
    <col min="8968" max="8968" width="14.28515625" style="1" customWidth="1"/>
    <col min="8969" max="8969" width="22.85546875" style="1" customWidth="1"/>
    <col min="8970" max="8970" width="14" style="1" customWidth="1"/>
    <col min="8971" max="8971" width="15.5703125" style="1" customWidth="1"/>
    <col min="8972" max="9216" width="9.140625" style="1"/>
    <col min="9217" max="9217" width="7.28515625" style="1" customWidth="1"/>
    <col min="9218" max="9218" width="24.42578125" style="1" customWidth="1"/>
    <col min="9219" max="9219" width="16.28515625" style="1" customWidth="1"/>
    <col min="9220" max="9220" width="13.5703125" style="1" customWidth="1"/>
    <col min="9221" max="9221" width="18.85546875" style="1" customWidth="1"/>
    <col min="9222" max="9222" width="15.85546875" style="1" customWidth="1"/>
    <col min="9223" max="9223" width="16.5703125" style="1" customWidth="1"/>
    <col min="9224" max="9224" width="14.28515625" style="1" customWidth="1"/>
    <col min="9225" max="9225" width="22.85546875" style="1" customWidth="1"/>
    <col min="9226" max="9226" width="14" style="1" customWidth="1"/>
    <col min="9227" max="9227" width="15.5703125" style="1" customWidth="1"/>
    <col min="9228" max="9472" width="9.140625" style="1"/>
    <col min="9473" max="9473" width="7.28515625" style="1" customWidth="1"/>
    <col min="9474" max="9474" width="24.42578125" style="1" customWidth="1"/>
    <col min="9475" max="9475" width="16.28515625" style="1" customWidth="1"/>
    <col min="9476" max="9476" width="13.5703125" style="1" customWidth="1"/>
    <col min="9477" max="9477" width="18.85546875" style="1" customWidth="1"/>
    <col min="9478" max="9478" width="15.85546875" style="1" customWidth="1"/>
    <col min="9479" max="9479" width="16.5703125" style="1" customWidth="1"/>
    <col min="9480" max="9480" width="14.28515625" style="1" customWidth="1"/>
    <col min="9481" max="9481" width="22.85546875" style="1" customWidth="1"/>
    <col min="9482" max="9482" width="14" style="1" customWidth="1"/>
    <col min="9483" max="9483" width="15.5703125" style="1" customWidth="1"/>
    <col min="9484" max="9728" width="9.140625" style="1"/>
    <col min="9729" max="9729" width="7.28515625" style="1" customWidth="1"/>
    <col min="9730" max="9730" width="24.42578125" style="1" customWidth="1"/>
    <col min="9731" max="9731" width="16.28515625" style="1" customWidth="1"/>
    <col min="9732" max="9732" width="13.5703125" style="1" customWidth="1"/>
    <col min="9733" max="9733" width="18.85546875" style="1" customWidth="1"/>
    <col min="9734" max="9734" width="15.85546875" style="1" customWidth="1"/>
    <col min="9735" max="9735" width="16.5703125" style="1" customWidth="1"/>
    <col min="9736" max="9736" width="14.28515625" style="1" customWidth="1"/>
    <col min="9737" max="9737" width="22.85546875" style="1" customWidth="1"/>
    <col min="9738" max="9738" width="14" style="1" customWidth="1"/>
    <col min="9739" max="9739" width="15.5703125" style="1" customWidth="1"/>
    <col min="9740" max="9984" width="9.140625" style="1"/>
    <col min="9985" max="9985" width="7.28515625" style="1" customWidth="1"/>
    <col min="9986" max="9986" width="24.42578125" style="1" customWidth="1"/>
    <col min="9987" max="9987" width="16.28515625" style="1" customWidth="1"/>
    <col min="9988" max="9988" width="13.5703125" style="1" customWidth="1"/>
    <col min="9989" max="9989" width="18.85546875" style="1" customWidth="1"/>
    <col min="9990" max="9990" width="15.85546875" style="1" customWidth="1"/>
    <col min="9991" max="9991" width="16.5703125" style="1" customWidth="1"/>
    <col min="9992" max="9992" width="14.28515625" style="1" customWidth="1"/>
    <col min="9993" max="9993" width="22.85546875" style="1" customWidth="1"/>
    <col min="9994" max="9994" width="14" style="1" customWidth="1"/>
    <col min="9995" max="9995" width="15.5703125" style="1" customWidth="1"/>
    <col min="9996" max="10240" width="9.140625" style="1"/>
    <col min="10241" max="10241" width="7.28515625" style="1" customWidth="1"/>
    <col min="10242" max="10242" width="24.42578125" style="1" customWidth="1"/>
    <col min="10243" max="10243" width="16.28515625" style="1" customWidth="1"/>
    <col min="10244" max="10244" width="13.5703125" style="1" customWidth="1"/>
    <col min="10245" max="10245" width="18.85546875" style="1" customWidth="1"/>
    <col min="10246" max="10246" width="15.85546875" style="1" customWidth="1"/>
    <col min="10247" max="10247" width="16.5703125" style="1" customWidth="1"/>
    <col min="10248" max="10248" width="14.28515625" style="1" customWidth="1"/>
    <col min="10249" max="10249" width="22.85546875" style="1" customWidth="1"/>
    <col min="10250" max="10250" width="14" style="1" customWidth="1"/>
    <col min="10251" max="10251" width="15.5703125" style="1" customWidth="1"/>
    <col min="10252" max="10496" width="9.140625" style="1"/>
    <col min="10497" max="10497" width="7.28515625" style="1" customWidth="1"/>
    <col min="10498" max="10498" width="24.42578125" style="1" customWidth="1"/>
    <col min="10499" max="10499" width="16.28515625" style="1" customWidth="1"/>
    <col min="10500" max="10500" width="13.5703125" style="1" customWidth="1"/>
    <col min="10501" max="10501" width="18.85546875" style="1" customWidth="1"/>
    <col min="10502" max="10502" width="15.85546875" style="1" customWidth="1"/>
    <col min="10503" max="10503" width="16.5703125" style="1" customWidth="1"/>
    <col min="10504" max="10504" width="14.28515625" style="1" customWidth="1"/>
    <col min="10505" max="10505" width="22.85546875" style="1" customWidth="1"/>
    <col min="10506" max="10506" width="14" style="1" customWidth="1"/>
    <col min="10507" max="10507" width="15.5703125" style="1" customWidth="1"/>
    <col min="10508" max="10752" width="9.140625" style="1"/>
    <col min="10753" max="10753" width="7.28515625" style="1" customWidth="1"/>
    <col min="10754" max="10754" width="24.42578125" style="1" customWidth="1"/>
    <col min="10755" max="10755" width="16.28515625" style="1" customWidth="1"/>
    <col min="10756" max="10756" width="13.5703125" style="1" customWidth="1"/>
    <col min="10757" max="10757" width="18.85546875" style="1" customWidth="1"/>
    <col min="10758" max="10758" width="15.85546875" style="1" customWidth="1"/>
    <col min="10759" max="10759" width="16.5703125" style="1" customWidth="1"/>
    <col min="10760" max="10760" width="14.28515625" style="1" customWidth="1"/>
    <col min="10761" max="10761" width="22.85546875" style="1" customWidth="1"/>
    <col min="10762" max="10762" width="14" style="1" customWidth="1"/>
    <col min="10763" max="10763" width="15.5703125" style="1" customWidth="1"/>
    <col min="10764" max="11008" width="9.140625" style="1"/>
    <col min="11009" max="11009" width="7.28515625" style="1" customWidth="1"/>
    <col min="11010" max="11010" width="24.42578125" style="1" customWidth="1"/>
    <col min="11011" max="11011" width="16.28515625" style="1" customWidth="1"/>
    <col min="11012" max="11012" width="13.5703125" style="1" customWidth="1"/>
    <col min="11013" max="11013" width="18.85546875" style="1" customWidth="1"/>
    <col min="11014" max="11014" width="15.85546875" style="1" customWidth="1"/>
    <col min="11015" max="11015" width="16.5703125" style="1" customWidth="1"/>
    <col min="11016" max="11016" width="14.28515625" style="1" customWidth="1"/>
    <col min="11017" max="11017" width="22.85546875" style="1" customWidth="1"/>
    <col min="11018" max="11018" width="14" style="1" customWidth="1"/>
    <col min="11019" max="11019" width="15.5703125" style="1" customWidth="1"/>
    <col min="11020" max="11264" width="9.140625" style="1"/>
    <col min="11265" max="11265" width="7.28515625" style="1" customWidth="1"/>
    <col min="11266" max="11266" width="24.42578125" style="1" customWidth="1"/>
    <col min="11267" max="11267" width="16.28515625" style="1" customWidth="1"/>
    <col min="11268" max="11268" width="13.5703125" style="1" customWidth="1"/>
    <col min="11269" max="11269" width="18.85546875" style="1" customWidth="1"/>
    <col min="11270" max="11270" width="15.85546875" style="1" customWidth="1"/>
    <col min="11271" max="11271" width="16.5703125" style="1" customWidth="1"/>
    <col min="11272" max="11272" width="14.28515625" style="1" customWidth="1"/>
    <col min="11273" max="11273" width="22.85546875" style="1" customWidth="1"/>
    <col min="11274" max="11274" width="14" style="1" customWidth="1"/>
    <col min="11275" max="11275" width="15.5703125" style="1" customWidth="1"/>
    <col min="11276" max="11520" width="9.140625" style="1"/>
    <col min="11521" max="11521" width="7.28515625" style="1" customWidth="1"/>
    <col min="11522" max="11522" width="24.42578125" style="1" customWidth="1"/>
    <col min="11523" max="11523" width="16.28515625" style="1" customWidth="1"/>
    <col min="11524" max="11524" width="13.5703125" style="1" customWidth="1"/>
    <col min="11525" max="11525" width="18.85546875" style="1" customWidth="1"/>
    <col min="11526" max="11526" width="15.85546875" style="1" customWidth="1"/>
    <col min="11527" max="11527" width="16.5703125" style="1" customWidth="1"/>
    <col min="11528" max="11528" width="14.28515625" style="1" customWidth="1"/>
    <col min="11529" max="11529" width="22.85546875" style="1" customWidth="1"/>
    <col min="11530" max="11530" width="14" style="1" customWidth="1"/>
    <col min="11531" max="11531" width="15.5703125" style="1" customWidth="1"/>
    <col min="11532" max="11776" width="9.140625" style="1"/>
    <col min="11777" max="11777" width="7.28515625" style="1" customWidth="1"/>
    <col min="11778" max="11778" width="24.42578125" style="1" customWidth="1"/>
    <col min="11779" max="11779" width="16.28515625" style="1" customWidth="1"/>
    <col min="11780" max="11780" width="13.5703125" style="1" customWidth="1"/>
    <col min="11781" max="11781" width="18.85546875" style="1" customWidth="1"/>
    <col min="11782" max="11782" width="15.85546875" style="1" customWidth="1"/>
    <col min="11783" max="11783" width="16.5703125" style="1" customWidth="1"/>
    <col min="11784" max="11784" width="14.28515625" style="1" customWidth="1"/>
    <col min="11785" max="11785" width="22.85546875" style="1" customWidth="1"/>
    <col min="11786" max="11786" width="14" style="1" customWidth="1"/>
    <col min="11787" max="11787" width="15.5703125" style="1" customWidth="1"/>
    <col min="11788" max="12032" width="9.140625" style="1"/>
    <col min="12033" max="12033" width="7.28515625" style="1" customWidth="1"/>
    <col min="12034" max="12034" width="24.42578125" style="1" customWidth="1"/>
    <col min="12035" max="12035" width="16.28515625" style="1" customWidth="1"/>
    <col min="12036" max="12036" width="13.5703125" style="1" customWidth="1"/>
    <col min="12037" max="12037" width="18.85546875" style="1" customWidth="1"/>
    <col min="12038" max="12038" width="15.85546875" style="1" customWidth="1"/>
    <col min="12039" max="12039" width="16.5703125" style="1" customWidth="1"/>
    <col min="12040" max="12040" width="14.28515625" style="1" customWidth="1"/>
    <col min="12041" max="12041" width="22.85546875" style="1" customWidth="1"/>
    <col min="12042" max="12042" width="14" style="1" customWidth="1"/>
    <col min="12043" max="12043" width="15.5703125" style="1" customWidth="1"/>
    <col min="12044" max="12288" width="9.140625" style="1"/>
    <col min="12289" max="12289" width="7.28515625" style="1" customWidth="1"/>
    <col min="12290" max="12290" width="24.42578125" style="1" customWidth="1"/>
    <col min="12291" max="12291" width="16.28515625" style="1" customWidth="1"/>
    <col min="12292" max="12292" width="13.5703125" style="1" customWidth="1"/>
    <col min="12293" max="12293" width="18.85546875" style="1" customWidth="1"/>
    <col min="12294" max="12294" width="15.85546875" style="1" customWidth="1"/>
    <col min="12295" max="12295" width="16.5703125" style="1" customWidth="1"/>
    <col min="12296" max="12296" width="14.28515625" style="1" customWidth="1"/>
    <col min="12297" max="12297" width="22.85546875" style="1" customWidth="1"/>
    <col min="12298" max="12298" width="14" style="1" customWidth="1"/>
    <col min="12299" max="12299" width="15.5703125" style="1" customWidth="1"/>
    <col min="12300" max="12544" width="9.140625" style="1"/>
    <col min="12545" max="12545" width="7.28515625" style="1" customWidth="1"/>
    <col min="12546" max="12546" width="24.42578125" style="1" customWidth="1"/>
    <col min="12547" max="12547" width="16.28515625" style="1" customWidth="1"/>
    <col min="12548" max="12548" width="13.5703125" style="1" customWidth="1"/>
    <col min="12549" max="12549" width="18.85546875" style="1" customWidth="1"/>
    <col min="12550" max="12550" width="15.85546875" style="1" customWidth="1"/>
    <col min="12551" max="12551" width="16.5703125" style="1" customWidth="1"/>
    <col min="12552" max="12552" width="14.28515625" style="1" customWidth="1"/>
    <col min="12553" max="12553" width="22.85546875" style="1" customWidth="1"/>
    <col min="12554" max="12554" width="14" style="1" customWidth="1"/>
    <col min="12555" max="12555" width="15.5703125" style="1" customWidth="1"/>
    <col min="12556" max="12800" width="9.140625" style="1"/>
    <col min="12801" max="12801" width="7.28515625" style="1" customWidth="1"/>
    <col min="12802" max="12802" width="24.42578125" style="1" customWidth="1"/>
    <col min="12803" max="12803" width="16.28515625" style="1" customWidth="1"/>
    <col min="12804" max="12804" width="13.5703125" style="1" customWidth="1"/>
    <col min="12805" max="12805" width="18.85546875" style="1" customWidth="1"/>
    <col min="12806" max="12806" width="15.85546875" style="1" customWidth="1"/>
    <col min="12807" max="12807" width="16.5703125" style="1" customWidth="1"/>
    <col min="12808" max="12808" width="14.28515625" style="1" customWidth="1"/>
    <col min="12809" max="12809" width="22.85546875" style="1" customWidth="1"/>
    <col min="12810" max="12810" width="14" style="1" customWidth="1"/>
    <col min="12811" max="12811" width="15.5703125" style="1" customWidth="1"/>
    <col min="12812" max="13056" width="9.140625" style="1"/>
    <col min="13057" max="13057" width="7.28515625" style="1" customWidth="1"/>
    <col min="13058" max="13058" width="24.42578125" style="1" customWidth="1"/>
    <col min="13059" max="13059" width="16.28515625" style="1" customWidth="1"/>
    <col min="13060" max="13060" width="13.5703125" style="1" customWidth="1"/>
    <col min="13061" max="13061" width="18.85546875" style="1" customWidth="1"/>
    <col min="13062" max="13062" width="15.85546875" style="1" customWidth="1"/>
    <col min="13063" max="13063" width="16.5703125" style="1" customWidth="1"/>
    <col min="13064" max="13064" width="14.28515625" style="1" customWidth="1"/>
    <col min="13065" max="13065" width="22.85546875" style="1" customWidth="1"/>
    <col min="13066" max="13066" width="14" style="1" customWidth="1"/>
    <col min="13067" max="13067" width="15.5703125" style="1" customWidth="1"/>
    <col min="13068" max="13312" width="9.140625" style="1"/>
    <col min="13313" max="13313" width="7.28515625" style="1" customWidth="1"/>
    <col min="13314" max="13314" width="24.42578125" style="1" customWidth="1"/>
    <col min="13315" max="13315" width="16.28515625" style="1" customWidth="1"/>
    <col min="13316" max="13316" width="13.5703125" style="1" customWidth="1"/>
    <col min="13317" max="13317" width="18.85546875" style="1" customWidth="1"/>
    <col min="13318" max="13318" width="15.85546875" style="1" customWidth="1"/>
    <col min="13319" max="13319" width="16.5703125" style="1" customWidth="1"/>
    <col min="13320" max="13320" width="14.28515625" style="1" customWidth="1"/>
    <col min="13321" max="13321" width="22.85546875" style="1" customWidth="1"/>
    <col min="13322" max="13322" width="14" style="1" customWidth="1"/>
    <col min="13323" max="13323" width="15.5703125" style="1" customWidth="1"/>
    <col min="13324" max="13568" width="9.140625" style="1"/>
    <col min="13569" max="13569" width="7.28515625" style="1" customWidth="1"/>
    <col min="13570" max="13570" width="24.42578125" style="1" customWidth="1"/>
    <col min="13571" max="13571" width="16.28515625" style="1" customWidth="1"/>
    <col min="13572" max="13572" width="13.5703125" style="1" customWidth="1"/>
    <col min="13573" max="13573" width="18.85546875" style="1" customWidth="1"/>
    <col min="13574" max="13574" width="15.85546875" style="1" customWidth="1"/>
    <col min="13575" max="13575" width="16.5703125" style="1" customWidth="1"/>
    <col min="13576" max="13576" width="14.28515625" style="1" customWidth="1"/>
    <col min="13577" max="13577" width="22.85546875" style="1" customWidth="1"/>
    <col min="13578" max="13578" width="14" style="1" customWidth="1"/>
    <col min="13579" max="13579" width="15.5703125" style="1" customWidth="1"/>
    <col min="13580" max="13824" width="9.140625" style="1"/>
    <col min="13825" max="13825" width="7.28515625" style="1" customWidth="1"/>
    <col min="13826" max="13826" width="24.42578125" style="1" customWidth="1"/>
    <col min="13827" max="13827" width="16.28515625" style="1" customWidth="1"/>
    <col min="13828" max="13828" width="13.5703125" style="1" customWidth="1"/>
    <col min="13829" max="13829" width="18.85546875" style="1" customWidth="1"/>
    <col min="13830" max="13830" width="15.85546875" style="1" customWidth="1"/>
    <col min="13831" max="13831" width="16.5703125" style="1" customWidth="1"/>
    <col min="13832" max="13832" width="14.28515625" style="1" customWidth="1"/>
    <col min="13833" max="13833" width="22.85546875" style="1" customWidth="1"/>
    <col min="13834" max="13834" width="14" style="1" customWidth="1"/>
    <col min="13835" max="13835" width="15.5703125" style="1" customWidth="1"/>
    <col min="13836" max="14080" width="9.140625" style="1"/>
    <col min="14081" max="14081" width="7.28515625" style="1" customWidth="1"/>
    <col min="14082" max="14082" width="24.42578125" style="1" customWidth="1"/>
    <col min="14083" max="14083" width="16.28515625" style="1" customWidth="1"/>
    <col min="14084" max="14084" width="13.5703125" style="1" customWidth="1"/>
    <col min="14085" max="14085" width="18.85546875" style="1" customWidth="1"/>
    <col min="14086" max="14086" width="15.85546875" style="1" customWidth="1"/>
    <col min="14087" max="14087" width="16.5703125" style="1" customWidth="1"/>
    <col min="14088" max="14088" width="14.28515625" style="1" customWidth="1"/>
    <col min="14089" max="14089" width="22.85546875" style="1" customWidth="1"/>
    <col min="14090" max="14090" width="14" style="1" customWidth="1"/>
    <col min="14091" max="14091" width="15.5703125" style="1" customWidth="1"/>
    <col min="14092" max="14336" width="9.140625" style="1"/>
    <col min="14337" max="14337" width="7.28515625" style="1" customWidth="1"/>
    <col min="14338" max="14338" width="24.42578125" style="1" customWidth="1"/>
    <col min="14339" max="14339" width="16.28515625" style="1" customWidth="1"/>
    <col min="14340" max="14340" width="13.5703125" style="1" customWidth="1"/>
    <col min="14341" max="14341" width="18.85546875" style="1" customWidth="1"/>
    <col min="14342" max="14342" width="15.85546875" style="1" customWidth="1"/>
    <col min="14343" max="14343" width="16.5703125" style="1" customWidth="1"/>
    <col min="14344" max="14344" width="14.28515625" style="1" customWidth="1"/>
    <col min="14345" max="14345" width="22.85546875" style="1" customWidth="1"/>
    <col min="14346" max="14346" width="14" style="1" customWidth="1"/>
    <col min="14347" max="14347" width="15.5703125" style="1" customWidth="1"/>
    <col min="14348" max="14592" width="9.140625" style="1"/>
    <col min="14593" max="14593" width="7.28515625" style="1" customWidth="1"/>
    <col min="14594" max="14594" width="24.42578125" style="1" customWidth="1"/>
    <col min="14595" max="14595" width="16.28515625" style="1" customWidth="1"/>
    <col min="14596" max="14596" width="13.5703125" style="1" customWidth="1"/>
    <col min="14597" max="14597" width="18.85546875" style="1" customWidth="1"/>
    <col min="14598" max="14598" width="15.85546875" style="1" customWidth="1"/>
    <col min="14599" max="14599" width="16.5703125" style="1" customWidth="1"/>
    <col min="14600" max="14600" width="14.28515625" style="1" customWidth="1"/>
    <col min="14601" max="14601" width="22.85546875" style="1" customWidth="1"/>
    <col min="14602" max="14602" width="14" style="1" customWidth="1"/>
    <col min="14603" max="14603" width="15.5703125" style="1" customWidth="1"/>
    <col min="14604" max="14848" width="9.140625" style="1"/>
    <col min="14849" max="14849" width="7.28515625" style="1" customWidth="1"/>
    <col min="14850" max="14850" width="24.42578125" style="1" customWidth="1"/>
    <col min="14851" max="14851" width="16.28515625" style="1" customWidth="1"/>
    <col min="14852" max="14852" width="13.5703125" style="1" customWidth="1"/>
    <col min="14853" max="14853" width="18.85546875" style="1" customWidth="1"/>
    <col min="14854" max="14854" width="15.85546875" style="1" customWidth="1"/>
    <col min="14855" max="14855" width="16.5703125" style="1" customWidth="1"/>
    <col min="14856" max="14856" width="14.28515625" style="1" customWidth="1"/>
    <col min="14857" max="14857" width="22.85546875" style="1" customWidth="1"/>
    <col min="14858" max="14858" width="14" style="1" customWidth="1"/>
    <col min="14859" max="14859" width="15.5703125" style="1" customWidth="1"/>
    <col min="14860" max="15104" width="9.140625" style="1"/>
    <col min="15105" max="15105" width="7.28515625" style="1" customWidth="1"/>
    <col min="15106" max="15106" width="24.42578125" style="1" customWidth="1"/>
    <col min="15107" max="15107" width="16.28515625" style="1" customWidth="1"/>
    <col min="15108" max="15108" width="13.5703125" style="1" customWidth="1"/>
    <col min="15109" max="15109" width="18.85546875" style="1" customWidth="1"/>
    <col min="15110" max="15110" width="15.85546875" style="1" customWidth="1"/>
    <col min="15111" max="15111" width="16.5703125" style="1" customWidth="1"/>
    <col min="15112" max="15112" width="14.28515625" style="1" customWidth="1"/>
    <col min="15113" max="15113" width="22.85546875" style="1" customWidth="1"/>
    <col min="15114" max="15114" width="14" style="1" customWidth="1"/>
    <col min="15115" max="15115" width="15.5703125" style="1" customWidth="1"/>
    <col min="15116" max="15360" width="9.140625" style="1"/>
    <col min="15361" max="15361" width="7.28515625" style="1" customWidth="1"/>
    <col min="15362" max="15362" width="24.42578125" style="1" customWidth="1"/>
    <col min="15363" max="15363" width="16.28515625" style="1" customWidth="1"/>
    <col min="15364" max="15364" width="13.5703125" style="1" customWidth="1"/>
    <col min="15365" max="15365" width="18.85546875" style="1" customWidth="1"/>
    <col min="15366" max="15366" width="15.85546875" style="1" customWidth="1"/>
    <col min="15367" max="15367" width="16.5703125" style="1" customWidth="1"/>
    <col min="15368" max="15368" width="14.28515625" style="1" customWidth="1"/>
    <col min="15369" max="15369" width="22.85546875" style="1" customWidth="1"/>
    <col min="15370" max="15370" width="14" style="1" customWidth="1"/>
    <col min="15371" max="15371" width="15.5703125" style="1" customWidth="1"/>
    <col min="15372" max="15616" width="9.140625" style="1"/>
    <col min="15617" max="15617" width="7.28515625" style="1" customWidth="1"/>
    <col min="15618" max="15618" width="24.42578125" style="1" customWidth="1"/>
    <col min="15619" max="15619" width="16.28515625" style="1" customWidth="1"/>
    <col min="15620" max="15620" width="13.5703125" style="1" customWidth="1"/>
    <col min="15621" max="15621" width="18.85546875" style="1" customWidth="1"/>
    <col min="15622" max="15622" width="15.85546875" style="1" customWidth="1"/>
    <col min="15623" max="15623" width="16.5703125" style="1" customWidth="1"/>
    <col min="15624" max="15624" width="14.28515625" style="1" customWidth="1"/>
    <col min="15625" max="15625" width="22.85546875" style="1" customWidth="1"/>
    <col min="15626" max="15626" width="14" style="1" customWidth="1"/>
    <col min="15627" max="15627" width="15.5703125" style="1" customWidth="1"/>
    <col min="15628" max="15872" width="9.140625" style="1"/>
    <col min="15873" max="15873" width="7.28515625" style="1" customWidth="1"/>
    <col min="15874" max="15874" width="24.42578125" style="1" customWidth="1"/>
    <col min="15875" max="15875" width="16.28515625" style="1" customWidth="1"/>
    <col min="15876" max="15876" width="13.5703125" style="1" customWidth="1"/>
    <col min="15877" max="15877" width="18.85546875" style="1" customWidth="1"/>
    <col min="15878" max="15878" width="15.85546875" style="1" customWidth="1"/>
    <col min="15879" max="15879" width="16.5703125" style="1" customWidth="1"/>
    <col min="15880" max="15880" width="14.28515625" style="1" customWidth="1"/>
    <col min="15881" max="15881" width="22.85546875" style="1" customWidth="1"/>
    <col min="15882" max="15882" width="14" style="1" customWidth="1"/>
    <col min="15883" max="15883" width="15.5703125" style="1" customWidth="1"/>
    <col min="15884" max="16128" width="9.140625" style="1"/>
    <col min="16129" max="16129" width="7.28515625" style="1" customWidth="1"/>
    <col min="16130" max="16130" width="24.42578125" style="1" customWidth="1"/>
    <col min="16131" max="16131" width="16.28515625" style="1" customWidth="1"/>
    <col min="16132" max="16132" width="13.5703125" style="1" customWidth="1"/>
    <col min="16133" max="16133" width="18.85546875" style="1" customWidth="1"/>
    <col min="16134" max="16134" width="15.85546875" style="1" customWidth="1"/>
    <col min="16135" max="16135" width="16.5703125" style="1" customWidth="1"/>
    <col min="16136" max="16136" width="14.28515625" style="1" customWidth="1"/>
    <col min="16137" max="16137" width="22.85546875" style="1" customWidth="1"/>
    <col min="16138" max="16138" width="14" style="1" customWidth="1"/>
    <col min="16139" max="16139" width="15.5703125" style="1" customWidth="1"/>
    <col min="16140" max="16384" width="9.140625" style="1"/>
  </cols>
  <sheetData>
    <row r="1" spans="1:13" ht="18.75" customHeight="1">
      <c r="K1" s="2"/>
      <c r="L1" s="2"/>
      <c r="M1" s="2" t="s">
        <v>0</v>
      </c>
    </row>
    <row r="2" spans="1:13" ht="20.25" customHeight="1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43</v>
      </c>
    </row>
    <row r="3" spans="1:13" ht="89.25" customHeight="1">
      <c r="A3" s="3"/>
      <c r="B3" s="183" t="s">
        <v>342</v>
      </c>
      <c r="C3" s="184"/>
      <c r="D3" s="184"/>
      <c r="E3" s="184"/>
      <c r="F3" s="184"/>
      <c r="G3" s="184"/>
      <c r="H3" s="184"/>
      <c r="I3" s="184"/>
      <c r="J3" s="184"/>
      <c r="K3" s="3"/>
    </row>
    <row r="4" spans="1:13" ht="31.5" customHeight="1">
      <c r="A4" s="8" t="s">
        <v>343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3" ht="33" customHeight="1">
      <c r="A5" s="9" t="s">
        <v>4</v>
      </c>
      <c r="B5" s="9" t="s">
        <v>5</v>
      </c>
      <c r="C5" s="10" t="s">
        <v>6</v>
      </c>
      <c r="D5" s="10"/>
      <c r="E5" s="10"/>
      <c r="F5" s="10" t="s">
        <v>7</v>
      </c>
      <c r="G5" s="10" t="s">
        <v>8</v>
      </c>
      <c r="H5" s="10"/>
      <c r="I5" s="10"/>
      <c r="J5" s="10"/>
      <c r="K5" s="11" t="s">
        <v>9</v>
      </c>
    </row>
    <row r="6" spans="1:13" ht="160.5" customHeight="1">
      <c r="A6" s="9"/>
      <c r="B6" s="9"/>
      <c r="C6" s="12" t="s">
        <v>10</v>
      </c>
      <c r="D6" s="12" t="s">
        <v>11</v>
      </c>
      <c r="E6" s="12" t="s">
        <v>12</v>
      </c>
      <c r="F6" s="10"/>
      <c r="G6" s="13" t="s">
        <v>13</v>
      </c>
      <c r="H6" s="12" t="s">
        <v>14</v>
      </c>
      <c r="I6" s="12" t="s">
        <v>15</v>
      </c>
      <c r="J6" s="12" t="s">
        <v>14</v>
      </c>
      <c r="K6" s="11"/>
    </row>
    <row r="7" spans="1:13" ht="72.75">
      <c r="A7" s="18">
        <v>1</v>
      </c>
      <c r="B7" s="23" t="s">
        <v>344</v>
      </c>
      <c r="C7" s="20"/>
      <c r="D7" s="20">
        <v>1.2</v>
      </c>
      <c r="E7" s="185" t="s">
        <v>345</v>
      </c>
      <c r="F7" s="16">
        <f t="shared" ref="F7:F37" si="0">SUM(C7,D7)</f>
        <v>1.2</v>
      </c>
      <c r="G7" s="23"/>
      <c r="H7" s="20"/>
      <c r="I7" s="186" t="s">
        <v>345</v>
      </c>
      <c r="J7" s="20">
        <v>1.2</v>
      </c>
      <c r="K7" s="25"/>
    </row>
    <row r="8" spans="1:13" ht="63">
      <c r="A8" s="18">
        <v>2</v>
      </c>
      <c r="B8" s="23" t="s">
        <v>344</v>
      </c>
      <c r="C8" s="20"/>
      <c r="D8" s="20">
        <v>0.84199999999999997</v>
      </c>
      <c r="E8" s="39" t="s">
        <v>346</v>
      </c>
      <c r="F8" s="16">
        <f t="shared" si="0"/>
        <v>0.84199999999999997</v>
      </c>
      <c r="G8" s="23"/>
      <c r="H8" s="20"/>
      <c r="I8" s="39" t="s">
        <v>346</v>
      </c>
      <c r="J8" s="20">
        <v>0.84199999999999997</v>
      </c>
      <c r="K8" s="25"/>
    </row>
    <row r="9" spans="1:13" ht="31.5">
      <c r="A9" s="18">
        <v>3</v>
      </c>
      <c r="B9" s="23" t="s">
        <v>344</v>
      </c>
      <c r="C9" s="20"/>
      <c r="D9" s="20">
        <v>0.05</v>
      </c>
      <c r="E9" s="39" t="s">
        <v>347</v>
      </c>
      <c r="F9" s="16">
        <f t="shared" si="0"/>
        <v>0.05</v>
      </c>
      <c r="G9" s="23"/>
      <c r="H9" s="20"/>
      <c r="I9" s="39" t="s">
        <v>347</v>
      </c>
      <c r="J9" s="20">
        <v>0.05</v>
      </c>
      <c r="K9" s="25"/>
    </row>
    <row r="10" spans="1:13" ht="15.75">
      <c r="A10" s="18"/>
      <c r="B10" s="23"/>
      <c r="C10" s="20"/>
      <c r="D10" s="20"/>
      <c r="E10" s="39"/>
      <c r="F10" s="16">
        <f t="shared" si="0"/>
        <v>0</v>
      </c>
      <c r="G10" s="23"/>
      <c r="H10" s="20"/>
      <c r="I10" s="39"/>
      <c r="J10" s="20"/>
      <c r="K10" s="25"/>
    </row>
    <row r="11" spans="1:13" ht="15.75">
      <c r="A11" s="18"/>
      <c r="B11" s="23"/>
      <c r="C11" s="20"/>
      <c r="D11" s="20"/>
      <c r="E11" s="39"/>
      <c r="F11" s="16">
        <f t="shared" si="0"/>
        <v>0</v>
      </c>
      <c r="G11" s="23"/>
      <c r="H11" s="20"/>
      <c r="I11" s="39"/>
      <c r="J11" s="20"/>
      <c r="K11" s="25"/>
    </row>
    <row r="12" spans="1:13" ht="15.75">
      <c r="A12" s="46"/>
      <c r="B12" s="23"/>
      <c r="C12" s="20"/>
      <c r="D12" s="20"/>
      <c r="E12" s="39"/>
      <c r="F12" s="16">
        <f t="shared" si="0"/>
        <v>0</v>
      </c>
      <c r="G12" s="23"/>
      <c r="H12" s="20"/>
      <c r="I12" s="39"/>
      <c r="J12" s="20"/>
      <c r="K12" s="25"/>
    </row>
    <row r="13" spans="1:13" ht="15.75">
      <c r="A13" s="46"/>
      <c r="B13" s="23"/>
      <c r="C13" s="20"/>
      <c r="D13" s="20"/>
      <c r="E13" s="39"/>
      <c r="F13" s="16">
        <f t="shared" si="0"/>
        <v>0</v>
      </c>
      <c r="G13" s="23"/>
      <c r="H13" s="20"/>
      <c r="I13" s="39"/>
      <c r="J13" s="20"/>
      <c r="K13" s="25"/>
    </row>
    <row r="14" spans="1:13" ht="15.75">
      <c r="A14" s="18"/>
      <c r="B14" s="23"/>
      <c r="C14" s="20"/>
      <c r="D14" s="20"/>
      <c r="E14" s="39"/>
      <c r="F14" s="16">
        <f t="shared" si="0"/>
        <v>0</v>
      </c>
      <c r="G14" s="23"/>
      <c r="H14" s="20"/>
      <c r="I14" s="39"/>
      <c r="J14" s="20"/>
      <c r="K14" s="25"/>
    </row>
    <row r="15" spans="1:13" ht="15.75">
      <c r="A15" s="18"/>
      <c r="B15" s="23"/>
      <c r="C15" s="20"/>
      <c r="D15" s="20"/>
      <c r="E15" s="39"/>
      <c r="F15" s="16">
        <f t="shared" si="0"/>
        <v>0</v>
      </c>
      <c r="G15" s="23"/>
      <c r="H15" s="20"/>
      <c r="I15" s="39"/>
      <c r="J15" s="20"/>
      <c r="K15" s="25"/>
    </row>
    <row r="16" spans="1:13" ht="15.75">
      <c r="A16" s="18"/>
      <c r="B16" s="23"/>
      <c r="C16" s="20"/>
      <c r="D16" s="20"/>
      <c r="E16" s="39"/>
      <c r="F16" s="16">
        <f t="shared" si="0"/>
        <v>0</v>
      </c>
      <c r="G16" s="23"/>
      <c r="H16" s="20"/>
      <c r="I16" s="39"/>
      <c r="J16" s="20"/>
      <c r="K16" s="25"/>
    </row>
    <row r="17" spans="1:11" ht="15.75">
      <c r="A17" s="18"/>
      <c r="B17" s="23"/>
      <c r="C17" s="20"/>
      <c r="D17" s="20"/>
      <c r="E17" s="39"/>
      <c r="F17" s="16">
        <f t="shared" si="0"/>
        <v>0</v>
      </c>
      <c r="G17" s="23"/>
      <c r="H17" s="20"/>
      <c r="I17" s="39"/>
      <c r="J17" s="20"/>
      <c r="K17" s="25"/>
    </row>
    <row r="18" spans="1:11" ht="15.75">
      <c r="A18" s="18"/>
      <c r="B18" s="23"/>
      <c r="C18" s="20"/>
      <c r="D18" s="20"/>
      <c r="E18" s="39"/>
      <c r="F18" s="16">
        <f t="shared" si="0"/>
        <v>0</v>
      </c>
      <c r="G18" s="23"/>
      <c r="H18" s="20"/>
      <c r="I18" s="39"/>
      <c r="J18" s="20"/>
      <c r="K18" s="25"/>
    </row>
    <row r="19" spans="1:11" ht="15.75">
      <c r="A19" s="18"/>
      <c r="B19" s="23"/>
      <c r="C19" s="20"/>
      <c r="D19" s="20"/>
      <c r="E19" s="39"/>
      <c r="F19" s="16">
        <f t="shared" si="0"/>
        <v>0</v>
      </c>
      <c r="G19" s="23"/>
      <c r="H19" s="20"/>
      <c r="I19" s="39"/>
      <c r="J19" s="20"/>
      <c r="K19" s="25"/>
    </row>
    <row r="20" spans="1:11" ht="15.75">
      <c r="A20" s="18"/>
      <c r="B20" s="23"/>
      <c r="C20" s="20"/>
      <c r="D20" s="20"/>
      <c r="E20" s="39"/>
      <c r="F20" s="16">
        <f t="shared" si="0"/>
        <v>0</v>
      </c>
      <c r="G20" s="23"/>
      <c r="H20" s="20"/>
      <c r="I20" s="39"/>
      <c r="J20" s="20"/>
      <c r="K20" s="25"/>
    </row>
    <row r="21" spans="1:11" ht="15.75">
      <c r="A21" s="18"/>
      <c r="B21" s="23"/>
      <c r="C21" s="20"/>
      <c r="D21" s="20"/>
      <c r="E21" s="39"/>
      <c r="F21" s="16">
        <f t="shared" si="0"/>
        <v>0</v>
      </c>
      <c r="G21" s="23"/>
      <c r="H21" s="20"/>
      <c r="I21" s="39"/>
      <c r="J21" s="20"/>
      <c r="K21" s="25"/>
    </row>
    <row r="22" spans="1:11" ht="15.75">
      <c r="A22" s="46"/>
      <c r="B22" s="23"/>
      <c r="C22" s="20"/>
      <c r="D22" s="20"/>
      <c r="E22" s="39"/>
      <c r="F22" s="16">
        <f t="shared" si="0"/>
        <v>0</v>
      </c>
      <c r="G22" s="23"/>
      <c r="H22" s="20"/>
      <c r="I22" s="39"/>
      <c r="J22" s="20"/>
      <c r="K22" s="25"/>
    </row>
    <row r="23" spans="1:11" ht="15.75">
      <c r="A23" s="46"/>
      <c r="B23" s="23"/>
      <c r="C23" s="20"/>
      <c r="D23" s="20"/>
      <c r="E23" s="39"/>
      <c r="F23" s="16">
        <f t="shared" si="0"/>
        <v>0</v>
      </c>
      <c r="G23" s="23"/>
      <c r="H23" s="20"/>
      <c r="I23" s="39"/>
      <c r="J23" s="20"/>
      <c r="K23" s="25"/>
    </row>
    <row r="24" spans="1:11" ht="15.75">
      <c r="A24" s="18"/>
      <c r="B24" s="23"/>
      <c r="C24" s="20"/>
      <c r="D24" s="20"/>
      <c r="E24" s="39"/>
      <c r="F24" s="16">
        <f t="shared" si="0"/>
        <v>0</v>
      </c>
      <c r="G24" s="23"/>
      <c r="H24" s="20"/>
      <c r="I24" s="39"/>
      <c r="J24" s="20"/>
      <c r="K24" s="25"/>
    </row>
    <row r="25" spans="1:11" ht="15.75">
      <c r="A25" s="18"/>
      <c r="B25" s="23"/>
      <c r="C25" s="20"/>
      <c r="D25" s="20"/>
      <c r="E25" s="39"/>
      <c r="F25" s="16">
        <f t="shared" si="0"/>
        <v>0</v>
      </c>
      <c r="G25" s="23"/>
      <c r="H25" s="20"/>
      <c r="I25" s="39"/>
      <c r="J25" s="20"/>
      <c r="K25" s="25"/>
    </row>
    <row r="26" spans="1:11" ht="15.75">
      <c r="A26" s="18"/>
      <c r="B26" s="23"/>
      <c r="C26" s="20"/>
      <c r="D26" s="20"/>
      <c r="E26" s="39"/>
      <c r="F26" s="16">
        <f t="shared" si="0"/>
        <v>0</v>
      </c>
      <c r="G26" s="23"/>
      <c r="H26" s="20"/>
      <c r="I26" s="39"/>
      <c r="J26" s="20"/>
      <c r="K26" s="25"/>
    </row>
    <row r="27" spans="1:11" ht="15.75">
      <c r="A27" s="18"/>
      <c r="B27" s="23"/>
      <c r="C27" s="20"/>
      <c r="D27" s="20"/>
      <c r="E27" s="39"/>
      <c r="F27" s="16">
        <f t="shared" si="0"/>
        <v>0</v>
      </c>
      <c r="G27" s="23"/>
      <c r="H27" s="20"/>
      <c r="I27" s="39"/>
      <c r="J27" s="20"/>
      <c r="K27" s="25"/>
    </row>
    <row r="28" spans="1:11" ht="15.75">
      <c r="A28" s="18"/>
      <c r="B28" s="23"/>
      <c r="C28" s="20"/>
      <c r="D28" s="20"/>
      <c r="E28" s="39"/>
      <c r="F28" s="16">
        <f t="shared" si="0"/>
        <v>0</v>
      </c>
      <c r="G28" s="23"/>
      <c r="H28" s="20"/>
      <c r="I28" s="39"/>
      <c r="J28" s="20"/>
      <c r="K28" s="25"/>
    </row>
    <row r="29" spans="1:11" ht="15.75">
      <c r="A29" s="18"/>
      <c r="B29" s="23"/>
      <c r="C29" s="20"/>
      <c r="D29" s="20"/>
      <c r="E29" s="39"/>
      <c r="F29" s="16">
        <f t="shared" si="0"/>
        <v>0</v>
      </c>
      <c r="G29" s="23"/>
      <c r="H29" s="20"/>
      <c r="I29" s="39"/>
      <c r="J29" s="20"/>
      <c r="K29" s="25"/>
    </row>
    <row r="30" spans="1:11" ht="15.75">
      <c r="A30" s="18"/>
      <c r="B30" s="23"/>
      <c r="C30" s="20"/>
      <c r="D30" s="20"/>
      <c r="E30" s="39"/>
      <c r="F30" s="16">
        <f t="shared" si="0"/>
        <v>0</v>
      </c>
      <c r="G30" s="23"/>
      <c r="H30" s="20"/>
      <c r="I30" s="39"/>
      <c r="J30" s="20"/>
      <c r="K30" s="25"/>
    </row>
    <row r="31" spans="1:11" ht="15.75">
      <c r="A31" s="18"/>
      <c r="B31" s="23"/>
      <c r="C31" s="20"/>
      <c r="D31" s="20"/>
      <c r="E31" s="39"/>
      <c r="F31" s="16">
        <f t="shared" si="0"/>
        <v>0</v>
      </c>
      <c r="G31" s="23"/>
      <c r="H31" s="20"/>
      <c r="I31" s="39"/>
      <c r="J31" s="20"/>
      <c r="K31" s="25"/>
    </row>
    <row r="32" spans="1:11" ht="15.75">
      <c r="A32" s="46"/>
      <c r="B32" s="23"/>
      <c r="C32" s="20"/>
      <c r="D32" s="20"/>
      <c r="E32" s="39"/>
      <c r="F32" s="16">
        <f t="shared" si="0"/>
        <v>0</v>
      </c>
      <c r="G32" s="23"/>
      <c r="H32" s="20"/>
      <c r="I32" s="39"/>
      <c r="J32" s="20"/>
      <c r="K32" s="25"/>
    </row>
    <row r="33" spans="1:11" ht="15.75">
      <c r="A33" s="46"/>
      <c r="B33" s="23"/>
      <c r="C33" s="20"/>
      <c r="D33" s="20"/>
      <c r="E33" s="39"/>
      <c r="F33" s="16">
        <f t="shared" si="0"/>
        <v>0</v>
      </c>
      <c r="G33" s="23"/>
      <c r="H33" s="20"/>
      <c r="I33" s="39"/>
      <c r="J33" s="20"/>
      <c r="K33" s="25"/>
    </row>
    <row r="34" spans="1:11" ht="15.75">
      <c r="A34" s="60"/>
      <c r="B34" s="61"/>
      <c r="C34" s="62"/>
      <c r="D34" s="62"/>
      <c r="E34" s="63"/>
      <c r="F34" s="16">
        <f t="shared" si="0"/>
        <v>0</v>
      </c>
      <c r="G34" s="61"/>
      <c r="H34" s="62"/>
      <c r="I34" s="63"/>
      <c r="J34" s="62"/>
      <c r="K34" s="25"/>
    </row>
    <row r="35" spans="1:11" ht="15.75">
      <c r="A35" s="60"/>
      <c r="B35" s="61"/>
      <c r="C35" s="62"/>
      <c r="D35" s="62"/>
      <c r="E35" s="63"/>
      <c r="F35" s="16">
        <f t="shared" si="0"/>
        <v>0</v>
      </c>
      <c r="G35" s="61"/>
      <c r="H35" s="62"/>
      <c r="I35" s="63"/>
      <c r="J35" s="62"/>
      <c r="K35" s="25"/>
    </row>
    <row r="36" spans="1:11" ht="15.75">
      <c r="A36" s="60"/>
      <c r="B36" s="61"/>
      <c r="C36" s="62"/>
      <c r="D36" s="62"/>
      <c r="E36" s="63"/>
      <c r="F36" s="16">
        <f t="shared" si="0"/>
        <v>0</v>
      </c>
      <c r="G36" s="61"/>
      <c r="H36" s="62"/>
      <c r="I36" s="63"/>
      <c r="J36" s="62"/>
      <c r="K36" s="25"/>
    </row>
    <row r="37" spans="1:11" ht="15.75">
      <c r="A37" s="61"/>
      <c r="B37" s="64" t="s">
        <v>37</v>
      </c>
      <c r="C37" s="65">
        <f>SUM(C7:C36)</f>
        <v>0</v>
      </c>
      <c r="D37" s="65">
        <f>SUM(D7:D36)</f>
        <v>2.0919999999999996</v>
      </c>
      <c r="E37" s="66"/>
      <c r="F37" s="67">
        <f t="shared" si="0"/>
        <v>2.0919999999999996</v>
      </c>
      <c r="G37" s="68"/>
      <c r="H37" s="65">
        <f>SUM(H7:H36)</f>
        <v>0</v>
      </c>
      <c r="I37" s="66"/>
      <c r="J37" s="65">
        <f>SUM(J7:J36)</f>
        <v>2.0919999999999996</v>
      </c>
      <c r="K37" s="69">
        <f>C37-H37</f>
        <v>0</v>
      </c>
    </row>
    <row r="40" spans="1:11" ht="15.75">
      <c r="B40" s="70" t="s">
        <v>163</v>
      </c>
      <c r="F40" s="71"/>
      <c r="G40" s="72" t="s">
        <v>348</v>
      </c>
      <c r="H40" s="73"/>
    </row>
    <row r="41" spans="1:11">
      <c r="B41" s="70"/>
      <c r="F41" s="74" t="s">
        <v>40</v>
      </c>
      <c r="G41" s="75"/>
      <c r="H41" s="75"/>
    </row>
    <row r="42" spans="1:11" ht="15.75">
      <c r="B42" s="70" t="s">
        <v>41</v>
      </c>
      <c r="F42" s="71"/>
      <c r="G42" s="72" t="s">
        <v>349</v>
      </c>
      <c r="H42" s="73"/>
    </row>
    <row r="43" spans="1:11">
      <c r="F43" s="74" t="s">
        <v>40</v>
      </c>
      <c r="G43" s="75"/>
      <c r="H43" s="75"/>
    </row>
  </sheetData>
  <mergeCells count="10">
    <mergeCell ref="G40:H40"/>
    <mergeCell ref="G42:H4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5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57"/>
  <sheetViews>
    <sheetView topLeftCell="A16" workbookViewId="0">
      <selection activeCell="G25" sqref="G25"/>
    </sheetView>
  </sheetViews>
  <sheetFormatPr defaultRowHeight="1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256" width="9.140625" style="1"/>
    <col min="257" max="257" width="7.28515625" style="1" customWidth="1"/>
    <col min="258" max="258" width="24.42578125" style="1" customWidth="1"/>
    <col min="259" max="259" width="16.28515625" style="1" customWidth="1"/>
    <col min="260" max="260" width="13.5703125" style="1" customWidth="1"/>
    <col min="261" max="261" width="18.85546875" style="1" customWidth="1"/>
    <col min="262" max="262" width="15.85546875" style="1" customWidth="1"/>
    <col min="263" max="263" width="16.5703125" style="1" customWidth="1"/>
    <col min="264" max="264" width="14.28515625" style="1" customWidth="1"/>
    <col min="265" max="265" width="22.85546875" style="1" customWidth="1"/>
    <col min="266" max="266" width="14" style="1" customWidth="1"/>
    <col min="267" max="267" width="15.5703125" style="1" customWidth="1"/>
    <col min="268" max="512" width="9.140625" style="1"/>
    <col min="513" max="513" width="7.28515625" style="1" customWidth="1"/>
    <col min="514" max="514" width="24.42578125" style="1" customWidth="1"/>
    <col min="515" max="515" width="16.28515625" style="1" customWidth="1"/>
    <col min="516" max="516" width="13.5703125" style="1" customWidth="1"/>
    <col min="517" max="517" width="18.85546875" style="1" customWidth="1"/>
    <col min="518" max="518" width="15.85546875" style="1" customWidth="1"/>
    <col min="519" max="519" width="16.5703125" style="1" customWidth="1"/>
    <col min="520" max="520" width="14.28515625" style="1" customWidth="1"/>
    <col min="521" max="521" width="22.85546875" style="1" customWidth="1"/>
    <col min="522" max="522" width="14" style="1" customWidth="1"/>
    <col min="523" max="523" width="15.5703125" style="1" customWidth="1"/>
    <col min="524" max="768" width="9.140625" style="1"/>
    <col min="769" max="769" width="7.28515625" style="1" customWidth="1"/>
    <col min="770" max="770" width="24.42578125" style="1" customWidth="1"/>
    <col min="771" max="771" width="16.28515625" style="1" customWidth="1"/>
    <col min="772" max="772" width="13.5703125" style="1" customWidth="1"/>
    <col min="773" max="773" width="18.85546875" style="1" customWidth="1"/>
    <col min="774" max="774" width="15.85546875" style="1" customWidth="1"/>
    <col min="775" max="775" width="16.5703125" style="1" customWidth="1"/>
    <col min="776" max="776" width="14.28515625" style="1" customWidth="1"/>
    <col min="777" max="777" width="22.85546875" style="1" customWidth="1"/>
    <col min="778" max="778" width="14" style="1" customWidth="1"/>
    <col min="779" max="779" width="15.5703125" style="1" customWidth="1"/>
    <col min="780" max="1024" width="9.140625" style="1"/>
    <col min="1025" max="1025" width="7.28515625" style="1" customWidth="1"/>
    <col min="1026" max="1026" width="24.42578125" style="1" customWidth="1"/>
    <col min="1027" max="1027" width="16.28515625" style="1" customWidth="1"/>
    <col min="1028" max="1028" width="13.5703125" style="1" customWidth="1"/>
    <col min="1029" max="1029" width="18.85546875" style="1" customWidth="1"/>
    <col min="1030" max="1030" width="15.85546875" style="1" customWidth="1"/>
    <col min="1031" max="1031" width="16.5703125" style="1" customWidth="1"/>
    <col min="1032" max="1032" width="14.28515625" style="1" customWidth="1"/>
    <col min="1033" max="1033" width="22.85546875" style="1" customWidth="1"/>
    <col min="1034" max="1034" width="14" style="1" customWidth="1"/>
    <col min="1035" max="1035" width="15.5703125" style="1" customWidth="1"/>
    <col min="1036" max="1280" width="9.140625" style="1"/>
    <col min="1281" max="1281" width="7.28515625" style="1" customWidth="1"/>
    <col min="1282" max="1282" width="24.42578125" style="1" customWidth="1"/>
    <col min="1283" max="1283" width="16.28515625" style="1" customWidth="1"/>
    <col min="1284" max="1284" width="13.5703125" style="1" customWidth="1"/>
    <col min="1285" max="1285" width="18.85546875" style="1" customWidth="1"/>
    <col min="1286" max="1286" width="15.85546875" style="1" customWidth="1"/>
    <col min="1287" max="1287" width="16.5703125" style="1" customWidth="1"/>
    <col min="1288" max="1288" width="14.28515625" style="1" customWidth="1"/>
    <col min="1289" max="1289" width="22.85546875" style="1" customWidth="1"/>
    <col min="1290" max="1290" width="14" style="1" customWidth="1"/>
    <col min="1291" max="1291" width="15.5703125" style="1" customWidth="1"/>
    <col min="1292" max="1536" width="9.140625" style="1"/>
    <col min="1537" max="1537" width="7.28515625" style="1" customWidth="1"/>
    <col min="1538" max="1538" width="24.42578125" style="1" customWidth="1"/>
    <col min="1539" max="1539" width="16.28515625" style="1" customWidth="1"/>
    <col min="1540" max="1540" width="13.5703125" style="1" customWidth="1"/>
    <col min="1541" max="1541" width="18.85546875" style="1" customWidth="1"/>
    <col min="1542" max="1542" width="15.85546875" style="1" customWidth="1"/>
    <col min="1543" max="1543" width="16.5703125" style="1" customWidth="1"/>
    <col min="1544" max="1544" width="14.28515625" style="1" customWidth="1"/>
    <col min="1545" max="1545" width="22.85546875" style="1" customWidth="1"/>
    <col min="1546" max="1546" width="14" style="1" customWidth="1"/>
    <col min="1547" max="1547" width="15.5703125" style="1" customWidth="1"/>
    <col min="1548" max="1792" width="9.140625" style="1"/>
    <col min="1793" max="1793" width="7.28515625" style="1" customWidth="1"/>
    <col min="1794" max="1794" width="24.42578125" style="1" customWidth="1"/>
    <col min="1795" max="1795" width="16.28515625" style="1" customWidth="1"/>
    <col min="1796" max="1796" width="13.5703125" style="1" customWidth="1"/>
    <col min="1797" max="1797" width="18.85546875" style="1" customWidth="1"/>
    <col min="1798" max="1798" width="15.85546875" style="1" customWidth="1"/>
    <col min="1799" max="1799" width="16.5703125" style="1" customWidth="1"/>
    <col min="1800" max="1800" width="14.28515625" style="1" customWidth="1"/>
    <col min="1801" max="1801" width="22.85546875" style="1" customWidth="1"/>
    <col min="1802" max="1802" width="14" style="1" customWidth="1"/>
    <col min="1803" max="1803" width="15.5703125" style="1" customWidth="1"/>
    <col min="1804" max="2048" width="9.140625" style="1"/>
    <col min="2049" max="2049" width="7.28515625" style="1" customWidth="1"/>
    <col min="2050" max="2050" width="24.42578125" style="1" customWidth="1"/>
    <col min="2051" max="2051" width="16.28515625" style="1" customWidth="1"/>
    <col min="2052" max="2052" width="13.5703125" style="1" customWidth="1"/>
    <col min="2053" max="2053" width="18.85546875" style="1" customWidth="1"/>
    <col min="2054" max="2054" width="15.85546875" style="1" customWidth="1"/>
    <col min="2055" max="2055" width="16.5703125" style="1" customWidth="1"/>
    <col min="2056" max="2056" width="14.28515625" style="1" customWidth="1"/>
    <col min="2057" max="2057" width="22.85546875" style="1" customWidth="1"/>
    <col min="2058" max="2058" width="14" style="1" customWidth="1"/>
    <col min="2059" max="2059" width="15.5703125" style="1" customWidth="1"/>
    <col min="2060" max="2304" width="9.140625" style="1"/>
    <col min="2305" max="2305" width="7.28515625" style="1" customWidth="1"/>
    <col min="2306" max="2306" width="24.42578125" style="1" customWidth="1"/>
    <col min="2307" max="2307" width="16.28515625" style="1" customWidth="1"/>
    <col min="2308" max="2308" width="13.5703125" style="1" customWidth="1"/>
    <col min="2309" max="2309" width="18.85546875" style="1" customWidth="1"/>
    <col min="2310" max="2310" width="15.85546875" style="1" customWidth="1"/>
    <col min="2311" max="2311" width="16.5703125" style="1" customWidth="1"/>
    <col min="2312" max="2312" width="14.28515625" style="1" customWidth="1"/>
    <col min="2313" max="2313" width="22.85546875" style="1" customWidth="1"/>
    <col min="2314" max="2314" width="14" style="1" customWidth="1"/>
    <col min="2315" max="2315" width="15.5703125" style="1" customWidth="1"/>
    <col min="2316" max="2560" width="9.140625" style="1"/>
    <col min="2561" max="2561" width="7.28515625" style="1" customWidth="1"/>
    <col min="2562" max="2562" width="24.42578125" style="1" customWidth="1"/>
    <col min="2563" max="2563" width="16.28515625" style="1" customWidth="1"/>
    <col min="2564" max="2564" width="13.5703125" style="1" customWidth="1"/>
    <col min="2565" max="2565" width="18.85546875" style="1" customWidth="1"/>
    <col min="2566" max="2566" width="15.85546875" style="1" customWidth="1"/>
    <col min="2567" max="2567" width="16.5703125" style="1" customWidth="1"/>
    <col min="2568" max="2568" width="14.28515625" style="1" customWidth="1"/>
    <col min="2569" max="2569" width="22.85546875" style="1" customWidth="1"/>
    <col min="2570" max="2570" width="14" style="1" customWidth="1"/>
    <col min="2571" max="2571" width="15.5703125" style="1" customWidth="1"/>
    <col min="2572" max="2816" width="9.140625" style="1"/>
    <col min="2817" max="2817" width="7.28515625" style="1" customWidth="1"/>
    <col min="2818" max="2818" width="24.42578125" style="1" customWidth="1"/>
    <col min="2819" max="2819" width="16.28515625" style="1" customWidth="1"/>
    <col min="2820" max="2820" width="13.5703125" style="1" customWidth="1"/>
    <col min="2821" max="2821" width="18.85546875" style="1" customWidth="1"/>
    <col min="2822" max="2822" width="15.85546875" style="1" customWidth="1"/>
    <col min="2823" max="2823" width="16.5703125" style="1" customWidth="1"/>
    <col min="2824" max="2824" width="14.28515625" style="1" customWidth="1"/>
    <col min="2825" max="2825" width="22.85546875" style="1" customWidth="1"/>
    <col min="2826" max="2826" width="14" style="1" customWidth="1"/>
    <col min="2827" max="2827" width="15.5703125" style="1" customWidth="1"/>
    <col min="2828" max="3072" width="9.140625" style="1"/>
    <col min="3073" max="3073" width="7.28515625" style="1" customWidth="1"/>
    <col min="3074" max="3074" width="24.42578125" style="1" customWidth="1"/>
    <col min="3075" max="3075" width="16.28515625" style="1" customWidth="1"/>
    <col min="3076" max="3076" width="13.5703125" style="1" customWidth="1"/>
    <col min="3077" max="3077" width="18.85546875" style="1" customWidth="1"/>
    <col min="3078" max="3078" width="15.85546875" style="1" customWidth="1"/>
    <col min="3079" max="3079" width="16.5703125" style="1" customWidth="1"/>
    <col min="3080" max="3080" width="14.28515625" style="1" customWidth="1"/>
    <col min="3081" max="3081" width="22.85546875" style="1" customWidth="1"/>
    <col min="3082" max="3082" width="14" style="1" customWidth="1"/>
    <col min="3083" max="3083" width="15.5703125" style="1" customWidth="1"/>
    <col min="3084" max="3328" width="9.140625" style="1"/>
    <col min="3329" max="3329" width="7.28515625" style="1" customWidth="1"/>
    <col min="3330" max="3330" width="24.42578125" style="1" customWidth="1"/>
    <col min="3331" max="3331" width="16.28515625" style="1" customWidth="1"/>
    <col min="3332" max="3332" width="13.5703125" style="1" customWidth="1"/>
    <col min="3333" max="3333" width="18.85546875" style="1" customWidth="1"/>
    <col min="3334" max="3334" width="15.85546875" style="1" customWidth="1"/>
    <col min="3335" max="3335" width="16.5703125" style="1" customWidth="1"/>
    <col min="3336" max="3336" width="14.28515625" style="1" customWidth="1"/>
    <col min="3337" max="3337" width="22.85546875" style="1" customWidth="1"/>
    <col min="3338" max="3338" width="14" style="1" customWidth="1"/>
    <col min="3339" max="3339" width="15.5703125" style="1" customWidth="1"/>
    <col min="3340" max="3584" width="9.140625" style="1"/>
    <col min="3585" max="3585" width="7.28515625" style="1" customWidth="1"/>
    <col min="3586" max="3586" width="24.42578125" style="1" customWidth="1"/>
    <col min="3587" max="3587" width="16.28515625" style="1" customWidth="1"/>
    <col min="3588" max="3588" width="13.5703125" style="1" customWidth="1"/>
    <col min="3589" max="3589" width="18.85546875" style="1" customWidth="1"/>
    <col min="3590" max="3590" width="15.85546875" style="1" customWidth="1"/>
    <col min="3591" max="3591" width="16.5703125" style="1" customWidth="1"/>
    <col min="3592" max="3592" width="14.28515625" style="1" customWidth="1"/>
    <col min="3593" max="3593" width="22.85546875" style="1" customWidth="1"/>
    <col min="3594" max="3594" width="14" style="1" customWidth="1"/>
    <col min="3595" max="3595" width="15.5703125" style="1" customWidth="1"/>
    <col min="3596" max="3840" width="9.140625" style="1"/>
    <col min="3841" max="3841" width="7.28515625" style="1" customWidth="1"/>
    <col min="3842" max="3842" width="24.42578125" style="1" customWidth="1"/>
    <col min="3843" max="3843" width="16.28515625" style="1" customWidth="1"/>
    <col min="3844" max="3844" width="13.5703125" style="1" customWidth="1"/>
    <col min="3845" max="3845" width="18.85546875" style="1" customWidth="1"/>
    <col min="3846" max="3846" width="15.85546875" style="1" customWidth="1"/>
    <col min="3847" max="3847" width="16.5703125" style="1" customWidth="1"/>
    <col min="3848" max="3848" width="14.28515625" style="1" customWidth="1"/>
    <col min="3849" max="3849" width="22.85546875" style="1" customWidth="1"/>
    <col min="3850" max="3850" width="14" style="1" customWidth="1"/>
    <col min="3851" max="3851" width="15.5703125" style="1" customWidth="1"/>
    <col min="3852" max="4096" width="9.140625" style="1"/>
    <col min="4097" max="4097" width="7.28515625" style="1" customWidth="1"/>
    <col min="4098" max="4098" width="24.42578125" style="1" customWidth="1"/>
    <col min="4099" max="4099" width="16.28515625" style="1" customWidth="1"/>
    <col min="4100" max="4100" width="13.5703125" style="1" customWidth="1"/>
    <col min="4101" max="4101" width="18.85546875" style="1" customWidth="1"/>
    <col min="4102" max="4102" width="15.85546875" style="1" customWidth="1"/>
    <col min="4103" max="4103" width="16.5703125" style="1" customWidth="1"/>
    <col min="4104" max="4104" width="14.28515625" style="1" customWidth="1"/>
    <col min="4105" max="4105" width="22.85546875" style="1" customWidth="1"/>
    <col min="4106" max="4106" width="14" style="1" customWidth="1"/>
    <col min="4107" max="4107" width="15.5703125" style="1" customWidth="1"/>
    <col min="4108" max="4352" width="9.140625" style="1"/>
    <col min="4353" max="4353" width="7.28515625" style="1" customWidth="1"/>
    <col min="4354" max="4354" width="24.42578125" style="1" customWidth="1"/>
    <col min="4355" max="4355" width="16.28515625" style="1" customWidth="1"/>
    <col min="4356" max="4356" width="13.5703125" style="1" customWidth="1"/>
    <col min="4357" max="4357" width="18.85546875" style="1" customWidth="1"/>
    <col min="4358" max="4358" width="15.85546875" style="1" customWidth="1"/>
    <col min="4359" max="4359" width="16.5703125" style="1" customWidth="1"/>
    <col min="4360" max="4360" width="14.28515625" style="1" customWidth="1"/>
    <col min="4361" max="4361" width="22.85546875" style="1" customWidth="1"/>
    <col min="4362" max="4362" width="14" style="1" customWidth="1"/>
    <col min="4363" max="4363" width="15.5703125" style="1" customWidth="1"/>
    <col min="4364" max="4608" width="9.140625" style="1"/>
    <col min="4609" max="4609" width="7.28515625" style="1" customWidth="1"/>
    <col min="4610" max="4610" width="24.42578125" style="1" customWidth="1"/>
    <col min="4611" max="4611" width="16.28515625" style="1" customWidth="1"/>
    <col min="4612" max="4612" width="13.5703125" style="1" customWidth="1"/>
    <col min="4613" max="4613" width="18.85546875" style="1" customWidth="1"/>
    <col min="4614" max="4614" width="15.85546875" style="1" customWidth="1"/>
    <col min="4615" max="4615" width="16.5703125" style="1" customWidth="1"/>
    <col min="4616" max="4616" width="14.28515625" style="1" customWidth="1"/>
    <col min="4617" max="4617" width="22.85546875" style="1" customWidth="1"/>
    <col min="4618" max="4618" width="14" style="1" customWidth="1"/>
    <col min="4619" max="4619" width="15.5703125" style="1" customWidth="1"/>
    <col min="4620" max="4864" width="9.140625" style="1"/>
    <col min="4865" max="4865" width="7.28515625" style="1" customWidth="1"/>
    <col min="4866" max="4866" width="24.42578125" style="1" customWidth="1"/>
    <col min="4867" max="4867" width="16.28515625" style="1" customWidth="1"/>
    <col min="4868" max="4868" width="13.5703125" style="1" customWidth="1"/>
    <col min="4869" max="4869" width="18.85546875" style="1" customWidth="1"/>
    <col min="4870" max="4870" width="15.85546875" style="1" customWidth="1"/>
    <col min="4871" max="4871" width="16.5703125" style="1" customWidth="1"/>
    <col min="4872" max="4872" width="14.28515625" style="1" customWidth="1"/>
    <col min="4873" max="4873" width="22.85546875" style="1" customWidth="1"/>
    <col min="4874" max="4874" width="14" style="1" customWidth="1"/>
    <col min="4875" max="4875" width="15.5703125" style="1" customWidth="1"/>
    <col min="4876" max="5120" width="9.140625" style="1"/>
    <col min="5121" max="5121" width="7.28515625" style="1" customWidth="1"/>
    <col min="5122" max="5122" width="24.42578125" style="1" customWidth="1"/>
    <col min="5123" max="5123" width="16.28515625" style="1" customWidth="1"/>
    <col min="5124" max="5124" width="13.5703125" style="1" customWidth="1"/>
    <col min="5125" max="5125" width="18.85546875" style="1" customWidth="1"/>
    <col min="5126" max="5126" width="15.85546875" style="1" customWidth="1"/>
    <col min="5127" max="5127" width="16.5703125" style="1" customWidth="1"/>
    <col min="5128" max="5128" width="14.28515625" style="1" customWidth="1"/>
    <col min="5129" max="5129" width="22.85546875" style="1" customWidth="1"/>
    <col min="5130" max="5130" width="14" style="1" customWidth="1"/>
    <col min="5131" max="5131" width="15.5703125" style="1" customWidth="1"/>
    <col min="5132" max="5376" width="9.140625" style="1"/>
    <col min="5377" max="5377" width="7.28515625" style="1" customWidth="1"/>
    <col min="5378" max="5378" width="24.42578125" style="1" customWidth="1"/>
    <col min="5379" max="5379" width="16.28515625" style="1" customWidth="1"/>
    <col min="5380" max="5380" width="13.5703125" style="1" customWidth="1"/>
    <col min="5381" max="5381" width="18.85546875" style="1" customWidth="1"/>
    <col min="5382" max="5382" width="15.85546875" style="1" customWidth="1"/>
    <col min="5383" max="5383" width="16.5703125" style="1" customWidth="1"/>
    <col min="5384" max="5384" width="14.28515625" style="1" customWidth="1"/>
    <col min="5385" max="5385" width="22.85546875" style="1" customWidth="1"/>
    <col min="5386" max="5386" width="14" style="1" customWidth="1"/>
    <col min="5387" max="5387" width="15.5703125" style="1" customWidth="1"/>
    <col min="5388" max="5632" width="9.140625" style="1"/>
    <col min="5633" max="5633" width="7.28515625" style="1" customWidth="1"/>
    <col min="5634" max="5634" width="24.42578125" style="1" customWidth="1"/>
    <col min="5635" max="5635" width="16.28515625" style="1" customWidth="1"/>
    <col min="5636" max="5636" width="13.5703125" style="1" customWidth="1"/>
    <col min="5637" max="5637" width="18.85546875" style="1" customWidth="1"/>
    <col min="5638" max="5638" width="15.85546875" style="1" customWidth="1"/>
    <col min="5639" max="5639" width="16.5703125" style="1" customWidth="1"/>
    <col min="5640" max="5640" width="14.28515625" style="1" customWidth="1"/>
    <col min="5641" max="5641" width="22.85546875" style="1" customWidth="1"/>
    <col min="5642" max="5642" width="14" style="1" customWidth="1"/>
    <col min="5643" max="5643" width="15.5703125" style="1" customWidth="1"/>
    <col min="5644" max="5888" width="9.140625" style="1"/>
    <col min="5889" max="5889" width="7.28515625" style="1" customWidth="1"/>
    <col min="5890" max="5890" width="24.42578125" style="1" customWidth="1"/>
    <col min="5891" max="5891" width="16.28515625" style="1" customWidth="1"/>
    <col min="5892" max="5892" width="13.5703125" style="1" customWidth="1"/>
    <col min="5893" max="5893" width="18.85546875" style="1" customWidth="1"/>
    <col min="5894" max="5894" width="15.85546875" style="1" customWidth="1"/>
    <col min="5895" max="5895" width="16.5703125" style="1" customWidth="1"/>
    <col min="5896" max="5896" width="14.28515625" style="1" customWidth="1"/>
    <col min="5897" max="5897" width="22.85546875" style="1" customWidth="1"/>
    <col min="5898" max="5898" width="14" style="1" customWidth="1"/>
    <col min="5899" max="5899" width="15.5703125" style="1" customWidth="1"/>
    <col min="5900" max="6144" width="9.140625" style="1"/>
    <col min="6145" max="6145" width="7.28515625" style="1" customWidth="1"/>
    <col min="6146" max="6146" width="24.42578125" style="1" customWidth="1"/>
    <col min="6147" max="6147" width="16.28515625" style="1" customWidth="1"/>
    <col min="6148" max="6148" width="13.5703125" style="1" customWidth="1"/>
    <col min="6149" max="6149" width="18.85546875" style="1" customWidth="1"/>
    <col min="6150" max="6150" width="15.85546875" style="1" customWidth="1"/>
    <col min="6151" max="6151" width="16.5703125" style="1" customWidth="1"/>
    <col min="6152" max="6152" width="14.28515625" style="1" customWidth="1"/>
    <col min="6153" max="6153" width="22.85546875" style="1" customWidth="1"/>
    <col min="6154" max="6154" width="14" style="1" customWidth="1"/>
    <col min="6155" max="6155" width="15.5703125" style="1" customWidth="1"/>
    <col min="6156" max="6400" width="9.140625" style="1"/>
    <col min="6401" max="6401" width="7.28515625" style="1" customWidth="1"/>
    <col min="6402" max="6402" width="24.42578125" style="1" customWidth="1"/>
    <col min="6403" max="6403" width="16.28515625" style="1" customWidth="1"/>
    <col min="6404" max="6404" width="13.5703125" style="1" customWidth="1"/>
    <col min="6405" max="6405" width="18.85546875" style="1" customWidth="1"/>
    <col min="6406" max="6406" width="15.85546875" style="1" customWidth="1"/>
    <col min="6407" max="6407" width="16.5703125" style="1" customWidth="1"/>
    <col min="6408" max="6408" width="14.28515625" style="1" customWidth="1"/>
    <col min="6409" max="6409" width="22.85546875" style="1" customWidth="1"/>
    <col min="6410" max="6410" width="14" style="1" customWidth="1"/>
    <col min="6411" max="6411" width="15.5703125" style="1" customWidth="1"/>
    <col min="6412" max="6656" width="9.140625" style="1"/>
    <col min="6657" max="6657" width="7.28515625" style="1" customWidth="1"/>
    <col min="6658" max="6658" width="24.42578125" style="1" customWidth="1"/>
    <col min="6659" max="6659" width="16.28515625" style="1" customWidth="1"/>
    <col min="6660" max="6660" width="13.5703125" style="1" customWidth="1"/>
    <col min="6661" max="6661" width="18.85546875" style="1" customWidth="1"/>
    <col min="6662" max="6662" width="15.85546875" style="1" customWidth="1"/>
    <col min="6663" max="6663" width="16.5703125" style="1" customWidth="1"/>
    <col min="6664" max="6664" width="14.28515625" style="1" customWidth="1"/>
    <col min="6665" max="6665" width="22.85546875" style="1" customWidth="1"/>
    <col min="6666" max="6666" width="14" style="1" customWidth="1"/>
    <col min="6667" max="6667" width="15.5703125" style="1" customWidth="1"/>
    <col min="6668" max="6912" width="9.140625" style="1"/>
    <col min="6913" max="6913" width="7.28515625" style="1" customWidth="1"/>
    <col min="6914" max="6914" width="24.42578125" style="1" customWidth="1"/>
    <col min="6915" max="6915" width="16.28515625" style="1" customWidth="1"/>
    <col min="6916" max="6916" width="13.5703125" style="1" customWidth="1"/>
    <col min="6917" max="6917" width="18.85546875" style="1" customWidth="1"/>
    <col min="6918" max="6918" width="15.85546875" style="1" customWidth="1"/>
    <col min="6919" max="6919" width="16.5703125" style="1" customWidth="1"/>
    <col min="6920" max="6920" width="14.28515625" style="1" customWidth="1"/>
    <col min="6921" max="6921" width="22.85546875" style="1" customWidth="1"/>
    <col min="6922" max="6922" width="14" style="1" customWidth="1"/>
    <col min="6923" max="6923" width="15.5703125" style="1" customWidth="1"/>
    <col min="6924" max="7168" width="9.140625" style="1"/>
    <col min="7169" max="7169" width="7.28515625" style="1" customWidth="1"/>
    <col min="7170" max="7170" width="24.42578125" style="1" customWidth="1"/>
    <col min="7171" max="7171" width="16.28515625" style="1" customWidth="1"/>
    <col min="7172" max="7172" width="13.5703125" style="1" customWidth="1"/>
    <col min="7173" max="7173" width="18.85546875" style="1" customWidth="1"/>
    <col min="7174" max="7174" width="15.85546875" style="1" customWidth="1"/>
    <col min="7175" max="7175" width="16.5703125" style="1" customWidth="1"/>
    <col min="7176" max="7176" width="14.28515625" style="1" customWidth="1"/>
    <col min="7177" max="7177" width="22.85546875" style="1" customWidth="1"/>
    <col min="7178" max="7178" width="14" style="1" customWidth="1"/>
    <col min="7179" max="7179" width="15.5703125" style="1" customWidth="1"/>
    <col min="7180" max="7424" width="9.140625" style="1"/>
    <col min="7425" max="7425" width="7.28515625" style="1" customWidth="1"/>
    <col min="7426" max="7426" width="24.42578125" style="1" customWidth="1"/>
    <col min="7427" max="7427" width="16.28515625" style="1" customWidth="1"/>
    <col min="7428" max="7428" width="13.5703125" style="1" customWidth="1"/>
    <col min="7429" max="7429" width="18.85546875" style="1" customWidth="1"/>
    <col min="7430" max="7430" width="15.85546875" style="1" customWidth="1"/>
    <col min="7431" max="7431" width="16.5703125" style="1" customWidth="1"/>
    <col min="7432" max="7432" width="14.28515625" style="1" customWidth="1"/>
    <col min="7433" max="7433" width="22.85546875" style="1" customWidth="1"/>
    <col min="7434" max="7434" width="14" style="1" customWidth="1"/>
    <col min="7435" max="7435" width="15.5703125" style="1" customWidth="1"/>
    <col min="7436" max="7680" width="9.140625" style="1"/>
    <col min="7681" max="7681" width="7.28515625" style="1" customWidth="1"/>
    <col min="7682" max="7682" width="24.42578125" style="1" customWidth="1"/>
    <col min="7683" max="7683" width="16.28515625" style="1" customWidth="1"/>
    <col min="7684" max="7684" width="13.5703125" style="1" customWidth="1"/>
    <col min="7685" max="7685" width="18.85546875" style="1" customWidth="1"/>
    <col min="7686" max="7686" width="15.85546875" style="1" customWidth="1"/>
    <col min="7687" max="7687" width="16.5703125" style="1" customWidth="1"/>
    <col min="7688" max="7688" width="14.28515625" style="1" customWidth="1"/>
    <col min="7689" max="7689" width="22.85546875" style="1" customWidth="1"/>
    <col min="7690" max="7690" width="14" style="1" customWidth="1"/>
    <col min="7691" max="7691" width="15.5703125" style="1" customWidth="1"/>
    <col min="7692" max="7936" width="9.140625" style="1"/>
    <col min="7937" max="7937" width="7.28515625" style="1" customWidth="1"/>
    <col min="7938" max="7938" width="24.42578125" style="1" customWidth="1"/>
    <col min="7939" max="7939" width="16.28515625" style="1" customWidth="1"/>
    <col min="7940" max="7940" width="13.5703125" style="1" customWidth="1"/>
    <col min="7941" max="7941" width="18.85546875" style="1" customWidth="1"/>
    <col min="7942" max="7942" width="15.85546875" style="1" customWidth="1"/>
    <col min="7943" max="7943" width="16.5703125" style="1" customWidth="1"/>
    <col min="7944" max="7944" width="14.28515625" style="1" customWidth="1"/>
    <col min="7945" max="7945" width="22.85546875" style="1" customWidth="1"/>
    <col min="7946" max="7946" width="14" style="1" customWidth="1"/>
    <col min="7947" max="7947" width="15.5703125" style="1" customWidth="1"/>
    <col min="7948" max="8192" width="9.140625" style="1"/>
    <col min="8193" max="8193" width="7.28515625" style="1" customWidth="1"/>
    <col min="8194" max="8194" width="24.42578125" style="1" customWidth="1"/>
    <col min="8195" max="8195" width="16.28515625" style="1" customWidth="1"/>
    <col min="8196" max="8196" width="13.5703125" style="1" customWidth="1"/>
    <col min="8197" max="8197" width="18.85546875" style="1" customWidth="1"/>
    <col min="8198" max="8198" width="15.85546875" style="1" customWidth="1"/>
    <col min="8199" max="8199" width="16.5703125" style="1" customWidth="1"/>
    <col min="8200" max="8200" width="14.28515625" style="1" customWidth="1"/>
    <col min="8201" max="8201" width="22.85546875" style="1" customWidth="1"/>
    <col min="8202" max="8202" width="14" style="1" customWidth="1"/>
    <col min="8203" max="8203" width="15.5703125" style="1" customWidth="1"/>
    <col min="8204" max="8448" width="9.140625" style="1"/>
    <col min="8449" max="8449" width="7.28515625" style="1" customWidth="1"/>
    <col min="8450" max="8450" width="24.42578125" style="1" customWidth="1"/>
    <col min="8451" max="8451" width="16.28515625" style="1" customWidth="1"/>
    <col min="8452" max="8452" width="13.5703125" style="1" customWidth="1"/>
    <col min="8453" max="8453" width="18.85546875" style="1" customWidth="1"/>
    <col min="8454" max="8454" width="15.85546875" style="1" customWidth="1"/>
    <col min="8455" max="8455" width="16.5703125" style="1" customWidth="1"/>
    <col min="8456" max="8456" width="14.28515625" style="1" customWidth="1"/>
    <col min="8457" max="8457" width="22.85546875" style="1" customWidth="1"/>
    <col min="8458" max="8458" width="14" style="1" customWidth="1"/>
    <col min="8459" max="8459" width="15.5703125" style="1" customWidth="1"/>
    <col min="8460" max="8704" width="9.140625" style="1"/>
    <col min="8705" max="8705" width="7.28515625" style="1" customWidth="1"/>
    <col min="8706" max="8706" width="24.42578125" style="1" customWidth="1"/>
    <col min="8707" max="8707" width="16.28515625" style="1" customWidth="1"/>
    <col min="8708" max="8708" width="13.5703125" style="1" customWidth="1"/>
    <col min="8709" max="8709" width="18.85546875" style="1" customWidth="1"/>
    <col min="8710" max="8710" width="15.85546875" style="1" customWidth="1"/>
    <col min="8711" max="8711" width="16.5703125" style="1" customWidth="1"/>
    <col min="8712" max="8712" width="14.28515625" style="1" customWidth="1"/>
    <col min="8713" max="8713" width="22.85546875" style="1" customWidth="1"/>
    <col min="8714" max="8714" width="14" style="1" customWidth="1"/>
    <col min="8715" max="8715" width="15.5703125" style="1" customWidth="1"/>
    <col min="8716" max="8960" width="9.140625" style="1"/>
    <col min="8961" max="8961" width="7.28515625" style="1" customWidth="1"/>
    <col min="8962" max="8962" width="24.42578125" style="1" customWidth="1"/>
    <col min="8963" max="8963" width="16.28515625" style="1" customWidth="1"/>
    <col min="8964" max="8964" width="13.5703125" style="1" customWidth="1"/>
    <col min="8965" max="8965" width="18.85546875" style="1" customWidth="1"/>
    <col min="8966" max="8966" width="15.85546875" style="1" customWidth="1"/>
    <col min="8967" max="8967" width="16.5703125" style="1" customWidth="1"/>
    <col min="8968" max="8968" width="14.28515625" style="1" customWidth="1"/>
    <col min="8969" max="8969" width="22.85546875" style="1" customWidth="1"/>
    <col min="8970" max="8970" width="14" style="1" customWidth="1"/>
    <col min="8971" max="8971" width="15.5703125" style="1" customWidth="1"/>
    <col min="8972" max="9216" width="9.140625" style="1"/>
    <col min="9217" max="9217" width="7.28515625" style="1" customWidth="1"/>
    <col min="9218" max="9218" width="24.42578125" style="1" customWidth="1"/>
    <col min="9219" max="9219" width="16.28515625" style="1" customWidth="1"/>
    <col min="9220" max="9220" width="13.5703125" style="1" customWidth="1"/>
    <col min="9221" max="9221" width="18.85546875" style="1" customWidth="1"/>
    <col min="9222" max="9222" width="15.85546875" style="1" customWidth="1"/>
    <col min="9223" max="9223" width="16.5703125" style="1" customWidth="1"/>
    <col min="9224" max="9224" width="14.28515625" style="1" customWidth="1"/>
    <col min="9225" max="9225" width="22.85546875" style="1" customWidth="1"/>
    <col min="9226" max="9226" width="14" style="1" customWidth="1"/>
    <col min="9227" max="9227" width="15.5703125" style="1" customWidth="1"/>
    <col min="9228" max="9472" width="9.140625" style="1"/>
    <col min="9473" max="9473" width="7.28515625" style="1" customWidth="1"/>
    <col min="9474" max="9474" width="24.42578125" style="1" customWidth="1"/>
    <col min="9475" max="9475" width="16.28515625" style="1" customWidth="1"/>
    <col min="9476" max="9476" width="13.5703125" style="1" customWidth="1"/>
    <col min="9477" max="9477" width="18.85546875" style="1" customWidth="1"/>
    <col min="9478" max="9478" width="15.85546875" style="1" customWidth="1"/>
    <col min="9479" max="9479" width="16.5703125" style="1" customWidth="1"/>
    <col min="9480" max="9480" width="14.28515625" style="1" customWidth="1"/>
    <col min="9481" max="9481" width="22.85546875" style="1" customWidth="1"/>
    <col min="9482" max="9482" width="14" style="1" customWidth="1"/>
    <col min="9483" max="9483" width="15.5703125" style="1" customWidth="1"/>
    <col min="9484" max="9728" width="9.140625" style="1"/>
    <col min="9729" max="9729" width="7.28515625" style="1" customWidth="1"/>
    <col min="9730" max="9730" width="24.42578125" style="1" customWidth="1"/>
    <col min="9731" max="9731" width="16.28515625" style="1" customWidth="1"/>
    <col min="9732" max="9732" width="13.5703125" style="1" customWidth="1"/>
    <col min="9733" max="9733" width="18.85546875" style="1" customWidth="1"/>
    <col min="9734" max="9734" width="15.85546875" style="1" customWidth="1"/>
    <col min="9735" max="9735" width="16.5703125" style="1" customWidth="1"/>
    <col min="9736" max="9736" width="14.28515625" style="1" customWidth="1"/>
    <col min="9737" max="9737" width="22.85546875" style="1" customWidth="1"/>
    <col min="9738" max="9738" width="14" style="1" customWidth="1"/>
    <col min="9739" max="9739" width="15.5703125" style="1" customWidth="1"/>
    <col min="9740" max="9984" width="9.140625" style="1"/>
    <col min="9985" max="9985" width="7.28515625" style="1" customWidth="1"/>
    <col min="9986" max="9986" width="24.42578125" style="1" customWidth="1"/>
    <col min="9987" max="9987" width="16.28515625" style="1" customWidth="1"/>
    <col min="9988" max="9988" width="13.5703125" style="1" customWidth="1"/>
    <col min="9989" max="9989" width="18.85546875" style="1" customWidth="1"/>
    <col min="9990" max="9990" width="15.85546875" style="1" customWidth="1"/>
    <col min="9991" max="9991" width="16.5703125" style="1" customWidth="1"/>
    <col min="9992" max="9992" width="14.28515625" style="1" customWidth="1"/>
    <col min="9993" max="9993" width="22.85546875" style="1" customWidth="1"/>
    <col min="9994" max="9994" width="14" style="1" customWidth="1"/>
    <col min="9995" max="9995" width="15.5703125" style="1" customWidth="1"/>
    <col min="9996" max="10240" width="9.140625" style="1"/>
    <col min="10241" max="10241" width="7.28515625" style="1" customWidth="1"/>
    <col min="10242" max="10242" width="24.42578125" style="1" customWidth="1"/>
    <col min="10243" max="10243" width="16.28515625" style="1" customWidth="1"/>
    <col min="10244" max="10244" width="13.5703125" style="1" customWidth="1"/>
    <col min="10245" max="10245" width="18.85546875" style="1" customWidth="1"/>
    <col min="10246" max="10246" width="15.85546875" style="1" customWidth="1"/>
    <col min="10247" max="10247" width="16.5703125" style="1" customWidth="1"/>
    <col min="10248" max="10248" width="14.28515625" style="1" customWidth="1"/>
    <col min="10249" max="10249" width="22.85546875" style="1" customWidth="1"/>
    <col min="10250" max="10250" width="14" style="1" customWidth="1"/>
    <col min="10251" max="10251" width="15.5703125" style="1" customWidth="1"/>
    <col min="10252" max="10496" width="9.140625" style="1"/>
    <col min="10497" max="10497" width="7.28515625" style="1" customWidth="1"/>
    <col min="10498" max="10498" width="24.42578125" style="1" customWidth="1"/>
    <col min="10499" max="10499" width="16.28515625" style="1" customWidth="1"/>
    <col min="10500" max="10500" width="13.5703125" style="1" customWidth="1"/>
    <col min="10501" max="10501" width="18.85546875" style="1" customWidth="1"/>
    <col min="10502" max="10502" width="15.85546875" style="1" customWidth="1"/>
    <col min="10503" max="10503" width="16.5703125" style="1" customWidth="1"/>
    <col min="10504" max="10504" width="14.28515625" style="1" customWidth="1"/>
    <col min="10505" max="10505" width="22.85546875" style="1" customWidth="1"/>
    <col min="10506" max="10506" width="14" style="1" customWidth="1"/>
    <col min="10507" max="10507" width="15.5703125" style="1" customWidth="1"/>
    <col min="10508" max="10752" width="9.140625" style="1"/>
    <col min="10753" max="10753" width="7.28515625" style="1" customWidth="1"/>
    <col min="10754" max="10754" width="24.42578125" style="1" customWidth="1"/>
    <col min="10755" max="10755" width="16.28515625" style="1" customWidth="1"/>
    <col min="10756" max="10756" width="13.5703125" style="1" customWidth="1"/>
    <col min="10757" max="10757" width="18.85546875" style="1" customWidth="1"/>
    <col min="10758" max="10758" width="15.85546875" style="1" customWidth="1"/>
    <col min="10759" max="10759" width="16.5703125" style="1" customWidth="1"/>
    <col min="10760" max="10760" width="14.28515625" style="1" customWidth="1"/>
    <col min="10761" max="10761" width="22.85546875" style="1" customWidth="1"/>
    <col min="10762" max="10762" width="14" style="1" customWidth="1"/>
    <col min="10763" max="10763" width="15.5703125" style="1" customWidth="1"/>
    <col min="10764" max="11008" width="9.140625" style="1"/>
    <col min="11009" max="11009" width="7.28515625" style="1" customWidth="1"/>
    <col min="11010" max="11010" width="24.42578125" style="1" customWidth="1"/>
    <col min="11011" max="11011" width="16.28515625" style="1" customWidth="1"/>
    <col min="11012" max="11012" width="13.5703125" style="1" customWidth="1"/>
    <col min="11013" max="11013" width="18.85546875" style="1" customWidth="1"/>
    <col min="11014" max="11014" width="15.85546875" style="1" customWidth="1"/>
    <col min="11015" max="11015" width="16.5703125" style="1" customWidth="1"/>
    <col min="11016" max="11016" width="14.28515625" style="1" customWidth="1"/>
    <col min="11017" max="11017" width="22.85546875" style="1" customWidth="1"/>
    <col min="11018" max="11018" width="14" style="1" customWidth="1"/>
    <col min="11019" max="11019" width="15.5703125" style="1" customWidth="1"/>
    <col min="11020" max="11264" width="9.140625" style="1"/>
    <col min="11265" max="11265" width="7.28515625" style="1" customWidth="1"/>
    <col min="11266" max="11266" width="24.42578125" style="1" customWidth="1"/>
    <col min="11267" max="11267" width="16.28515625" style="1" customWidth="1"/>
    <col min="11268" max="11268" width="13.5703125" style="1" customWidth="1"/>
    <col min="11269" max="11269" width="18.85546875" style="1" customWidth="1"/>
    <col min="11270" max="11270" width="15.85546875" style="1" customWidth="1"/>
    <col min="11271" max="11271" width="16.5703125" style="1" customWidth="1"/>
    <col min="11272" max="11272" width="14.28515625" style="1" customWidth="1"/>
    <col min="11273" max="11273" width="22.85546875" style="1" customWidth="1"/>
    <col min="11274" max="11274" width="14" style="1" customWidth="1"/>
    <col min="11275" max="11275" width="15.5703125" style="1" customWidth="1"/>
    <col min="11276" max="11520" width="9.140625" style="1"/>
    <col min="11521" max="11521" width="7.28515625" style="1" customWidth="1"/>
    <col min="11522" max="11522" width="24.42578125" style="1" customWidth="1"/>
    <col min="11523" max="11523" width="16.28515625" style="1" customWidth="1"/>
    <col min="11524" max="11524" width="13.5703125" style="1" customWidth="1"/>
    <col min="11525" max="11525" width="18.85546875" style="1" customWidth="1"/>
    <col min="11526" max="11526" width="15.85546875" style="1" customWidth="1"/>
    <col min="11527" max="11527" width="16.5703125" style="1" customWidth="1"/>
    <col min="11528" max="11528" width="14.28515625" style="1" customWidth="1"/>
    <col min="11529" max="11529" width="22.85546875" style="1" customWidth="1"/>
    <col min="11530" max="11530" width="14" style="1" customWidth="1"/>
    <col min="11531" max="11531" width="15.5703125" style="1" customWidth="1"/>
    <col min="11532" max="11776" width="9.140625" style="1"/>
    <col min="11777" max="11777" width="7.28515625" style="1" customWidth="1"/>
    <col min="11778" max="11778" width="24.42578125" style="1" customWidth="1"/>
    <col min="11779" max="11779" width="16.28515625" style="1" customWidth="1"/>
    <col min="11780" max="11780" width="13.5703125" style="1" customWidth="1"/>
    <col min="11781" max="11781" width="18.85546875" style="1" customWidth="1"/>
    <col min="11782" max="11782" width="15.85546875" style="1" customWidth="1"/>
    <col min="11783" max="11783" width="16.5703125" style="1" customWidth="1"/>
    <col min="11784" max="11784" width="14.28515625" style="1" customWidth="1"/>
    <col min="11785" max="11785" width="22.85546875" style="1" customWidth="1"/>
    <col min="11786" max="11786" width="14" style="1" customWidth="1"/>
    <col min="11787" max="11787" width="15.5703125" style="1" customWidth="1"/>
    <col min="11788" max="12032" width="9.140625" style="1"/>
    <col min="12033" max="12033" width="7.28515625" style="1" customWidth="1"/>
    <col min="12034" max="12034" width="24.42578125" style="1" customWidth="1"/>
    <col min="12035" max="12035" width="16.28515625" style="1" customWidth="1"/>
    <col min="12036" max="12036" width="13.5703125" style="1" customWidth="1"/>
    <col min="12037" max="12037" width="18.85546875" style="1" customWidth="1"/>
    <col min="12038" max="12038" width="15.85546875" style="1" customWidth="1"/>
    <col min="12039" max="12039" width="16.5703125" style="1" customWidth="1"/>
    <col min="12040" max="12040" width="14.28515625" style="1" customWidth="1"/>
    <col min="12041" max="12041" width="22.85546875" style="1" customWidth="1"/>
    <col min="12042" max="12042" width="14" style="1" customWidth="1"/>
    <col min="12043" max="12043" width="15.5703125" style="1" customWidth="1"/>
    <col min="12044" max="12288" width="9.140625" style="1"/>
    <col min="12289" max="12289" width="7.28515625" style="1" customWidth="1"/>
    <col min="12290" max="12290" width="24.42578125" style="1" customWidth="1"/>
    <col min="12291" max="12291" width="16.28515625" style="1" customWidth="1"/>
    <col min="12292" max="12292" width="13.5703125" style="1" customWidth="1"/>
    <col min="12293" max="12293" width="18.85546875" style="1" customWidth="1"/>
    <col min="12294" max="12294" width="15.85546875" style="1" customWidth="1"/>
    <col min="12295" max="12295" width="16.5703125" style="1" customWidth="1"/>
    <col min="12296" max="12296" width="14.28515625" style="1" customWidth="1"/>
    <col min="12297" max="12297" width="22.85546875" style="1" customWidth="1"/>
    <col min="12298" max="12298" width="14" style="1" customWidth="1"/>
    <col min="12299" max="12299" width="15.5703125" style="1" customWidth="1"/>
    <col min="12300" max="12544" width="9.140625" style="1"/>
    <col min="12545" max="12545" width="7.28515625" style="1" customWidth="1"/>
    <col min="12546" max="12546" width="24.42578125" style="1" customWidth="1"/>
    <col min="12547" max="12547" width="16.28515625" style="1" customWidth="1"/>
    <col min="12548" max="12548" width="13.5703125" style="1" customWidth="1"/>
    <col min="12549" max="12549" width="18.85546875" style="1" customWidth="1"/>
    <col min="12550" max="12550" width="15.85546875" style="1" customWidth="1"/>
    <col min="12551" max="12551" width="16.5703125" style="1" customWidth="1"/>
    <col min="12552" max="12552" width="14.28515625" style="1" customWidth="1"/>
    <col min="12553" max="12553" width="22.85546875" style="1" customWidth="1"/>
    <col min="12554" max="12554" width="14" style="1" customWidth="1"/>
    <col min="12555" max="12555" width="15.5703125" style="1" customWidth="1"/>
    <col min="12556" max="12800" width="9.140625" style="1"/>
    <col min="12801" max="12801" width="7.28515625" style="1" customWidth="1"/>
    <col min="12802" max="12802" width="24.42578125" style="1" customWidth="1"/>
    <col min="12803" max="12803" width="16.28515625" style="1" customWidth="1"/>
    <col min="12804" max="12804" width="13.5703125" style="1" customWidth="1"/>
    <col min="12805" max="12805" width="18.85546875" style="1" customWidth="1"/>
    <col min="12806" max="12806" width="15.85546875" style="1" customWidth="1"/>
    <col min="12807" max="12807" width="16.5703125" style="1" customWidth="1"/>
    <col min="12808" max="12808" width="14.28515625" style="1" customWidth="1"/>
    <col min="12809" max="12809" width="22.85546875" style="1" customWidth="1"/>
    <col min="12810" max="12810" width="14" style="1" customWidth="1"/>
    <col min="12811" max="12811" width="15.5703125" style="1" customWidth="1"/>
    <col min="12812" max="13056" width="9.140625" style="1"/>
    <col min="13057" max="13057" width="7.28515625" style="1" customWidth="1"/>
    <col min="13058" max="13058" width="24.42578125" style="1" customWidth="1"/>
    <col min="13059" max="13059" width="16.28515625" style="1" customWidth="1"/>
    <col min="13060" max="13060" width="13.5703125" style="1" customWidth="1"/>
    <col min="13061" max="13061" width="18.85546875" style="1" customWidth="1"/>
    <col min="13062" max="13062" width="15.85546875" style="1" customWidth="1"/>
    <col min="13063" max="13063" width="16.5703125" style="1" customWidth="1"/>
    <col min="13064" max="13064" width="14.28515625" style="1" customWidth="1"/>
    <col min="13065" max="13065" width="22.85546875" style="1" customWidth="1"/>
    <col min="13066" max="13066" width="14" style="1" customWidth="1"/>
    <col min="13067" max="13067" width="15.5703125" style="1" customWidth="1"/>
    <col min="13068" max="13312" width="9.140625" style="1"/>
    <col min="13313" max="13313" width="7.28515625" style="1" customWidth="1"/>
    <col min="13314" max="13314" width="24.42578125" style="1" customWidth="1"/>
    <col min="13315" max="13315" width="16.28515625" style="1" customWidth="1"/>
    <col min="13316" max="13316" width="13.5703125" style="1" customWidth="1"/>
    <col min="13317" max="13317" width="18.85546875" style="1" customWidth="1"/>
    <col min="13318" max="13318" width="15.85546875" style="1" customWidth="1"/>
    <col min="13319" max="13319" width="16.5703125" style="1" customWidth="1"/>
    <col min="13320" max="13320" width="14.28515625" style="1" customWidth="1"/>
    <col min="13321" max="13321" width="22.85546875" style="1" customWidth="1"/>
    <col min="13322" max="13322" width="14" style="1" customWidth="1"/>
    <col min="13323" max="13323" width="15.5703125" style="1" customWidth="1"/>
    <col min="13324" max="13568" width="9.140625" style="1"/>
    <col min="13569" max="13569" width="7.28515625" style="1" customWidth="1"/>
    <col min="13570" max="13570" width="24.42578125" style="1" customWidth="1"/>
    <col min="13571" max="13571" width="16.28515625" style="1" customWidth="1"/>
    <col min="13572" max="13572" width="13.5703125" style="1" customWidth="1"/>
    <col min="13573" max="13573" width="18.85546875" style="1" customWidth="1"/>
    <col min="13574" max="13574" width="15.85546875" style="1" customWidth="1"/>
    <col min="13575" max="13575" width="16.5703125" style="1" customWidth="1"/>
    <col min="13576" max="13576" width="14.28515625" style="1" customWidth="1"/>
    <col min="13577" max="13577" width="22.85546875" style="1" customWidth="1"/>
    <col min="13578" max="13578" width="14" style="1" customWidth="1"/>
    <col min="13579" max="13579" width="15.5703125" style="1" customWidth="1"/>
    <col min="13580" max="13824" width="9.140625" style="1"/>
    <col min="13825" max="13825" width="7.28515625" style="1" customWidth="1"/>
    <col min="13826" max="13826" width="24.42578125" style="1" customWidth="1"/>
    <col min="13827" max="13827" width="16.28515625" style="1" customWidth="1"/>
    <col min="13828" max="13828" width="13.5703125" style="1" customWidth="1"/>
    <col min="13829" max="13829" width="18.85546875" style="1" customWidth="1"/>
    <col min="13830" max="13830" width="15.85546875" style="1" customWidth="1"/>
    <col min="13831" max="13831" width="16.5703125" style="1" customWidth="1"/>
    <col min="13832" max="13832" width="14.28515625" style="1" customWidth="1"/>
    <col min="13833" max="13833" width="22.85546875" style="1" customWidth="1"/>
    <col min="13834" max="13834" width="14" style="1" customWidth="1"/>
    <col min="13835" max="13835" width="15.5703125" style="1" customWidth="1"/>
    <col min="13836" max="14080" width="9.140625" style="1"/>
    <col min="14081" max="14081" width="7.28515625" style="1" customWidth="1"/>
    <col min="14082" max="14082" width="24.42578125" style="1" customWidth="1"/>
    <col min="14083" max="14083" width="16.28515625" style="1" customWidth="1"/>
    <col min="14084" max="14084" width="13.5703125" style="1" customWidth="1"/>
    <col min="14085" max="14085" width="18.85546875" style="1" customWidth="1"/>
    <col min="14086" max="14086" width="15.85546875" style="1" customWidth="1"/>
    <col min="14087" max="14087" width="16.5703125" style="1" customWidth="1"/>
    <col min="14088" max="14088" width="14.28515625" style="1" customWidth="1"/>
    <col min="14089" max="14089" width="22.85546875" style="1" customWidth="1"/>
    <col min="14090" max="14090" width="14" style="1" customWidth="1"/>
    <col min="14091" max="14091" width="15.5703125" style="1" customWidth="1"/>
    <col min="14092" max="14336" width="9.140625" style="1"/>
    <col min="14337" max="14337" width="7.28515625" style="1" customWidth="1"/>
    <col min="14338" max="14338" width="24.42578125" style="1" customWidth="1"/>
    <col min="14339" max="14339" width="16.28515625" style="1" customWidth="1"/>
    <col min="14340" max="14340" width="13.5703125" style="1" customWidth="1"/>
    <col min="14341" max="14341" width="18.85546875" style="1" customWidth="1"/>
    <col min="14342" max="14342" width="15.85546875" style="1" customWidth="1"/>
    <col min="14343" max="14343" width="16.5703125" style="1" customWidth="1"/>
    <col min="14344" max="14344" width="14.28515625" style="1" customWidth="1"/>
    <col min="14345" max="14345" width="22.85546875" style="1" customWidth="1"/>
    <col min="14346" max="14346" width="14" style="1" customWidth="1"/>
    <col min="14347" max="14347" width="15.5703125" style="1" customWidth="1"/>
    <col min="14348" max="14592" width="9.140625" style="1"/>
    <col min="14593" max="14593" width="7.28515625" style="1" customWidth="1"/>
    <col min="14594" max="14594" width="24.42578125" style="1" customWidth="1"/>
    <col min="14595" max="14595" width="16.28515625" style="1" customWidth="1"/>
    <col min="14596" max="14596" width="13.5703125" style="1" customWidth="1"/>
    <col min="14597" max="14597" width="18.85546875" style="1" customWidth="1"/>
    <col min="14598" max="14598" width="15.85546875" style="1" customWidth="1"/>
    <col min="14599" max="14599" width="16.5703125" style="1" customWidth="1"/>
    <col min="14600" max="14600" width="14.28515625" style="1" customWidth="1"/>
    <col min="14601" max="14601" width="22.85546875" style="1" customWidth="1"/>
    <col min="14602" max="14602" width="14" style="1" customWidth="1"/>
    <col min="14603" max="14603" width="15.5703125" style="1" customWidth="1"/>
    <col min="14604" max="14848" width="9.140625" style="1"/>
    <col min="14849" max="14849" width="7.28515625" style="1" customWidth="1"/>
    <col min="14850" max="14850" width="24.42578125" style="1" customWidth="1"/>
    <col min="14851" max="14851" width="16.28515625" style="1" customWidth="1"/>
    <col min="14852" max="14852" width="13.5703125" style="1" customWidth="1"/>
    <col min="14853" max="14853" width="18.85546875" style="1" customWidth="1"/>
    <col min="14854" max="14854" width="15.85546875" style="1" customWidth="1"/>
    <col min="14855" max="14855" width="16.5703125" style="1" customWidth="1"/>
    <col min="14856" max="14856" width="14.28515625" style="1" customWidth="1"/>
    <col min="14857" max="14857" width="22.85546875" style="1" customWidth="1"/>
    <col min="14858" max="14858" width="14" style="1" customWidth="1"/>
    <col min="14859" max="14859" width="15.5703125" style="1" customWidth="1"/>
    <col min="14860" max="15104" width="9.140625" style="1"/>
    <col min="15105" max="15105" width="7.28515625" style="1" customWidth="1"/>
    <col min="15106" max="15106" width="24.42578125" style="1" customWidth="1"/>
    <col min="15107" max="15107" width="16.28515625" style="1" customWidth="1"/>
    <col min="15108" max="15108" width="13.5703125" style="1" customWidth="1"/>
    <col min="15109" max="15109" width="18.85546875" style="1" customWidth="1"/>
    <col min="15110" max="15110" width="15.85546875" style="1" customWidth="1"/>
    <col min="15111" max="15111" width="16.5703125" style="1" customWidth="1"/>
    <col min="15112" max="15112" width="14.28515625" style="1" customWidth="1"/>
    <col min="15113" max="15113" width="22.85546875" style="1" customWidth="1"/>
    <col min="15114" max="15114" width="14" style="1" customWidth="1"/>
    <col min="15115" max="15115" width="15.5703125" style="1" customWidth="1"/>
    <col min="15116" max="15360" width="9.140625" style="1"/>
    <col min="15361" max="15361" width="7.28515625" style="1" customWidth="1"/>
    <col min="15362" max="15362" width="24.42578125" style="1" customWidth="1"/>
    <col min="15363" max="15363" width="16.28515625" style="1" customWidth="1"/>
    <col min="15364" max="15364" width="13.5703125" style="1" customWidth="1"/>
    <col min="15365" max="15365" width="18.85546875" style="1" customWidth="1"/>
    <col min="15366" max="15366" width="15.85546875" style="1" customWidth="1"/>
    <col min="15367" max="15367" width="16.5703125" style="1" customWidth="1"/>
    <col min="15368" max="15368" width="14.28515625" style="1" customWidth="1"/>
    <col min="15369" max="15369" width="22.85546875" style="1" customWidth="1"/>
    <col min="15370" max="15370" width="14" style="1" customWidth="1"/>
    <col min="15371" max="15371" width="15.5703125" style="1" customWidth="1"/>
    <col min="15372" max="15616" width="9.140625" style="1"/>
    <col min="15617" max="15617" width="7.28515625" style="1" customWidth="1"/>
    <col min="15618" max="15618" width="24.42578125" style="1" customWidth="1"/>
    <col min="15619" max="15619" width="16.28515625" style="1" customWidth="1"/>
    <col min="15620" max="15620" width="13.5703125" style="1" customWidth="1"/>
    <col min="15621" max="15621" width="18.85546875" style="1" customWidth="1"/>
    <col min="15622" max="15622" width="15.85546875" style="1" customWidth="1"/>
    <col min="15623" max="15623" width="16.5703125" style="1" customWidth="1"/>
    <col min="15624" max="15624" width="14.28515625" style="1" customWidth="1"/>
    <col min="15625" max="15625" width="22.85546875" style="1" customWidth="1"/>
    <col min="15626" max="15626" width="14" style="1" customWidth="1"/>
    <col min="15627" max="15627" width="15.5703125" style="1" customWidth="1"/>
    <col min="15628" max="15872" width="9.140625" style="1"/>
    <col min="15873" max="15873" width="7.28515625" style="1" customWidth="1"/>
    <col min="15874" max="15874" width="24.42578125" style="1" customWidth="1"/>
    <col min="15875" max="15875" width="16.28515625" style="1" customWidth="1"/>
    <col min="15876" max="15876" width="13.5703125" style="1" customWidth="1"/>
    <col min="15877" max="15877" width="18.85546875" style="1" customWidth="1"/>
    <col min="15878" max="15878" width="15.85546875" style="1" customWidth="1"/>
    <col min="15879" max="15879" width="16.5703125" style="1" customWidth="1"/>
    <col min="15880" max="15880" width="14.28515625" style="1" customWidth="1"/>
    <col min="15881" max="15881" width="22.85546875" style="1" customWidth="1"/>
    <col min="15882" max="15882" width="14" style="1" customWidth="1"/>
    <col min="15883" max="15883" width="15.5703125" style="1" customWidth="1"/>
    <col min="15884" max="16128" width="9.140625" style="1"/>
    <col min="16129" max="16129" width="7.28515625" style="1" customWidth="1"/>
    <col min="16130" max="16130" width="24.42578125" style="1" customWidth="1"/>
    <col min="16131" max="16131" width="16.28515625" style="1" customWidth="1"/>
    <col min="16132" max="16132" width="13.5703125" style="1" customWidth="1"/>
    <col min="16133" max="16133" width="18.85546875" style="1" customWidth="1"/>
    <col min="16134" max="16134" width="15.85546875" style="1" customWidth="1"/>
    <col min="16135" max="16135" width="16.5703125" style="1" customWidth="1"/>
    <col min="16136" max="16136" width="14.28515625" style="1" customWidth="1"/>
    <col min="16137" max="16137" width="22.85546875" style="1" customWidth="1"/>
    <col min="16138" max="16138" width="14" style="1" customWidth="1"/>
    <col min="16139" max="16139" width="15.5703125" style="1" customWidth="1"/>
    <col min="16140" max="16384" width="9.140625" style="1"/>
  </cols>
  <sheetData>
    <row r="1" spans="1:13" ht="18.75" customHeight="1">
      <c r="K1" s="2"/>
      <c r="L1" s="2"/>
      <c r="M1" s="2" t="s">
        <v>0</v>
      </c>
    </row>
    <row r="2" spans="1:13" ht="20.25" customHeight="1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43</v>
      </c>
    </row>
    <row r="3" spans="1:13" ht="89.25" customHeight="1">
      <c r="A3" s="3"/>
      <c r="B3" s="187" t="s">
        <v>350</v>
      </c>
      <c r="C3" s="188"/>
      <c r="D3" s="188"/>
      <c r="E3" s="188"/>
      <c r="F3" s="188"/>
      <c r="G3" s="188"/>
      <c r="H3" s="188"/>
      <c r="I3" s="188"/>
      <c r="J3" s="188"/>
      <c r="K3" s="3"/>
    </row>
    <row r="4" spans="1:13" ht="31.5" customHeight="1">
      <c r="A4" s="8" t="s">
        <v>343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3" ht="33" customHeight="1">
      <c r="A5" s="9" t="s">
        <v>4</v>
      </c>
      <c r="B5" s="9" t="s">
        <v>5</v>
      </c>
      <c r="C5" s="10" t="s">
        <v>6</v>
      </c>
      <c r="D5" s="10"/>
      <c r="E5" s="10"/>
      <c r="F5" s="10" t="s">
        <v>351</v>
      </c>
      <c r="G5" s="10" t="s">
        <v>8</v>
      </c>
      <c r="H5" s="10"/>
      <c r="I5" s="10"/>
      <c r="J5" s="10"/>
      <c r="K5" s="11" t="s">
        <v>352</v>
      </c>
    </row>
    <row r="6" spans="1:13" ht="158.25" customHeight="1">
      <c r="A6" s="9"/>
      <c r="B6" s="9"/>
      <c r="C6" s="12" t="s">
        <v>353</v>
      </c>
      <c r="D6" s="12" t="s">
        <v>354</v>
      </c>
      <c r="E6" s="12" t="s">
        <v>12</v>
      </c>
      <c r="F6" s="10"/>
      <c r="G6" s="13" t="s">
        <v>13</v>
      </c>
      <c r="H6" s="12" t="s">
        <v>355</v>
      </c>
      <c r="I6" s="12" t="s">
        <v>15</v>
      </c>
      <c r="J6" s="12" t="s">
        <v>356</v>
      </c>
      <c r="K6" s="11"/>
    </row>
    <row r="7" spans="1:13" ht="78.75" customHeight="1">
      <c r="A7" s="18">
        <v>1</v>
      </c>
      <c r="B7" s="39" t="s">
        <v>357</v>
      </c>
      <c r="C7" s="20"/>
      <c r="D7" s="20">
        <v>621.20000000000005</v>
      </c>
      <c r="E7" s="190" t="s">
        <v>358</v>
      </c>
      <c r="F7" s="16">
        <f>SUM(C7,D7)</f>
        <v>621.20000000000005</v>
      </c>
      <c r="G7" s="23"/>
      <c r="H7" s="20"/>
      <c r="I7" s="190" t="str">
        <f>E7</f>
        <v>предмети , матеріали та інвентар :м"який інвентар ковдри медичні  одноразові  16 шт., хірургічні простирадла  1 упак.</v>
      </c>
      <c r="J7" s="20">
        <f>F7</f>
        <v>621.20000000000005</v>
      </c>
      <c r="K7" s="25"/>
    </row>
    <row r="8" spans="1:13" ht="39.75" customHeight="1">
      <c r="A8" s="18"/>
      <c r="B8" s="23"/>
      <c r="C8" s="20"/>
      <c r="D8" s="20">
        <v>400</v>
      </c>
      <c r="E8" s="190" t="s">
        <v>359</v>
      </c>
      <c r="F8" s="16">
        <f t="shared" ref="F8:F49" si="0">SUM(C8,D8)</f>
        <v>400</v>
      </c>
      <c r="G8" s="23"/>
      <c r="H8" s="20"/>
      <c r="I8" s="190" t="str">
        <f t="shared" ref="I8:J17" si="1">E8</f>
        <v>предмети , матеріали та інвентар інвалідний візок 4 шт.</v>
      </c>
      <c r="J8" s="20">
        <f t="shared" si="1"/>
        <v>400</v>
      </c>
      <c r="K8" s="25"/>
    </row>
    <row r="9" spans="1:13" ht="77.25" customHeight="1">
      <c r="A9" s="18"/>
      <c r="B9" s="23"/>
      <c r="C9" s="20"/>
      <c r="D9" s="20">
        <v>510</v>
      </c>
      <c r="E9" s="190" t="s">
        <v>360</v>
      </c>
      <c r="F9" s="16">
        <f t="shared" si="0"/>
        <v>510</v>
      </c>
      <c r="G9" s="23"/>
      <c r="H9" s="20"/>
      <c r="I9" s="190" t="str">
        <f t="shared" si="1"/>
        <v>предмети , матеріали та інвентар :побутова техніка: пральна машина б/в 1 шт.,мікрохвильова б/в піч 1 шт.</v>
      </c>
      <c r="J9" s="20">
        <f t="shared" si="1"/>
        <v>510</v>
      </c>
      <c r="K9" s="25"/>
    </row>
    <row r="10" spans="1:13" ht="47.25">
      <c r="A10" s="18">
        <v>2</v>
      </c>
      <c r="B10" s="39" t="s">
        <v>357</v>
      </c>
      <c r="C10" s="20"/>
      <c r="D10" s="20">
        <v>450</v>
      </c>
      <c r="E10" s="190" t="s">
        <v>361</v>
      </c>
      <c r="F10" s="16">
        <f t="shared" si="0"/>
        <v>450</v>
      </c>
      <c r="G10" s="23"/>
      <c r="H10" s="20"/>
      <c r="I10" s="190" t="str">
        <f t="shared" si="1"/>
        <v>предмети , матеріали та інвентар :стільці б/в 3 шт.</v>
      </c>
      <c r="J10" s="20">
        <f t="shared" si="1"/>
        <v>450</v>
      </c>
      <c r="K10" s="25"/>
    </row>
    <row r="11" spans="1:13" ht="39">
      <c r="A11" s="18"/>
      <c r="B11" s="23"/>
      <c r="C11" s="20"/>
      <c r="D11" s="20">
        <v>240</v>
      </c>
      <c r="E11" s="190" t="s">
        <v>362</v>
      </c>
      <c r="F11" s="16">
        <f t="shared" si="0"/>
        <v>240</v>
      </c>
      <c r="G11" s="23"/>
      <c r="H11" s="20"/>
      <c r="I11" s="190" t="str">
        <f t="shared" si="1"/>
        <v>предмети , матеріали та інвентар :ролатори б/в 2 шт.</v>
      </c>
      <c r="J11" s="20">
        <f t="shared" si="1"/>
        <v>240</v>
      </c>
      <c r="K11" s="25"/>
    </row>
    <row r="12" spans="1:13" ht="48" customHeight="1">
      <c r="A12" s="18"/>
      <c r="B12" s="23"/>
      <c r="C12" s="20"/>
      <c r="D12" s="20">
        <v>500</v>
      </c>
      <c r="E12" s="190" t="s">
        <v>363</v>
      </c>
      <c r="F12" s="16">
        <f t="shared" si="0"/>
        <v>500</v>
      </c>
      <c r="G12" s="46"/>
      <c r="H12" s="20"/>
      <c r="I12" s="190" t="str">
        <f t="shared" si="1"/>
        <v>предмети , матеріали та інвентар :над ліжкові столи2 шт.</v>
      </c>
      <c r="J12" s="20">
        <f t="shared" si="1"/>
        <v>500</v>
      </c>
      <c r="K12" s="25"/>
    </row>
    <row r="13" spans="1:13" ht="45" customHeight="1">
      <c r="A13" s="18"/>
      <c r="B13" s="23"/>
      <c r="C13" s="20"/>
      <c r="D13" s="20">
        <v>1600</v>
      </c>
      <c r="E13" s="191" t="s">
        <v>364</v>
      </c>
      <c r="F13" s="16">
        <f t="shared" si="0"/>
        <v>1600</v>
      </c>
      <c r="G13" s="46"/>
      <c r="H13" s="20"/>
      <c r="I13" s="190" t="str">
        <f t="shared" si="1"/>
        <v xml:space="preserve">предмети , матеріали та інвентар :інвалідний візок  б/в  4 шт. </v>
      </c>
      <c r="J13" s="20">
        <f t="shared" si="1"/>
        <v>1600</v>
      </c>
      <c r="K13" s="25"/>
    </row>
    <row r="14" spans="1:13" ht="26.25">
      <c r="A14" s="18"/>
      <c r="B14" s="23"/>
      <c r="C14" s="20"/>
      <c r="D14" s="20">
        <v>80</v>
      </c>
      <c r="E14" s="190" t="s">
        <v>365</v>
      </c>
      <c r="F14" s="16">
        <f t="shared" si="0"/>
        <v>80</v>
      </c>
      <c r="G14" s="23"/>
      <c r="H14" s="20"/>
      <c r="I14" s="190" t="str">
        <f t="shared" si="1"/>
        <v>системи для інфузій 1 уп. = 10 штук.</v>
      </c>
      <c r="J14" s="20">
        <f t="shared" si="1"/>
        <v>80</v>
      </c>
      <c r="K14" s="25"/>
    </row>
    <row r="15" spans="1:13" ht="51.75">
      <c r="A15" s="46">
        <v>3</v>
      </c>
      <c r="B15" s="23" t="s">
        <v>344</v>
      </c>
      <c r="C15" s="20"/>
      <c r="D15" s="20">
        <v>10880</v>
      </c>
      <c r="E15" s="190" t="s">
        <v>366</v>
      </c>
      <c r="F15" s="16">
        <f t="shared" si="0"/>
        <v>10880</v>
      </c>
      <c r="G15" s="23"/>
      <c r="H15" s="20"/>
      <c r="I15" s="190" t="str">
        <f t="shared" si="1"/>
        <v xml:space="preserve"> медикаменти та перев"язувальні матеріали проявник  ( на 20л розчину)</v>
      </c>
      <c r="J15" s="20">
        <f t="shared" si="1"/>
        <v>10880</v>
      </c>
      <c r="K15" s="25"/>
    </row>
    <row r="16" spans="1:13" ht="54.75" customHeight="1">
      <c r="A16" s="46"/>
      <c r="B16" s="23"/>
      <c r="C16" s="20"/>
      <c r="D16" s="20">
        <v>5912</v>
      </c>
      <c r="E16" s="190" t="s">
        <v>367</v>
      </c>
      <c r="F16" s="16">
        <f t="shared" si="0"/>
        <v>5912</v>
      </c>
      <c r="G16" s="23"/>
      <c r="H16" s="20"/>
      <c r="I16" s="190" t="str">
        <f t="shared" si="1"/>
        <v>медикаменти та перев"язувальні матеріали: фіксаж (на 20л розчину)</v>
      </c>
      <c r="J16" s="20">
        <f t="shared" si="1"/>
        <v>5912</v>
      </c>
      <c r="K16" s="25"/>
    </row>
    <row r="17" spans="1:11" ht="64.5">
      <c r="A17" s="18">
        <v>4</v>
      </c>
      <c r="B17" s="39" t="s">
        <v>368</v>
      </c>
      <c r="C17" s="20"/>
      <c r="D17" s="20">
        <v>46688</v>
      </c>
      <c r="E17" s="190" t="s">
        <v>369</v>
      </c>
      <c r="F17" s="16">
        <f t="shared" si="0"/>
        <v>46688</v>
      </c>
      <c r="G17" s="23"/>
      <c r="H17" s="20"/>
      <c r="I17" s="190" t="str">
        <f t="shared" si="1"/>
        <v>медикаменти та перев'язувальні матеріали 6 Альфа -ліпон табл. 300 мг №30 320 пачок</v>
      </c>
      <c r="J17" s="20">
        <f t="shared" si="1"/>
        <v>46688</v>
      </c>
      <c r="K17" s="25"/>
    </row>
    <row r="18" spans="1:11" ht="72.75">
      <c r="A18" s="18">
        <v>5</v>
      </c>
      <c r="B18" s="23" t="s">
        <v>344</v>
      </c>
      <c r="C18" s="20"/>
      <c r="D18" s="20">
        <v>1200</v>
      </c>
      <c r="E18" s="185" t="s">
        <v>370</v>
      </c>
      <c r="F18" s="16">
        <f t="shared" si="0"/>
        <v>1200</v>
      </c>
      <c r="G18" s="23"/>
      <c r="H18" s="20"/>
      <c r="I18" s="185" t="s">
        <v>370</v>
      </c>
      <c r="J18" s="20">
        <v>1200</v>
      </c>
      <c r="K18" s="25"/>
    </row>
    <row r="19" spans="1:11" ht="126">
      <c r="A19" s="18">
        <v>6</v>
      </c>
      <c r="B19" s="39" t="s">
        <v>371</v>
      </c>
      <c r="C19" s="20">
        <v>54900</v>
      </c>
      <c r="D19" s="20"/>
      <c r="E19" s="39"/>
      <c r="F19" s="16">
        <f t="shared" si="0"/>
        <v>54900</v>
      </c>
      <c r="G19" s="39" t="s">
        <v>372</v>
      </c>
      <c r="H19" s="20">
        <v>54900</v>
      </c>
      <c r="I19" s="39"/>
      <c r="J19" s="20"/>
      <c r="K19" s="25"/>
    </row>
    <row r="20" spans="1:11" ht="47.25">
      <c r="A20" s="18">
        <v>7</v>
      </c>
      <c r="B20" s="23" t="s">
        <v>185</v>
      </c>
      <c r="C20" s="20">
        <v>72934.8</v>
      </c>
      <c r="D20" s="20"/>
      <c r="E20" s="39"/>
      <c r="F20" s="16">
        <f>SUM(C20,D20)</f>
        <v>72934.8</v>
      </c>
      <c r="G20" s="39" t="s">
        <v>373</v>
      </c>
      <c r="H20" s="20">
        <v>72934.8</v>
      </c>
      <c r="I20" s="39"/>
      <c r="J20" s="20"/>
      <c r="K20" s="25"/>
    </row>
    <row r="21" spans="1:11" ht="49.5" customHeight="1">
      <c r="A21" s="18">
        <v>8</v>
      </c>
      <c r="B21" s="23" t="s">
        <v>185</v>
      </c>
      <c r="C21" s="20"/>
      <c r="D21" s="20">
        <v>841.99</v>
      </c>
      <c r="E21" s="39" t="s">
        <v>346</v>
      </c>
      <c r="F21" s="16">
        <f t="shared" si="0"/>
        <v>841.99</v>
      </c>
      <c r="G21" s="23"/>
      <c r="H21" s="20"/>
      <c r="I21" s="39" t="s">
        <v>346</v>
      </c>
      <c r="J21" s="20">
        <v>841.99</v>
      </c>
      <c r="K21" s="25"/>
    </row>
    <row r="22" spans="1:11" ht="63">
      <c r="A22" s="18">
        <v>9</v>
      </c>
      <c r="B22" s="23" t="s">
        <v>185</v>
      </c>
      <c r="C22" s="20"/>
      <c r="D22" s="20">
        <v>50.04</v>
      </c>
      <c r="E22" s="39" t="s">
        <v>374</v>
      </c>
      <c r="F22" s="16">
        <f t="shared" si="0"/>
        <v>50.04</v>
      </c>
      <c r="G22" s="23"/>
      <c r="H22" s="20"/>
      <c r="I22" s="39" t="s">
        <v>347</v>
      </c>
      <c r="J22" s="20">
        <v>50.04</v>
      </c>
      <c r="K22" s="25"/>
    </row>
    <row r="23" spans="1:11" ht="15.75">
      <c r="A23" s="18"/>
      <c r="B23" s="23"/>
      <c r="C23" s="20"/>
      <c r="D23" s="20"/>
      <c r="E23" s="39"/>
      <c r="F23" s="16">
        <f t="shared" si="0"/>
        <v>0</v>
      </c>
      <c r="G23" s="23"/>
      <c r="H23" s="20"/>
      <c r="I23" s="39"/>
      <c r="J23" s="20"/>
      <c r="K23" s="25"/>
    </row>
    <row r="24" spans="1:11" ht="15.75">
      <c r="A24" s="46"/>
      <c r="B24" s="23"/>
      <c r="C24" s="20"/>
      <c r="D24" s="20"/>
      <c r="E24" s="39"/>
      <c r="F24" s="16">
        <f t="shared" si="0"/>
        <v>0</v>
      </c>
      <c r="G24" s="23"/>
      <c r="H24" s="20"/>
      <c r="I24" s="39"/>
      <c r="J24" s="20"/>
      <c r="K24" s="25"/>
    </row>
    <row r="25" spans="1:11" ht="15.75">
      <c r="A25" s="46"/>
      <c r="B25" s="23"/>
      <c r="C25" s="20"/>
      <c r="D25" s="20"/>
      <c r="E25" s="39"/>
      <c r="F25" s="16">
        <f t="shared" si="0"/>
        <v>0</v>
      </c>
      <c r="G25" s="23"/>
      <c r="H25" s="20"/>
      <c r="I25" s="39"/>
      <c r="J25" s="20"/>
      <c r="K25" s="25"/>
    </row>
    <row r="26" spans="1:11" ht="15.75">
      <c r="A26" s="18"/>
      <c r="B26" s="23"/>
      <c r="C26" s="20"/>
      <c r="D26" s="20"/>
      <c r="E26" s="39"/>
      <c r="F26" s="16">
        <f t="shared" si="0"/>
        <v>0</v>
      </c>
      <c r="G26" s="23"/>
      <c r="H26" s="20"/>
      <c r="I26" s="39"/>
      <c r="J26" s="20"/>
      <c r="K26" s="25"/>
    </row>
    <row r="27" spans="1:11" ht="15.75">
      <c r="A27" s="18"/>
      <c r="B27" s="23"/>
      <c r="C27" s="20"/>
      <c r="D27" s="20"/>
      <c r="E27" s="39"/>
      <c r="F27" s="16">
        <f t="shared" si="0"/>
        <v>0</v>
      </c>
      <c r="G27" s="23"/>
      <c r="H27" s="20"/>
      <c r="I27" s="39"/>
      <c r="J27" s="20"/>
      <c r="K27" s="25"/>
    </row>
    <row r="28" spans="1:11" ht="15.75">
      <c r="A28" s="18"/>
      <c r="B28" s="23"/>
      <c r="C28" s="20"/>
      <c r="D28" s="20"/>
      <c r="E28" s="39"/>
      <c r="F28" s="16">
        <f t="shared" si="0"/>
        <v>0</v>
      </c>
      <c r="G28" s="23"/>
      <c r="H28" s="20"/>
      <c r="I28" s="39"/>
      <c r="J28" s="20"/>
      <c r="K28" s="25"/>
    </row>
    <row r="29" spans="1:11" ht="15.75">
      <c r="A29" s="18"/>
      <c r="B29" s="23"/>
      <c r="C29" s="20"/>
      <c r="D29" s="20"/>
      <c r="E29" s="39"/>
      <c r="F29" s="16">
        <f t="shared" si="0"/>
        <v>0</v>
      </c>
      <c r="G29" s="23"/>
      <c r="H29" s="20"/>
      <c r="I29" s="39"/>
      <c r="J29" s="20"/>
      <c r="K29" s="25"/>
    </row>
    <row r="30" spans="1:11" ht="15.75">
      <c r="A30" s="18"/>
      <c r="B30" s="23"/>
      <c r="C30" s="20"/>
      <c r="D30" s="20"/>
      <c r="E30" s="39"/>
      <c r="F30" s="16">
        <f t="shared" si="0"/>
        <v>0</v>
      </c>
      <c r="G30" s="23"/>
      <c r="H30" s="20"/>
      <c r="I30" s="39"/>
      <c r="J30" s="20"/>
      <c r="K30" s="25"/>
    </row>
    <row r="31" spans="1:11" ht="15.75">
      <c r="A31" s="18"/>
      <c r="B31" s="23"/>
      <c r="C31" s="20"/>
      <c r="D31" s="20"/>
      <c r="E31" s="39"/>
      <c r="F31" s="16">
        <f t="shared" si="0"/>
        <v>0</v>
      </c>
      <c r="G31" s="23"/>
      <c r="H31" s="20"/>
      <c r="I31" s="39"/>
      <c r="J31" s="20"/>
      <c r="K31" s="25"/>
    </row>
    <row r="32" spans="1:11" ht="15.75">
      <c r="A32" s="18"/>
      <c r="B32" s="23"/>
      <c r="C32" s="20"/>
      <c r="D32" s="20"/>
      <c r="E32" s="39"/>
      <c r="F32" s="16">
        <f t="shared" si="0"/>
        <v>0</v>
      </c>
      <c r="G32" s="23"/>
      <c r="H32" s="20"/>
      <c r="I32" s="39"/>
      <c r="J32" s="20"/>
      <c r="K32" s="25"/>
    </row>
    <row r="33" spans="1:11" ht="15.75">
      <c r="A33" s="18"/>
      <c r="B33" s="23"/>
      <c r="C33" s="20"/>
      <c r="D33" s="20"/>
      <c r="E33" s="39"/>
      <c r="F33" s="16">
        <f t="shared" si="0"/>
        <v>0</v>
      </c>
      <c r="G33" s="23"/>
      <c r="H33" s="20"/>
      <c r="I33" s="39"/>
      <c r="J33" s="20"/>
      <c r="K33" s="25"/>
    </row>
    <row r="34" spans="1:11" ht="15.75">
      <c r="A34" s="46"/>
      <c r="B34" s="23"/>
      <c r="C34" s="20"/>
      <c r="D34" s="20"/>
      <c r="E34" s="39"/>
      <c r="F34" s="16">
        <f t="shared" si="0"/>
        <v>0</v>
      </c>
      <c r="G34" s="23"/>
      <c r="H34" s="20"/>
      <c r="I34" s="39"/>
      <c r="J34" s="20"/>
      <c r="K34" s="25"/>
    </row>
    <row r="35" spans="1:11" ht="15.75">
      <c r="A35" s="46"/>
      <c r="B35" s="23"/>
      <c r="C35" s="20"/>
      <c r="D35" s="20"/>
      <c r="E35" s="39"/>
      <c r="F35" s="16">
        <f t="shared" si="0"/>
        <v>0</v>
      </c>
      <c r="G35" s="23"/>
      <c r="H35" s="20"/>
      <c r="I35" s="39"/>
      <c r="J35" s="20"/>
      <c r="K35" s="25"/>
    </row>
    <row r="36" spans="1:11" ht="15.75">
      <c r="A36" s="18"/>
      <c r="B36" s="23"/>
      <c r="C36" s="20"/>
      <c r="D36" s="20"/>
      <c r="E36" s="39"/>
      <c r="F36" s="16">
        <f t="shared" si="0"/>
        <v>0</v>
      </c>
      <c r="G36" s="23"/>
      <c r="H36" s="20"/>
      <c r="I36" s="39"/>
      <c r="J36" s="20"/>
      <c r="K36" s="25"/>
    </row>
    <row r="37" spans="1:11" ht="15.75">
      <c r="A37" s="18"/>
      <c r="B37" s="23"/>
      <c r="C37" s="20"/>
      <c r="D37" s="20"/>
      <c r="E37" s="39"/>
      <c r="F37" s="16">
        <f t="shared" si="0"/>
        <v>0</v>
      </c>
      <c r="G37" s="23"/>
      <c r="H37" s="20"/>
      <c r="I37" s="39"/>
      <c r="J37" s="20"/>
      <c r="K37" s="25"/>
    </row>
    <row r="38" spans="1:11" ht="15.75">
      <c r="A38" s="18"/>
      <c r="B38" s="23"/>
      <c r="C38" s="20"/>
      <c r="D38" s="20"/>
      <c r="E38" s="39"/>
      <c r="F38" s="16">
        <f t="shared" si="0"/>
        <v>0</v>
      </c>
      <c r="G38" s="23"/>
      <c r="H38" s="20"/>
      <c r="I38" s="39"/>
      <c r="J38" s="20"/>
      <c r="K38" s="25"/>
    </row>
    <row r="39" spans="1:11" ht="15.75">
      <c r="A39" s="18"/>
      <c r="B39" s="23"/>
      <c r="C39" s="20"/>
      <c r="D39" s="20"/>
      <c r="E39" s="39"/>
      <c r="F39" s="16">
        <f t="shared" si="0"/>
        <v>0</v>
      </c>
      <c r="G39" s="23"/>
      <c r="H39" s="20"/>
      <c r="I39" s="39"/>
      <c r="J39" s="20"/>
      <c r="K39" s="25"/>
    </row>
    <row r="40" spans="1:11" ht="15.75">
      <c r="A40" s="18"/>
      <c r="B40" s="23"/>
      <c r="C40" s="20"/>
      <c r="D40" s="20"/>
      <c r="E40" s="39"/>
      <c r="F40" s="16">
        <f t="shared" si="0"/>
        <v>0</v>
      </c>
      <c r="G40" s="23"/>
      <c r="H40" s="20"/>
      <c r="I40" s="39"/>
      <c r="J40" s="20"/>
      <c r="K40" s="25"/>
    </row>
    <row r="41" spans="1:11" ht="15.75">
      <c r="A41" s="18"/>
      <c r="B41" s="23"/>
      <c r="C41" s="20"/>
      <c r="D41" s="20"/>
      <c r="E41" s="39"/>
      <c r="F41" s="16">
        <f t="shared" si="0"/>
        <v>0</v>
      </c>
      <c r="G41" s="23"/>
      <c r="H41" s="20"/>
      <c r="I41" s="39"/>
      <c r="J41" s="20"/>
      <c r="K41" s="25"/>
    </row>
    <row r="42" spans="1:11" ht="15.75">
      <c r="A42" s="18"/>
      <c r="B42" s="23"/>
      <c r="C42" s="20"/>
      <c r="D42" s="20"/>
      <c r="E42" s="39"/>
      <c r="F42" s="16">
        <f t="shared" si="0"/>
        <v>0</v>
      </c>
      <c r="G42" s="23"/>
      <c r="H42" s="20"/>
      <c r="I42" s="39"/>
      <c r="J42" s="20"/>
      <c r="K42" s="25"/>
    </row>
    <row r="43" spans="1:11" ht="15.75">
      <c r="A43" s="18"/>
      <c r="B43" s="23"/>
      <c r="C43" s="20"/>
      <c r="D43" s="20"/>
      <c r="E43" s="39"/>
      <c r="F43" s="16">
        <f t="shared" si="0"/>
        <v>0</v>
      </c>
      <c r="G43" s="23"/>
      <c r="H43" s="20"/>
      <c r="I43" s="39"/>
      <c r="J43" s="20"/>
      <c r="K43" s="25"/>
    </row>
    <row r="44" spans="1:11" ht="15.75">
      <c r="A44" s="46"/>
      <c r="B44" s="23"/>
      <c r="C44" s="20"/>
      <c r="D44" s="20"/>
      <c r="E44" s="39"/>
      <c r="F44" s="16">
        <f t="shared" si="0"/>
        <v>0</v>
      </c>
      <c r="G44" s="23"/>
      <c r="H44" s="20"/>
      <c r="I44" s="39"/>
      <c r="J44" s="20"/>
      <c r="K44" s="25"/>
    </row>
    <row r="45" spans="1:11" ht="15.75">
      <c r="A45" s="46"/>
      <c r="B45" s="23"/>
      <c r="C45" s="20"/>
      <c r="D45" s="20"/>
      <c r="E45" s="39"/>
      <c r="F45" s="16">
        <f t="shared" si="0"/>
        <v>0</v>
      </c>
      <c r="G45" s="23"/>
      <c r="H45" s="20"/>
      <c r="I45" s="39"/>
      <c r="J45" s="20"/>
      <c r="K45" s="25"/>
    </row>
    <row r="46" spans="1:11" ht="15.75">
      <c r="A46" s="60"/>
      <c r="B46" s="61"/>
      <c r="C46" s="62"/>
      <c r="D46" s="62"/>
      <c r="E46" s="63"/>
      <c r="F46" s="16">
        <f t="shared" si="0"/>
        <v>0</v>
      </c>
      <c r="G46" s="61"/>
      <c r="H46" s="62"/>
      <c r="I46" s="63"/>
      <c r="J46" s="62"/>
      <c r="K46" s="25"/>
    </row>
    <row r="47" spans="1:11" ht="15.75">
      <c r="A47" s="60"/>
      <c r="B47" s="61"/>
      <c r="C47" s="62"/>
      <c r="D47" s="62"/>
      <c r="E47" s="63"/>
      <c r="F47" s="16">
        <f t="shared" si="0"/>
        <v>0</v>
      </c>
      <c r="G47" s="61"/>
      <c r="H47" s="62"/>
      <c r="I47" s="63"/>
      <c r="J47" s="62"/>
      <c r="K47" s="25"/>
    </row>
    <row r="48" spans="1:11" ht="15.75">
      <c r="A48" s="60"/>
      <c r="B48" s="61"/>
      <c r="C48" s="62"/>
      <c r="D48" s="62"/>
      <c r="E48" s="63"/>
      <c r="F48" s="16">
        <f t="shared" si="0"/>
        <v>0</v>
      </c>
      <c r="G48" s="61"/>
      <c r="H48" s="62"/>
      <c r="I48" s="63"/>
      <c r="J48" s="62"/>
      <c r="K48" s="25"/>
    </row>
    <row r="49" spans="1:11" ht="15.75">
      <c r="A49" s="61"/>
      <c r="B49" s="64" t="s">
        <v>37</v>
      </c>
      <c r="C49" s="65">
        <f>SUM(C7:C48)</f>
        <v>127834.8</v>
      </c>
      <c r="D49" s="65">
        <f>SUM(D7:D48)</f>
        <v>69973.23</v>
      </c>
      <c r="E49" s="66"/>
      <c r="F49" s="67">
        <f t="shared" si="0"/>
        <v>197808.03</v>
      </c>
      <c r="G49" s="68"/>
      <c r="H49" s="65">
        <f>SUM(H7:H48)</f>
        <v>127834.8</v>
      </c>
      <c r="I49" s="66"/>
      <c r="J49" s="65">
        <f>SUM(J7:J48)</f>
        <v>69973.23</v>
      </c>
      <c r="K49" s="69">
        <f>C49-H49</f>
        <v>0</v>
      </c>
    </row>
    <row r="52" spans="1:11" ht="15.75">
      <c r="B52" s="70" t="s">
        <v>163</v>
      </c>
      <c r="F52" s="71"/>
      <c r="G52" s="72" t="s">
        <v>348</v>
      </c>
      <c r="H52" s="73"/>
    </row>
    <row r="53" spans="1:11">
      <c r="B53" s="70"/>
      <c r="F53" s="74" t="s">
        <v>40</v>
      </c>
      <c r="G53" s="75"/>
      <c r="H53" s="75"/>
    </row>
    <row r="54" spans="1:11" ht="15.75">
      <c r="B54" s="70" t="s">
        <v>41</v>
      </c>
      <c r="F54" s="71"/>
      <c r="G54" s="72" t="s">
        <v>349</v>
      </c>
      <c r="H54" s="73"/>
    </row>
    <row r="55" spans="1:11">
      <c r="F55" s="74" t="s">
        <v>40</v>
      </c>
      <c r="G55" s="75"/>
      <c r="H55" s="75"/>
    </row>
    <row r="57" spans="1:11">
      <c r="B57" s="1" t="s">
        <v>375</v>
      </c>
    </row>
  </sheetData>
  <mergeCells count="10">
    <mergeCell ref="G52:H52"/>
    <mergeCell ref="G54:H54"/>
    <mergeCell ref="B3:J3"/>
    <mergeCell ref="A4:K4"/>
    <mergeCell ref="A5:A6"/>
    <mergeCell ref="B5:B6"/>
    <mergeCell ref="C5:E5"/>
    <mergeCell ref="F5:F6"/>
    <mergeCell ref="G5:J5"/>
    <mergeCell ref="K5:K6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58"/>
  <sheetViews>
    <sheetView zoomScale="75" workbookViewId="0">
      <selection activeCell="H23" sqref="H23"/>
    </sheetView>
  </sheetViews>
  <sheetFormatPr defaultRowHeight="15"/>
  <cols>
    <col min="1" max="1" width="5.7109375" customWidth="1"/>
    <col min="2" max="2" width="26.28515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5.7109375" customWidth="1"/>
    <col min="258" max="258" width="26.28515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5.7109375" customWidth="1"/>
    <col min="514" max="514" width="26.28515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5.7109375" customWidth="1"/>
    <col min="770" max="770" width="26.28515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5.7109375" customWidth="1"/>
    <col min="1026" max="1026" width="26.28515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5.7109375" customWidth="1"/>
    <col min="1282" max="1282" width="26.28515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5.7109375" customWidth="1"/>
    <col min="1538" max="1538" width="26.28515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5.7109375" customWidth="1"/>
    <col min="1794" max="1794" width="26.28515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5.7109375" customWidth="1"/>
    <col min="2050" max="2050" width="26.28515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5.7109375" customWidth="1"/>
    <col min="2306" max="2306" width="26.28515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5.7109375" customWidth="1"/>
    <col min="2562" max="2562" width="26.28515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5.7109375" customWidth="1"/>
    <col min="2818" max="2818" width="26.28515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5.7109375" customWidth="1"/>
    <col min="3074" max="3074" width="26.28515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5.7109375" customWidth="1"/>
    <col min="3330" max="3330" width="26.28515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5.7109375" customWidth="1"/>
    <col min="3586" max="3586" width="26.28515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5.7109375" customWidth="1"/>
    <col min="3842" max="3842" width="26.28515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5.7109375" customWidth="1"/>
    <col min="4098" max="4098" width="26.28515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5.7109375" customWidth="1"/>
    <col min="4354" max="4354" width="26.28515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5.7109375" customWidth="1"/>
    <col min="4610" max="4610" width="26.28515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5.7109375" customWidth="1"/>
    <col min="4866" max="4866" width="26.28515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5.7109375" customWidth="1"/>
    <col min="5122" max="5122" width="26.28515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5.7109375" customWidth="1"/>
    <col min="5378" max="5378" width="26.28515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5.7109375" customWidth="1"/>
    <col min="5634" max="5634" width="26.28515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5.7109375" customWidth="1"/>
    <col min="5890" max="5890" width="26.28515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5.7109375" customWidth="1"/>
    <col min="6146" max="6146" width="26.28515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5.7109375" customWidth="1"/>
    <col min="6402" max="6402" width="26.28515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5.7109375" customWidth="1"/>
    <col min="6658" max="6658" width="26.28515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5.7109375" customWidth="1"/>
    <col min="6914" max="6914" width="26.28515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5.7109375" customWidth="1"/>
    <col min="7170" max="7170" width="26.28515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5.7109375" customWidth="1"/>
    <col min="7426" max="7426" width="26.28515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5.7109375" customWidth="1"/>
    <col min="7682" max="7682" width="26.28515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5.7109375" customWidth="1"/>
    <col min="7938" max="7938" width="26.28515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5.7109375" customWidth="1"/>
    <col min="8194" max="8194" width="26.28515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5.7109375" customWidth="1"/>
    <col min="8450" max="8450" width="26.28515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5.7109375" customWidth="1"/>
    <col min="8706" max="8706" width="26.28515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5.7109375" customWidth="1"/>
    <col min="8962" max="8962" width="26.28515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5.7109375" customWidth="1"/>
    <col min="9218" max="9218" width="26.28515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5.7109375" customWidth="1"/>
    <col min="9474" max="9474" width="26.28515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5.7109375" customWidth="1"/>
    <col min="9730" max="9730" width="26.28515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5.7109375" customWidth="1"/>
    <col min="9986" max="9986" width="26.28515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5.7109375" customWidth="1"/>
    <col min="10242" max="10242" width="26.28515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5.7109375" customWidth="1"/>
    <col min="10498" max="10498" width="26.28515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5.7109375" customWidth="1"/>
    <col min="10754" max="10754" width="26.28515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5.7109375" customWidth="1"/>
    <col min="11010" max="11010" width="26.28515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5.7109375" customWidth="1"/>
    <col min="11266" max="11266" width="26.28515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5.7109375" customWidth="1"/>
    <col min="11522" max="11522" width="26.28515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5.7109375" customWidth="1"/>
    <col min="11778" max="11778" width="26.28515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5.7109375" customWidth="1"/>
    <col min="12034" max="12034" width="26.28515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5.7109375" customWidth="1"/>
    <col min="12290" max="12290" width="26.28515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5.7109375" customWidth="1"/>
    <col min="12546" max="12546" width="26.28515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5.7109375" customWidth="1"/>
    <col min="12802" max="12802" width="26.28515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5.7109375" customWidth="1"/>
    <col min="13058" max="13058" width="26.28515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5.7109375" customWidth="1"/>
    <col min="13314" max="13314" width="26.28515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5.7109375" customWidth="1"/>
    <col min="13570" max="13570" width="26.28515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5.7109375" customWidth="1"/>
    <col min="13826" max="13826" width="26.28515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5.7109375" customWidth="1"/>
    <col min="14082" max="14082" width="26.28515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5.7109375" customWidth="1"/>
    <col min="14338" max="14338" width="26.28515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5.7109375" customWidth="1"/>
    <col min="14594" max="14594" width="26.28515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5.7109375" customWidth="1"/>
    <col min="14850" max="14850" width="26.28515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5.7109375" customWidth="1"/>
    <col min="15106" max="15106" width="26.28515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5.7109375" customWidth="1"/>
    <col min="15362" max="15362" width="26.28515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5.7109375" customWidth="1"/>
    <col min="15618" max="15618" width="26.28515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5.7109375" customWidth="1"/>
    <col min="15874" max="15874" width="26.28515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5.7109375" customWidth="1"/>
    <col min="16130" max="16130" width="26.28515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7" ht="1.5" customHeight="1">
      <c r="K1" s="76"/>
      <c r="L1" s="76"/>
      <c r="M1" s="76" t="s">
        <v>0</v>
      </c>
    </row>
    <row r="2" spans="1:17" ht="20.25" hidden="1" customHeight="1">
      <c r="A2" s="77"/>
      <c r="B2" s="77"/>
      <c r="C2" s="77"/>
      <c r="D2" s="77"/>
      <c r="E2" s="77"/>
      <c r="F2" s="77"/>
      <c r="G2" s="77"/>
      <c r="H2" s="78"/>
      <c r="I2" s="78"/>
      <c r="K2" s="79"/>
      <c r="L2" s="79"/>
      <c r="M2" s="79" t="s">
        <v>43</v>
      </c>
    </row>
    <row r="3" spans="1:17" ht="81" customHeight="1">
      <c r="A3" s="77"/>
      <c r="B3" s="80" t="s">
        <v>376</v>
      </c>
      <c r="C3" s="81"/>
      <c r="D3" s="81"/>
      <c r="E3" s="81"/>
      <c r="F3" s="81"/>
      <c r="G3" s="81"/>
      <c r="H3" s="81"/>
      <c r="I3" s="81"/>
      <c r="J3" s="81"/>
      <c r="K3" s="77"/>
    </row>
    <row r="4" spans="1:17" ht="7.5" hidden="1" customHeight="1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7" ht="33" customHeight="1">
      <c r="A5" s="120" t="s">
        <v>4</v>
      </c>
      <c r="B5" s="120" t="s">
        <v>5</v>
      </c>
      <c r="C5" s="121" t="s">
        <v>6</v>
      </c>
      <c r="D5" s="121"/>
      <c r="E5" s="121"/>
      <c r="F5" s="121" t="s">
        <v>7</v>
      </c>
      <c r="G5" s="121" t="s">
        <v>8</v>
      </c>
      <c r="H5" s="121"/>
      <c r="I5" s="121"/>
      <c r="J5" s="121"/>
      <c r="K5" s="122" t="s">
        <v>9</v>
      </c>
    </row>
    <row r="6" spans="1:17" ht="105" customHeight="1">
      <c r="A6" s="120"/>
      <c r="B6" s="120"/>
      <c r="C6" s="123" t="s">
        <v>10</v>
      </c>
      <c r="D6" s="123" t="s">
        <v>11</v>
      </c>
      <c r="E6" s="123" t="s">
        <v>12</v>
      </c>
      <c r="F6" s="121"/>
      <c r="G6" s="124" t="s">
        <v>13</v>
      </c>
      <c r="H6" s="123" t="s">
        <v>14</v>
      </c>
      <c r="I6" s="123" t="s">
        <v>15</v>
      </c>
      <c r="J6" s="123" t="s">
        <v>14</v>
      </c>
      <c r="K6" s="122"/>
      <c r="N6" s="192"/>
      <c r="Q6" s="193"/>
    </row>
    <row r="7" spans="1:17" ht="15.75">
      <c r="A7" s="86">
        <v>1</v>
      </c>
      <c r="B7" s="125" t="s">
        <v>377</v>
      </c>
      <c r="C7" s="94">
        <v>2</v>
      </c>
      <c r="D7" s="94"/>
      <c r="E7" s="126"/>
      <c r="F7" s="127">
        <f>SUM(C7,D7)</f>
        <v>2</v>
      </c>
      <c r="G7" s="125"/>
      <c r="H7" s="94"/>
      <c r="I7" s="128"/>
      <c r="J7" s="94"/>
      <c r="K7" s="96"/>
    </row>
    <row r="8" spans="1:17" ht="15.75">
      <c r="A8" s="86">
        <v>2</v>
      </c>
      <c r="B8" s="125" t="s">
        <v>378</v>
      </c>
      <c r="C8" s="94">
        <v>2</v>
      </c>
      <c r="D8" s="94"/>
      <c r="E8" s="126"/>
      <c r="F8" s="127">
        <f t="shared" ref="F8:F50" si="0">SUM(C8,D8)</f>
        <v>2</v>
      </c>
      <c r="G8" s="125"/>
      <c r="H8" s="94"/>
      <c r="I8" s="128"/>
      <c r="J8" s="94"/>
      <c r="K8" s="96"/>
    </row>
    <row r="9" spans="1:17" ht="15.75">
      <c r="A9" s="86">
        <v>3</v>
      </c>
      <c r="B9" s="125" t="s">
        <v>379</v>
      </c>
      <c r="C9" s="94">
        <v>1</v>
      </c>
      <c r="D9" s="94"/>
      <c r="E9" s="126"/>
      <c r="F9" s="127">
        <f t="shared" si="0"/>
        <v>1</v>
      </c>
      <c r="G9" s="125"/>
      <c r="H9" s="94"/>
      <c r="I9" s="128"/>
      <c r="J9" s="94"/>
      <c r="K9" s="96"/>
    </row>
    <row r="10" spans="1:17" ht="15.75">
      <c r="A10" s="86">
        <v>4</v>
      </c>
      <c r="B10" s="125" t="s">
        <v>380</v>
      </c>
      <c r="C10" s="94"/>
      <c r="D10" s="94">
        <v>0.876</v>
      </c>
      <c r="E10" s="126" t="s">
        <v>381</v>
      </c>
      <c r="F10" s="127">
        <f t="shared" si="0"/>
        <v>0.876</v>
      </c>
      <c r="G10" s="125"/>
      <c r="H10" s="94"/>
      <c r="I10" s="126" t="s">
        <v>381</v>
      </c>
      <c r="J10" s="94">
        <v>0.876</v>
      </c>
      <c r="K10" s="96"/>
    </row>
    <row r="11" spans="1:17" ht="15.75">
      <c r="A11" s="86">
        <v>5</v>
      </c>
      <c r="B11" s="86" t="s">
        <v>382</v>
      </c>
      <c r="C11" s="94"/>
      <c r="D11" s="94">
        <v>0.2</v>
      </c>
      <c r="E11" s="126" t="s">
        <v>381</v>
      </c>
      <c r="F11" s="127">
        <f t="shared" si="0"/>
        <v>0.2</v>
      </c>
      <c r="G11" s="125"/>
      <c r="H11" s="94"/>
      <c r="I11" s="126" t="s">
        <v>381</v>
      </c>
      <c r="J11" s="94">
        <v>0.2</v>
      </c>
      <c r="K11" s="96"/>
    </row>
    <row r="12" spans="1:17" ht="15.75">
      <c r="A12" s="86">
        <v>6</v>
      </c>
      <c r="B12" s="125" t="s">
        <v>383</v>
      </c>
      <c r="C12" s="94"/>
      <c r="D12" s="94">
        <v>5.8150000000000004</v>
      </c>
      <c r="E12" s="126" t="s">
        <v>384</v>
      </c>
      <c r="F12" s="127">
        <f t="shared" si="0"/>
        <v>5.8150000000000004</v>
      </c>
      <c r="G12" s="103"/>
      <c r="H12" s="94"/>
      <c r="I12" s="126" t="s">
        <v>384</v>
      </c>
      <c r="J12" s="94">
        <v>5.8150000000000004</v>
      </c>
      <c r="K12" s="96"/>
    </row>
    <row r="13" spans="1:17" ht="15.75">
      <c r="A13" s="86">
        <v>7</v>
      </c>
      <c r="B13" s="125" t="s">
        <v>383</v>
      </c>
      <c r="C13" s="94"/>
      <c r="D13" s="94">
        <v>4.9000000000000004</v>
      </c>
      <c r="E13" s="126" t="s">
        <v>385</v>
      </c>
      <c r="F13" s="127">
        <f t="shared" si="0"/>
        <v>4.9000000000000004</v>
      </c>
      <c r="G13" s="103"/>
      <c r="H13" s="94"/>
      <c r="I13" s="126" t="s">
        <v>385</v>
      </c>
      <c r="J13" s="94">
        <v>4.9000000000000004</v>
      </c>
      <c r="K13" s="96"/>
    </row>
    <row r="14" spans="1:17" ht="15.75">
      <c r="A14" s="86">
        <v>8</v>
      </c>
      <c r="B14" s="125" t="s">
        <v>383</v>
      </c>
      <c r="C14" s="94"/>
      <c r="D14" s="94">
        <v>3.24</v>
      </c>
      <c r="E14" s="126" t="s">
        <v>386</v>
      </c>
      <c r="F14" s="127">
        <f t="shared" si="0"/>
        <v>3.24</v>
      </c>
      <c r="G14" s="125"/>
      <c r="H14" s="94"/>
      <c r="I14" s="126" t="s">
        <v>386</v>
      </c>
      <c r="J14" s="94">
        <v>3.24</v>
      </c>
      <c r="K14" s="96"/>
    </row>
    <row r="15" spans="1:17" ht="47.25">
      <c r="A15" s="103">
        <v>9</v>
      </c>
      <c r="B15" s="86" t="s">
        <v>387</v>
      </c>
      <c r="C15" s="94"/>
      <c r="D15" s="94">
        <v>13.837</v>
      </c>
      <c r="E15" s="126" t="s">
        <v>388</v>
      </c>
      <c r="F15" s="127">
        <f t="shared" si="0"/>
        <v>13.837</v>
      </c>
      <c r="G15" s="125"/>
      <c r="H15" s="94"/>
      <c r="I15" s="126" t="s">
        <v>388</v>
      </c>
      <c r="J15" s="94">
        <v>13.837</v>
      </c>
      <c r="K15" s="96"/>
    </row>
    <row r="16" spans="1:17" ht="15" customHeight="1">
      <c r="A16" s="103">
        <v>10</v>
      </c>
      <c r="B16" s="125" t="s">
        <v>389</v>
      </c>
      <c r="C16" s="94"/>
      <c r="D16" s="94">
        <v>4.3979999999999997</v>
      </c>
      <c r="E16" s="126" t="s">
        <v>390</v>
      </c>
      <c r="F16" s="127">
        <f t="shared" si="0"/>
        <v>4.3979999999999997</v>
      </c>
      <c r="G16" s="125"/>
      <c r="H16" s="94"/>
      <c r="I16" s="126" t="s">
        <v>390</v>
      </c>
      <c r="J16" s="94">
        <v>4.3979999999999997</v>
      </c>
      <c r="K16" s="96"/>
    </row>
    <row r="17" spans="1:11" ht="15.75">
      <c r="A17" s="86">
        <v>11</v>
      </c>
      <c r="B17" s="125" t="s">
        <v>389</v>
      </c>
      <c r="C17" s="94"/>
      <c r="D17" s="94">
        <v>0.65400000000000003</v>
      </c>
      <c r="E17" s="126" t="s">
        <v>391</v>
      </c>
      <c r="F17" s="127">
        <f t="shared" si="0"/>
        <v>0.65400000000000003</v>
      </c>
      <c r="G17" s="125"/>
      <c r="H17" s="94"/>
      <c r="I17" s="126" t="s">
        <v>391</v>
      </c>
      <c r="J17" s="94">
        <v>0.65400000000000003</v>
      </c>
      <c r="K17" s="96"/>
    </row>
    <row r="18" spans="1:11" ht="15.75">
      <c r="A18" s="86"/>
      <c r="B18" s="125"/>
      <c r="C18" s="94"/>
      <c r="D18" s="94"/>
      <c r="E18" s="126"/>
      <c r="F18" s="127">
        <f t="shared" si="0"/>
        <v>0</v>
      </c>
      <c r="G18" s="125"/>
      <c r="H18" s="94"/>
      <c r="I18" s="126"/>
      <c r="J18" s="94"/>
      <c r="K18" s="96"/>
    </row>
    <row r="19" spans="1:11" ht="15.75">
      <c r="A19" s="86"/>
      <c r="B19" s="125"/>
      <c r="C19" s="94"/>
      <c r="D19" s="94"/>
      <c r="E19" s="126"/>
      <c r="F19" s="127">
        <f t="shared" si="0"/>
        <v>0</v>
      </c>
      <c r="G19" s="125"/>
      <c r="H19" s="94"/>
      <c r="I19" s="126"/>
      <c r="J19" s="94"/>
      <c r="K19" s="96"/>
    </row>
    <row r="20" spans="1:11" ht="15.75">
      <c r="A20" s="86"/>
      <c r="B20" s="125"/>
      <c r="C20" s="94"/>
      <c r="D20" s="94"/>
      <c r="E20" s="126"/>
      <c r="F20" s="127">
        <f t="shared" si="0"/>
        <v>0</v>
      </c>
      <c r="G20" s="125"/>
      <c r="H20" s="94"/>
      <c r="I20" s="126"/>
      <c r="J20" s="94"/>
      <c r="K20" s="96"/>
    </row>
    <row r="21" spans="1:11" ht="15.75">
      <c r="A21" s="86"/>
      <c r="B21" s="125"/>
      <c r="C21" s="94"/>
      <c r="D21" s="94"/>
      <c r="E21" s="126"/>
      <c r="F21" s="127">
        <f t="shared" si="0"/>
        <v>0</v>
      </c>
      <c r="G21" s="125"/>
      <c r="H21" s="94"/>
      <c r="I21" s="126"/>
      <c r="J21" s="94"/>
      <c r="K21" s="96"/>
    </row>
    <row r="22" spans="1:11" ht="15.75">
      <c r="A22" s="86"/>
      <c r="B22" s="125"/>
      <c r="C22" s="94"/>
      <c r="D22" s="94"/>
      <c r="E22" s="126"/>
      <c r="F22" s="127">
        <f t="shared" si="0"/>
        <v>0</v>
      </c>
      <c r="G22" s="125"/>
      <c r="H22" s="94"/>
      <c r="I22" s="126"/>
      <c r="J22" s="94"/>
      <c r="K22" s="96"/>
    </row>
    <row r="23" spans="1:11" ht="15.75">
      <c r="A23" s="86"/>
      <c r="B23" s="125"/>
      <c r="C23" s="94"/>
      <c r="D23" s="94"/>
      <c r="E23" s="126"/>
      <c r="F23" s="127">
        <f t="shared" si="0"/>
        <v>0</v>
      </c>
      <c r="G23" s="125"/>
      <c r="H23" s="94"/>
      <c r="I23" s="126"/>
      <c r="J23" s="94"/>
      <c r="K23" s="96"/>
    </row>
    <row r="24" spans="1:11" ht="15.75">
      <c r="A24" s="86"/>
      <c r="B24" s="125"/>
      <c r="C24" s="94"/>
      <c r="D24" s="94"/>
      <c r="E24" s="126"/>
      <c r="F24" s="127">
        <f t="shared" si="0"/>
        <v>0</v>
      </c>
      <c r="G24" s="125"/>
      <c r="H24" s="94"/>
      <c r="I24" s="126"/>
      <c r="J24" s="94"/>
      <c r="K24" s="96"/>
    </row>
    <row r="25" spans="1:11" ht="15.75">
      <c r="A25" s="103"/>
      <c r="B25" s="125"/>
      <c r="C25" s="94"/>
      <c r="D25" s="94"/>
      <c r="E25" s="126"/>
      <c r="F25" s="127">
        <f t="shared" si="0"/>
        <v>0</v>
      </c>
      <c r="G25" s="125"/>
      <c r="H25" s="94"/>
      <c r="I25" s="126"/>
      <c r="J25" s="94"/>
      <c r="K25" s="96"/>
    </row>
    <row r="26" spans="1:11" ht="15.75">
      <c r="A26" s="103"/>
      <c r="B26" s="125"/>
      <c r="C26" s="94"/>
      <c r="D26" s="94"/>
      <c r="E26" s="126"/>
      <c r="F26" s="127">
        <f t="shared" si="0"/>
        <v>0</v>
      </c>
      <c r="G26" s="125"/>
      <c r="H26" s="94"/>
      <c r="I26" s="126"/>
      <c r="J26" s="94"/>
      <c r="K26" s="96"/>
    </row>
    <row r="27" spans="1:11" ht="15.75">
      <c r="A27" s="86"/>
      <c r="B27" s="125"/>
      <c r="C27" s="94"/>
      <c r="D27" s="94"/>
      <c r="E27" s="126"/>
      <c r="F27" s="127">
        <f t="shared" si="0"/>
        <v>0</v>
      </c>
      <c r="G27" s="125"/>
      <c r="H27" s="94"/>
      <c r="I27" s="126"/>
      <c r="J27" s="94"/>
      <c r="K27" s="96"/>
    </row>
    <row r="28" spans="1:11" ht="15.75">
      <c r="A28" s="86"/>
      <c r="B28" s="125"/>
      <c r="C28" s="94"/>
      <c r="D28" s="94"/>
      <c r="E28" s="126"/>
      <c r="F28" s="127">
        <f t="shared" si="0"/>
        <v>0</v>
      </c>
      <c r="G28" s="125"/>
      <c r="H28" s="94"/>
      <c r="I28" s="126"/>
      <c r="J28" s="94"/>
      <c r="K28" s="96"/>
    </row>
    <row r="29" spans="1:11" ht="15.75">
      <c r="A29" s="86"/>
      <c r="B29" s="125"/>
      <c r="C29" s="94"/>
      <c r="D29" s="94"/>
      <c r="E29" s="126"/>
      <c r="F29" s="127">
        <f t="shared" si="0"/>
        <v>0</v>
      </c>
      <c r="G29" s="125"/>
      <c r="H29" s="94"/>
      <c r="I29" s="126"/>
      <c r="J29" s="94"/>
      <c r="K29" s="96"/>
    </row>
    <row r="30" spans="1:11" ht="15.75">
      <c r="A30" s="86"/>
      <c r="B30" s="125"/>
      <c r="C30" s="94"/>
      <c r="D30" s="94"/>
      <c r="E30" s="126"/>
      <c r="F30" s="127">
        <f t="shared" si="0"/>
        <v>0</v>
      </c>
      <c r="G30" s="125"/>
      <c r="H30" s="94"/>
      <c r="I30" s="126"/>
      <c r="J30" s="94"/>
      <c r="K30" s="96"/>
    </row>
    <row r="31" spans="1:11" ht="15.75">
      <c r="A31" s="86"/>
      <c r="B31" s="125"/>
      <c r="C31" s="94"/>
      <c r="D31" s="94"/>
      <c r="E31" s="126"/>
      <c r="F31" s="127">
        <f t="shared" si="0"/>
        <v>0</v>
      </c>
      <c r="G31" s="125"/>
      <c r="H31" s="94"/>
      <c r="I31" s="126"/>
      <c r="J31" s="94"/>
      <c r="K31" s="96"/>
    </row>
    <row r="32" spans="1:11" ht="15.75">
      <c r="A32" s="86"/>
      <c r="B32" s="125"/>
      <c r="C32" s="94"/>
      <c r="D32" s="94"/>
      <c r="E32" s="126"/>
      <c r="F32" s="127">
        <f t="shared" si="0"/>
        <v>0</v>
      </c>
      <c r="G32" s="125"/>
      <c r="H32" s="94"/>
      <c r="I32" s="126"/>
      <c r="J32" s="94"/>
      <c r="K32" s="96"/>
    </row>
    <row r="33" spans="1:11" ht="15.75">
      <c r="A33" s="86"/>
      <c r="B33" s="125"/>
      <c r="C33" s="94"/>
      <c r="D33" s="94"/>
      <c r="E33" s="126"/>
      <c r="F33" s="127">
        <f t="shared" si="0"/>
        <v>0</v>
      </c>
      <c r="G33" s="125"/>
      <c r="H33" s="94"/>
      <c r="I33" s="126"/>
      <c r="J33" s="94"/>
      <c r="K33" s="96"/>
    </row>
    <row r="34" spans="1:11" ht="15.75">
      <c r="A34" s="86"/>
      <c r="B34" s="125"/>
      <c r="C34" s="94"/>
      <c r="D34" s="94"/>
      <c r="E34" s="126"/>
      <c r="F34" s="127">
        <f t="shared" si="0"/>
        <v>0</v>
      </c>
      <c r="G34" s="125"/>
      <c r="H34" s="94"/>
      <c r="I34" s="126"/>
      <c r="J34" s="94"/>
      <c r="K34" s="96"/>
    </row>
    <row r="35" spans="1:11" ht="15.75">
      <c r="A35" s="103"/>
      <c r="B35" s="125"/>
      <c r="C35" s="94"/>
      <c r="D35" s="94"/>
      <c r="E35" s="126"/>
      <c r="F35" s="127">
        <f t="shared" si="0"/>
        <v>0</v>
      </c>
      <c r="G35" s="125"/>
      <c r="H35" s="94"/>
      <c r="I35" s="126"/>
      <c r="J35" s="94"/>
      <c r="K35" s="96"/>
    </row>
    <row r="36" spans="1:11" ht="15.75">
      <c r="A36" s="103"/>
      <c r="B36" s="125"/>
      <c r="C36" s="94"/>
      <c r="D36" s="94"/>
      <c r="E36" s="126"/>
      <c r="F36" s="127">
        <f t="shared" si="0"/>
        <v>0</v>
      </c>
      <c r="G36" s="125"/>
      <c r="H36" s="94"/>
      <c r="I36" s="126"/>
      <c r="J36" s="94"/>
      <c r="K36" s="96"/>
    </row>
    <row r="37" spans="1:11" ht="15.75">
      <c r="A37" s="86"/>
      <c r="B37" s="125"/>
      <c r="C37" s="94"/>
      <c r="D37" s="94"/>
      <c r="E37" s="126"/>
      <c r="F37" s="127">
        <f t="shared" si="0"/>
        <v>0</v>
      </c>
      <c r="G37" s="125"/>
      <c r="H37" s="94"/>
      <c r="I37" s="126"/>
      <c r="J37" s="94"/>
      <c r="K37" s="96"/>
    </row>
    <row r="38" spans="1:11" ht="15.75">
      <c r="A38" s="86"/>
      <c r="B38" s="125"/>
      <c r="C38" s="94"/>
      <c r="D38" s="94"/>
      <c r="E38" s="126"/>
      <c r="F38" s="127">
        <f t="shared" si="0"/>
        <v>0</v>
      </c>
      <c r="G38" s="125"/>
      <c r="H38" s="94"/>
      <c r="I38" s="126"/>
      <c r="J38" s="94"/>
      <c r="K38" s="96"/>
    </row>
    <row r="39" spans="1:11" ht="15.75">
      <c r="A39" s="86"/>
      <c r="B39" s="125"/>
      <c r="C39" s="94"/>
      <c r="D39" s="94"/>
      <c r="E39" s="126"/>
      <c r="F39" s="127">
        <f t="shared" si="0"/>
        <v>0</v>
      </c>
      <c r="G39" s="125"/>
      <c r="H39" s="94"/>
      <c r="I39" s="126"/>
      <c r="J39" s="94"/>
      <c r="K39" s="96"/>
    </row>
    <row r="40" spans="1:11" ht="15.75">
      <c r="A40" s="86"/>
      <c r="B40" s="125"/>
      <c r="C40" s="94"/>
      <c r="D40" s="94"/>
      <c r="E40" s="126"/>
      <c r="F40" s="127">
        <f t="shared" si="0"/>
        <v>0</v>
      </c>
      <c r="G40" s="125"/>
      <c r="H40" s="94"/>
      <c r="I40" s="126"/>
      <c r="J40" s="94"/>
      <c r="K40" s="96"/>
    </row>
    <row r="41" spans="1:11" ht="15.75">
      <c r="A41" s="86"/>
      <c r="B41" s="125"/>
      <c r="C41" s="94"/>
      <c r="D41" s="94"/>
      <c r="E41" s="126"/>
      <c r="F41" s="127">
        <f t="shared" si="0"/>
        <v>0</v>
      </c>
      <c r="G41" s="125"/>
      <c r="H41" s="94"/>
      <c r="I41" s="126"/>
      <c r="J41" s="94"/>
      <c r="K41" s="96"/>
    </row>
    <row r="42" spans="1:11" ht="15.75">
      <c r="A42" s="86"/>
      <c r="B42" s="125"/>
      <c r="C42" s="94"/>
      <c r="D42" s="94"/>
      <c r="E42" s="126"/>
      <c r="F42" s="127">
        <f t="shared" si="0"/>
        <v>0</v>
      </c>
      <c r="G42" s="125"/>
      <c r="H42" s="94"/>
      <c r="I42" s="126"/>
      <c r="J42" s="94"/>
      <c r="K42" s="96"/>
    </row>
    <row r="43" spans="1:11" ht="15.75">
      <c r="A43" s="86"/>
      <c r="B43" s="125"/>
      <c r="C43" s="94"/>
      <c r="D43" s="94"/>
      <c r="E43" s="126"/>
      <c r="F43" s="127">
        <f t="shared" si="0"/>
        <v>0</v>
      </c>
      <c r="G43" s="125"/>
      <c r="H43" s="94"/>
      <c r="I43" s="126"/>
      <c r="J43" s="94"/>
      <c r="K43" s="96"/>
    </row>
    <row r="44" spans="1:11" ht="15.75">
      <c r="A44" s="86"/>
      <c r="B44" s="125"/>
      <c r="C44" s="94"/>
      <c r="D44" s="94"/>
      <c r="E44" s="126"/>
      <c r="F44" s="127">
        <f t="shared" si="0"/>
        <v>0</v>
      </c>
      <c r="G44" s="125"/>
      <c r="H44" s="94"/>
      <c r="I44" s="126"/>
      <c r="J44" s="94"/>
      <c r="K44" s="96"/>
    </row>
    <row r="45" spans="1:11" ht="15.75" customHeight="1">
      <c r="A45" s="103"/>
      <c r="B45" s="125"/>
      <c r="C45" s="94"/>
      <c r="D45" s="94"/>
      <c r="E45" s="126"/>
      <c r="F45" s="127">
        <f t="shared" si="0"/>
        <v>0</v>
      </c>
      <c r="G45" s="125"/>
      <c r="H45" s="94"/>
      <c r="I45" s="126"/>
      <c r="J45" s="94"/>
      <c r="K45" s="96"/>
    </row>
    <row r="46" spans="1:11" ht="15.75">
      <c r="A46" s="103"/>
      <c r="B46" s="125"/>
      <c r="C46" s="94"/>
      <c r="D46" s="94"/>
      <c r="E46" s="126"/>
      <c r="F46" s="127">
        <f t="shared" si="0"/>
        <v>0</v>
      </c>
      <c r="G46" s="125"/>
      <c r="H46" s="94"/>
      <c r="I46" s="126"/>
      <c r="J46" s="94"/>
      <c r="K46" s="96"/>
    </row>
    <row r="47" spans="1:11" ht="15.75">
      <c r="A47" s="129"/>
      <c r="B47" s="108"/>
      <c r="C47" s="130"/>
      <c r="D47" s="130"/>
      <c r="E47" s="131"/>
      <c r="F47" s="127">
        <f t="shared" si="0"/>
        <v>0</v>
      </c>
      <c r="G47" s="108"/>
      <c r="H47" s="130"/>
      <c r="I47" s="131"/>
      <c r="J47" s="130"/>
      <c r="K47" s="96"/>
    </row>
    <row r="48" spans="1:11" ht="15.75">
      <c r="A48" s="129"/>
      <c r="B48" s="108"/>
      <c r="C48" s="130"/>
      <c r="D48" s="130"/>
      <c r="E48" s="131"/>
      <c r="F48" s="127">
        <f t="shared" si="0"/>
        <v>0</v>
      </c>
      <c r="G48" s="108"/>
      <c r="H48" s="130"/>
      <c r="I48" s="131"/>
      <c r="J48" s="130"/>
      <c r="K48" s="96"/>
    </row>
    <row r="49" spans="1:11" ht="15.75">
      <c r="A49" s="129"/>
      <c r="B49" s="108"/>
      <c r="C49" s="130"/>
      <c r="D49" s="130"/>
      <c r="E49" s="131"/>
      <c r="F49" s="127">
        <f t="shared" si="0"/>
        <v>0</v>
      </c>
      <c r="G49" s="108"/>
      <c r="H49" s="130"/>
      <c r="I49" s="131"/>
      <c r="J49" s="130"/>
      <c r="K49" s="96"/>
    </row>
    <row r="50" spans="1:11" ht="15.75">
      <c r="A50" s="108"/>
      <c r="B50" s="109" t="s">
        <v>37</v>
      </c>
      <c r="C50" s="110">
        <f>SUM(C7:C49)</f>
        <v>5</v>
      </c>
      <c r="D50" s="110">
        <f>SUM(D7:D49)</f>
        <v>33.920000000000009</v>
      </c>
      <c r="E50" s="111"/>
      <c r="F50" s="132">
        <f t="shared" si="0"/>
        <v>38.920000000000009</v>
      </c>
      <c r="G50" s="112"/>
      <c r="H50" s="110">
        <f>SUM(H7:H49)</f>
        <v>0</v>
      </c>
      <c r="I50" s="111"/>
      <c r="J50" s="110">
        <f>SUM(J7:J49)</f>
        <v>33.920000000000009</v>
      </c>
      <c r="K50" s="114">
        <f>C50-H50</f>
        <v>5</v>
      </c>
    </row>
    <row r="51" spans="1:11" ht="9" customHeight="1"/>
    <row r="52" spans="1:11" ht="0.75" customHeight="1"/>
    <row r="53" spans="1:11" ht="15.75">
      <c r="B53" s="133" t="s">
        <v>163</v>
      </c>
      <c r="F53" s="71"/>
      <c r="G53" s="72" t="s">
        <v>392</v>
      </c>
      <c r="H53" s="134"/>
    </row>
    <row r="54" spans="1:11">
      <c r="B54" s="133"/>
      <c r="F54" s="74" t="s">
        <v>40</v>
      </c>
      <c r="G54" s="75"/>
      <c r="H54" s="75"/>
    </row>
    <row r="55" spans="1:11" ht="17.25" customHeight="1">
      <c r="B55" s="133" t="s">
        <v>41</v>
      </c>
      <c r="F55" s="71"/>
      <c r="G55" s="72" t="s">
        <v>393</v>
      </c>
      <c r="H55" s="134"/>
    </row>
    <row r="56" spans="1:11" ht="18" customHeight="1">
      <c r="F56" s="74" t="s">
        <v>40</v>
      </c>
      <c r="G56" s="75"/>
      <c r="H56" s="75"/>
    </row>
    <row r="57" spans="1:11" ht="6.75" hidden="1" customHeight="1"/>
    <row r="58" spans="1:11" hidden="1"/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0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zoomScaleNormal="75" workbookViewId="0">
      <selection activeCell="I23" sqref="I23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76"/>
      <c r="L1" s="76"/>
      <c r="M1" s="76" t="s">
        <v>0</v>
      </c>
    </row>
    <row r="2" spans="1:13" ht="20.25" customHeight="1">
      <c r="A2" s="77"/>
      <c r="B2" s="77"/>
      <c r="C2" s="77"/>
      <c r="D2" s="77"/>
      <c r="E2" s="77"/>
      <c r="F2" s="77"/>
      <c r="G2" s="77"/>
      <c r="H2" s="78"/>
      <c r="I2" s="78"/>
      <c r="K2" s="79"/>
      <c r="L2" s="79"/>
      <c r="M2" s="79" t="s">
        <v>43</v>
      </c>
    </row>
    <row r="3" spans="1:13" ht="61.5" customHeight="1">
      <c r="A3" s="77"/>
      <c r="B3" s="80" t="s">
        <v>394</v>
      </c>
      <c r="C3" s="81"/>
      <c r="D3" s="81"/>
      <c r="E3" s="81"/>
      <c r="F3" s="81"/>
      <c r="G3" s="81"/>
      <c r="H3" s="81"/>
      <c r="I3" s="81"/>
      <c r="J3" s="81"/>
      <c r="K3" s="77"/>
    </row>
    <row r="4" spans="1:13" ht="31.5" customHeight="1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3" ht="33" customHeight="1">
      <c r="A5" s="120" t="s">
        <v>4</v>
      </c>
      <c r="B5" s="120" t="s">
        <v>5</v>
      </c>
      <c r="C5" s="121" t="s">
        <v>6</v>
      </c>
      <c r="D5" s="121"/>
      <c r="E5" s="121"/>
      <c r="F5" s="121" t="s">
        <v>7</v>
      </c>
      <c r="G5" s="121" t="s">
        <v>8</v>
      </c>
      <c r="H5" s="121"/>
      <c r="I5" s="121"/>
      <c r="J5" s="121"/>
      <c r="K5" s="122" t="s">
        <v>9</v>
      </c>
    </row>
    <row r="6" spans="1:13" ht="158.25" customHeight="1">
      <c r="A6" s="120"/>
      <c r="B6" s="120"/>
      <c r="C6" s="123" t="s">
        <v>10</v>
      </c>
      <c r="D6" s="123" t="s">
        <v>11</v>
      </c>
      <c r="E6" s="123" t="s">
        <v>12</v>
      </c>
      <c r="F6" s="121"/>
      <c r="G6" s="124" t="s">
        <v>13</v>
      </c>
      <c r="H6" s="123" t="s">
        <v>14</v>
      </c>
      <c r="I6" s="123" t="s">
        <v>15</v>
      </c>
      <c r="J6" s="123" t="s">
        <v>14</v>
      </c>
      <c r="K6" s="122"/>
    </row>
    <row r="7" spans="1:13" ht="31.5">
      <c r="A7" s="86">
        <v>1</v>
      </c>
      <c r="B7" s="125" t="s">
        <v>185</v>
      </c>
      <c r="C7" s="94">
        <v>14.8</v>
      </c>
      <c r="D7" s="94">
        <v>53.38</v>
      </c>
      <c r="E7" s="126" t="s">
        <v>32</v>
      </c>
      <c r="F7" s="127">
        <f>SUM(C7,D7)</f>
        <v>68.180000000000007</v>
      </c>
      <c r="G7" s="125"/>
      <c r="H7" s="94"/>
      <c r="I7" s="128" t="s">
        <v>32</v>
      </c>
      <c r="J7" s="94">
        <v>53.38</v>
      </c>
      <c r="K7" s="96"/>
    </row>
    <row r="8" spans="1:13" ht="15.75">
      <c r="A8" s="86">
        <v>2</v>
      </c>
      <c r="B8" s="125" t="s">
        <v>395</v>
      </c>
      <c r="C8" s="94"/>
      <c r="D8" s="94">
        <v>115.72</v>
      </c>
      <c r="E8" s="126" t="s">
        <v>92</v>
      </c>
      <c r="F8" s="127">
        <f t="shared" ref="F8:F50" si="0">SUM(C8,D8)</f>
        <v>115.72</v>
      </c>
      <c r="G8" s="125"/>
      <c r="H8" s="94"/>
      <c r="I8" s="128" t="s">
        <v>92</v>
      </c>
      <c r="J8" s="94">
        <v>115.72</v>
      </c>
      <c r="K8" s="96"/>
    </row>
    <row r="9" spans="1:13" ht="15.75">
      <c r="A9" s="86">
        <v>3</v>
      </c>
      <c r="B9" s="125" t="s">
        <v>185</v>
      </c>
      <c r="C9" s="94"/>
      <c r="D9" s="94">
        <v>80.89</v>
      </c>
      <c r="E9" s="126" t="s">
        <v>396</v>
      </c>
      <c r="F9" s="127">
        <f t="shared" si="0"/>
        <v>80.89</v>
      </c>
      <c r="G9" s="128"/>
      <c r="H9" s="94"/>
      <c r="I9" s="125" t="s">
        <v>397</v>
      </c>
      <c r="J9" s="194">
        <v>80.89</v>
      </c>
      <c r="K9" s="96"/>
    </row>
    <row r="10" spans="1:13" ht="15.75">
      <c r="A10" s="86">
        <v>4</v>
      </c>
      <c r="B10" s="125" t="s">
        <v>185</v>
      </c>
      <c r="C10" s="94"/>
      <c r="D10" s="94">
        <v>20.88</v>
      </c>
      <c r="E10" s="126" t="s">
        <v>398</v>
      </c>
      <c r="F10" s="127">
        <f t="shared" si="0"/>
        <v>20.88</v>
      </c>
      <c r="G10" s="128"/>
      <c r="H10" s="94"/>
      <c r="I10" s="125" t="s">
        <v>398</v>
      </c>
      <c r="J10" s="194">
        <v>20.88</v>
      </c>
      <c r="K10" s="96"/>
    </row>
    <row r="11" spans="1:13" ht="15.75">
      <c r="A11" s="86">
        <v>5</v>
      </c>
      <c r="B11" s="125"/>
      <c r="C11" s="94"/>
      <c r="D11" s="94"/>
      <c r="E11" s="126"/>
      <c r="F11" s="127">
        <f t="shared" si="0"/>
        <v>0</v>
      </c>
      <c r="G11" s="128"/>
      <c r="H11" s="94"/>
      <c r="I11" s="195"/>
      <c r="J11" s="195"/>
      <c r="K11" s="96"/>
    </row>
    <row r="12" spans="1:13" ht="15.75">
      <c r="A12" s="86">
        <v>6</v>
      </c>
      <c r="B12" s="125"/>
      <c r="C12" s="94"/>
      <c r="D12" s="94"/>
      <c r="E12" s="126"/>
      <c r="F12" s="127">
        <f t="shared" si="0"/>
        <v>0</v>
      </c>
      <c r="G12" s="126"/>
      <c r="H12" s="94"/>
      <c r="I12" s="195"/>
      <c r="J12" s="195"/>
      <c r="K12" s="96"/>
    </row>
    <row r="13" spans="1:13" ht="15.75">
      <c r="A13" s="86"/>
      <c r="B13" s="125"/>
      <c r="C13" s="94"/>
      <c r="D13" s="94"/>
      <c r="E13" s="126"/>
      <c r="F13" s="127">
        <f t="shared" si="0"/>
        <v>0</v>
      </c>
      <c r="G13" s="103"/>
      <c r="H13" s="94"/>
      <c r="I13" s="126"/>
      <c r="J13" s="94"/>
      <c r="K13" s="96"/>
    </row>
    <row r="14" spans="1:13" ht="15.75">
      <c r="A14" s="86"/>
      <c r="B14" s="125"/>
      <c r="C14" s="94"/>
      <c r="D14" s="94"/>
      <c r="E14" s="126"/>
      <c r="F14" s="127">
        <f t="shared" si="0"/>
        <v>0</v>
      </c>
      <c r="G14" s="125"/>
      <c r="H14" s="94"/>
      <c r="I14" s="126"/>
      <c r="J14" s="94"/>
      <c r="K14" s="96"/>
    </row>
    <row r="15" spans="1:13" ht="15.75">
      <c r="A15" s="103"/>
      <c r="B15" s="125"/>
      <c r="C15" s="94"/>
      <c r="D15" s="94"/>
      <c r="E15" s="126"/>
      <c r="F15" s="127">
        <f t="shared" si="0"/>
        <v>0</v>
      </c>
      <c r="G15" s="125"/>
      <c r="H15" s="94"/>
      <c r="I15" s="126"/>
      <c r="J15" s="94"/>
      <c r="K15" s="96"/>
    </row>
    <row r="16" spans="1:13" ht="15" customHeight="1">
      <c r="A16" s="103"/>
      <c r="B16" s="125"/>
      <c r="C16" s="94"/>
      <c r="D16" s="94"/>
      <c r="E16" s="126"/>
      <c r="F16" s="127">
        <f t="shared" si="0"/>
        <v>0</v>
      </c>
      <c r="G16" s="125"/>
      <c r="H16" s="94"/>
      <c r="I16" s="126"/>
      <c r="J16" s="94"/>
      <c r="K16" s="96"/>
    </row>
    <row r="17" spans="1:11" ht="15.75">
      <c r="A17" s="86"/>
      <c r="B17" s="125"/>
      <c r="C17" s="94"/>
      <c r="D17" s="94"/>
      <c r="E17" s="126"/>
      <c r="F17" s="127">
        <f t="shared" si="0"/>
        <v>0</v>
      </c>
      <c r="G17" s="125"/>
      <c r="H17" s="94"/>
      <c r="I17" s="126"/>
      <c r="J17" s="94"/>
      <c r="K17" s="96"/>
    </row>
    <row r="18" spans="1:11" ht="15.75">
      <c r="A18" s="86"/>
      <c r="B18" s="125"/>
      <c r="C18" s="94"/>
      <c r="D18" s="94"/>
      <c r="E18" s="126"/>
      <c r="F18" s="127">
        <f t="shared" si="0"/>
        <v>0</v>
      </c>
      <c r="G18" s="125"/>
      <c r="H18" s="94"/>
      <c r="I18" s="126"/>
      <c r="J18" s="94"/>
      <c r="K18" s="96"/>
    </row>
    <row r="19" spans="1:11" ht="15.75">
      <c r="A19" s="86"/>
      <c r="B19" s="125"/>
      <c r="C19" s="94"/>
      <c r="D19" s="94"/>
      <c r="E19" s="126"/>
      <c r="F19" s="127">
        <f t="shared" si="0"/>
        <v>0</v>
      </c>
      <c r="G19" s="125"/>
      <c r="H19" s="94"/>
      <c r="I19" s="126"/>
      <c r="J19" s="94"/>
      <c r="K19" s="96"/>
    </row>
    <row r="20" spans="1:11" ht="15.75">
      <c r="A20" s="86"/>
      <c r="B20" s="125"/>
      <c r="C20" s="94"/>
      <c r="D20" s="94"/>
      <c r="E20" s="126"/>
      <c r="F20" s="127">
        <f t="shared" si="0"/>
        <v>0</v>
      </c>
      <c r="G20" s="125"/>
      <c r="H20" s="94"/>
      <c r="I20" s="126"/>
      <c r="J20" s="94"/>
      <c r="K20" s="96"/>
    </row>
    <row r="21" spans="1:11" ht="15.75">
      <c r="A21" s="86"/>
      <c r="B21" s="125"/>
      <c r="C21" s="94"/>
      <c r="D21" s="94"/>
      <c r="E21" s="126"/>
      <c r="F21" s="127">
        <f t="shared" si="0"/>
        <v>0</v>
      </c>
      <c r="G21" s="125"/>
      <c r="H21" s="94"/>
      <c r="I21" s="126"/>
      <c r="J21" s="94"/>
      <c r="K21" s="96"/>
    </row>
    <row r="22" spans="1:11" ht="15.75">
      <c r="A22" s="86"/>
      <c r="B22" s="125"/>
      <c r="C22" s="94"/>
      <c r="D22" s="94"/>
      <c r="E22" s="126"/>
      <c r="F22" s="127">
        <f t="shared" si="0"/>
        <v>0</v>
      </c>
      <c r="G22" s="125"/>
      <c r="H22" s="94"/>
      <c r="I22" s="126"/>
      <c r="J22" s="94"/>
      <c r="K22" s="96"/>
    </row>
    <row r="23" spans="1:11" ht="15.75">
      <c r="A23" s="86"/>
      <c r="B23" s="125"/>
      <c r="C23" s="94"/>
      <c r="D23" s="94"/>
      <c r="E23" s="126"/>
      <c r="F23" s="127">
        <f t="shared" si="0"/>
        <v>0</v>
      </c>
      <c r="G23" s="125"/>
      <c r="H23" s="94"/>
      <c r="I23" s="126"/>
      <c r="J23" s="94"/>
      <c r="K23" s="96"/>
    </row>
    <row r="24" spans="1:11" ht="15.75">
      <c r="A24" s="86"/>
      <c r="B24" s="125"/>
      <c r="C24" s="94"/>
      <c r="D24" s="94"/>
      <c r="E24" s="126"/>
      <c r="F24" s="127">
        <f t="shared" si="0"/>
        <v>0</v>
      </c>
      <c r="G24" s="125"/>
      <c r="H24" s="94"/>
      <c r="I24" s="126"/>
      <c r="J24" s="94"/>
      <c r="K24" s="96"/>
    </row>
    <row r="25" spans="1:11" ht="15.75">
      <c r="A25" s="103"/>
      <c r="B25" s="125"/>
      <c r="C25" s="94"/>
      <c r="D25" s="94"/>
      <c r="E25" s="126"/>
      <c r="F25" s="127">
        <f t="shared" si="0"/>
        <v>0</v>
      </c>
      <c r="G25" s="125"/>
      <c r="H25" s="94"/>
      <c r="I25" s="126"/>
      <c r="J25" s="94"/>
      <c r="K25" s="96"/>
    </row>
    <row r="26" spans="1:11" ht="15.75">
      <c r="A26" s="103"/>
      <c r="B26" s="125"/>
      <c r="C26" s="94"/>
      <c r="D26" s="94"/>
      <c r="E26" s="126"/>
      <c r="F26" s="127">
        <f t="shared" si="0"/>
        <v>0</v>
      </c>
      <c r="G26" s="125"/>
      <c r="H26" s="94"/>
      <c r="I26" s="126"/>
      <c r="J26" s="94"/>
      <c r="K26" s="96"/>
    </row>
    <row r="27" spans="1:11" ht="15.75">
      <c r="A27" s="86"/>
      <c r="B27" s="125"/>
      <c r="C27" s="94"/>
      <c r="D27" s="94"/>
      <c r="E27" s="126"/>
      <c r="F27" s="127">
        <f t="shared" si="0"/>
        <v>0</v>
      </c>
      <c r="G27" s="125"/>
      <c r="H27" s="94"/>
      <c r="I27" s="126"/>
      <c r="J27" s="94"/>
      <c r="K27" s="96"/>
    </row>
    <row r="28" spans="1:11" ht="15.75">
      <c r="A28" s="86"/>
      <c r="B28" s="125"/>
      <c r="C28" s="94"/>
      <c r="D28" s="94"/>
      <c r="E28" s="126"/>
      <c r="F28" s="127">
        <f t="shared" si="0"/>
        <v>0</v>
      </c>
      <c r="G28" s="125"/>
      <c r="H28" s="94"/>
      <c r="I28" s="126"/>
      <c r="J28" s="94"/>
      <c r="K28" s="96"/>
    </row>
    <row r="29" spans="1:11" ht="15.75">
      <c r="A29" s="86"/>
      <c r="B29" s="125"/>
      <c r="C29" s="94"/>
      <c r="D29" s="94"/>
      <c r="E29" s="126"/>
      <c r="F29" s="127">
        <f t="shared" si="0"/>
        <v>0</v>
      </c>
      <c r="G29" s="125"/>
      <c r="H29" s="94"/>
      <c r="I29" s="126"/>
      <c r="J29" s="94"/>
      <c r="K29" s="96"/>
    </row>
    <row r="30" spans="1:11" ht="15.75">
      <c r="A30" s="86"/>
      <c r="B30" s="125"/>
      <c r="C30" s="94"/>
      <c r="D30" s="94"/>
      <c r="E30" s="126"/>
      <c r="F30" s="127">
        <f t="shared" si="0"/>
        <v>0</v>
      </c>
      <c r="G30" s="125"/>
      <c r="H30" s="94"/>
      <c r="I30" s="126"/>
      <c r="J30" s="94"/>
      <c r="K30" s="96"/>
    </row>
    <row r="31" spans="1:11" ht="15.75">
      <c r="A31" s="86"/>
      <c r="B31" s="125"/>
      <c r="C31" s="94"/>
      <c r="D31" s="94"/>
      <c r="E31" s="126"/>
      <c r="F31" s="127">
        <f t="shared" si="0"/>
        <v>0</v>
      </c>
      <c r="G31" s="125"/>
      <c r="H31" s="94"/>
      <c r="I31" s="126"/>
      <c r="J31" s="94"/>
      <c r="K31" s="96"/>
    </row>
    <row r="32" spans="1:11" ht="15.75">
      <c r="A32" s="86"/>
      <c r="B32" s="125"/>
      <c r="C32" s="94"/>
      <c r="D32" s="94"/>
      <c r="E32" s="126"/>
      <c r="F32" s="127">
        <f t="shared" si="0"/>
        <v>0</v>
      </c>
      <c r="G32" s="125"/>
      <c r="H32" s="94"/>
      <c r="I32" s="126"/>
      <c r="J32" s="94"/>
      <c r="K32" s="96"/>
    </row>
    <row r="33" spans="1:11" ht="15.75">
      <c r="A33" s="86"/>
      <c r="B33" s="125"/>
      <c r="C33" s="94"/>
      <c r="D33" s="94"/>
      <c r="E33" s="126"/>
      <c r="F33" s="127">
        <f t="shared" si="0"/>
        <v>0</v>
      </c>
      <c r="G33" s="125"/>
      <c r="H33" s="94"/>
      <c r="I33" s="126"/>
      <c r="J33" s="94"/>
      <c r="K33" s="96"/>
    </row>
    <row r="34" spans="1:11" ht="15.75">
      <c r="A34" s="86"/>
      <c r="B34" s="125"/>
      <c r="C34" s="94"/>
      <c r="D34" s="94"/>
      <c r="E34" s="126"/>
      <c r="F34" s="127">
        <f t="shared" si="0"/>
        <v>0</v>
      </c>
      <c r="G34" s="125"/>
      <c r="H34" s="94"/>
      <c r="I34" s="126"/>
      <c r="J34" s="94"/>
      <c r="K34" s="96"/>
    </row>
    <row r="35" spans="1:11" ht="15.75">
      <c r="A35" s="103"/>
      <c r="B35" s="125"/>
      <c r="C35" s="94"/>
      <c r="D35" s="94"/>
      <c r="E35" s="126"/>
      <c r="F35" s="127">
        <f t="shared" si="0"/>
        <v>0</v>
      </c>
      <c r="G35" s="125"/>
      <c r="H35" s="94"/>
      <c r="I35" s="126"/>
      <c r="J35" s="94"/>
      <c r="K35" s="96"/>
    </row>
    <row r="36" spans="1:11" ht="15.75">
      <c r="A36" s="103"/>
      <c r="B36" s="125"/>
      <c r="C36" s="94"/>
      <c r="D36" s="94"/>
      <c r="E36" s="126"/>
      <c r="F36" s="127">
        <f t="shared" si="0"/>
        <v>0</v>
      </c>
      <c r="G36" s="125"/>
      <c r="H36" s="94"/>
      <c r="I36" s="126"/>
      <c r="J36" s="94"/>
      <c r="K36" s="96"/>
    </row>
    <row r="37" spans="1:11" ht="15.75">
      <c r="A37" s="86"/>
      <c r="B37" s="125"/>
      <c r="C37" s="94"/>
      <c r="D37" s="94"/>
      <c r="E37" s="126"/>
      <c r="F37" s="127">
        <f t="shared" si="0"/>
        <v>0</v>
      </c>
      <c r="G37" s="125"/>
      <c r="H37" s="94"/>
      <c r="I37" s="126"/>
      <c r="J37" s="94"/>
      <c r="K37" s="96"/>
    </row>
    <row r="38" spans="1:11" ht="15.75">
      <c r="A38" s="86"/>
      <c r="B38" s="125"/>
      <c r="C38" s="94"/>
      <c r="D38" s="94"/>
      <c r="E38" s="126"/>
      <c r="F38" s="127">
        <f t="shared" si="0"/>
        <v>0</v>
      </c>
      <c r="G38" s="125"/>
      <c r="H38" s="94"/>
      <c r="I38" s="126"/>
      <c r="J38" s="94"/>
      <c r="K38" s="96"/>
    </row>
    <row r="39" spans="1:11" ht="15.75">
      <c r="A39" s="86"/>
      <c r="B39" s="125"/>
      <c r="C39" s="94"/>
      <c r="D39" s="94"/>
      <c r="E39" s="126"/>
      <c r="F39" s="127">
        <f t="shared" si="0"/>
        <v>0</v>
      </c>
      <c r="G39" s="125"/>
      <c r="H39" s="94"/>
      <c r="I39" s="126"/>
      <c r="J39" s="94"/>
      <c r="K39" s="96"/>
    </row>
    <row r="40" spans="1:11" ht="15.75">
      <c r="A40" s="86"/>
      <c r="B40" s="125"/>
      <c r="C40" s="94"/>
      <c r="D40" s="94"/>
      <c r="E40" s="126"/>
      <c r="F40" s="127">
        <f t="shared" si="0"/>
        <v>0</v>
      </c>
      <c r="G40" s="125"/>
      <c r="H40" s="94"/>
      <c r="I40" s="126"/>
      <c r="J40" s="94"/>
      <c r="K40" s="96"/>
    </row>
    <row r="41" spans="1:11" ht="15.75">
      <c r="A41" s="86"/>
      <c r="B41" s="125"/>
      <c r="C41" s="94"/>
      <c r="D41" s="94"/>
      <c r="E41" s="126"/>
      <c r="F41" s="127">
        <f t="shared" si="0"/>
        <v>0</v>
      </c>
      <c r="G41" s="125"/>
      <c r="H41" s="94"/>
      <c r="I41" s="126"/>
      <c r="J41" s="94"/>
      <c r="K41" s="96"/>
    </row>
    <row r="42" spans="1:11" ht="15.75">
      <c r="A42" s="86"/>
      <c r="B42" s="125"/>
      <c r="C42" s="94"/>
      <c r="D42" s="94"/>
      <c r="E42" s="126"/>
      <c r="F42" s="127">
        <f t="shared" si="0"/>
        <v>0</v>
      </c>
      <c r="G42" s="125"/>
      <c r="H42" s="94"/>
      <c r="I42" s="126"/>
      <c r="J42" s="94"/>
      <c r="K42" s="96"/>
    </row>
    <row r="43" spans="1:11" ht="15.75">
      <c r="A43" s="86"/>
      <c r="B43" s="125"/>
      <c r="C43" s="94"/>
      <c r="D43" s="94"/>
      <c r="E43" s="126"/>
      <c r="F43" s="127">
        <f t="shared" si="0"/>
        <v>0</v>
      </c>
      <c r="G43" s="125"/>
      <c r="H43" s="94"/>
      <c r="I43" s="126"/>
      <c r="J43" s="94"/>
      <c r="K43" s="96"/>
    </row>
    <row r="44" spans="1:11" ht="15.75">
      <c r="A44" s="86"/>
      <c r="B44" s="125"/>
      <c r="C44" s="94"/>
      <c r="D44" s="94"/>
      <c r="E44" s="126"/>
      <c r="F44" s="127">
        <f t="shared" si="0"/>
        <v>0</v>
      </c>
      <c r="G44" s="125"/>
      <c r="H44" s="94"/>
      <c r="I44" s="126"/>
      <c r="J44" s="94"/>
      <c r="K44" s="96"/>
    </row>
    <row r="45" spans="1:11" ht="15.75">
      <c r="A45" s="103"/>
      <c r="B45" s="125"/>
      <c r="C45" s="94"/>
      <c r="D45" s="94"/>
      <c r="E45" s="126"/>
      <c r="F45" s="127">
        <f t="shared" si="0"/>
        <v>0</v>
      </c>
      <c r="G45" s="125"/>
      <c r="H45" s="94"/>
      <c r="I45" s="126"/>
      <c r="J45" s="94"/>
      <c r="K45" s="96"/>
    </row>
    <row r="46" spans="1:11" ht="15.75">
      <c r="A46" s="103"/>
      <c r="B46" s="125"/>
      <c r="C46" s="94"/>
      <c r="D46" s="94"/>
      <c r="E46" s="126"/>
      <c r="F46" s="127">
        <f t="shared" si="0"/>
        <v>0</v>
      </c>
      <c r="G46" s="125"/>
      <c r="H46" s="94"/>
      <c r="I46" s="126"/>
      <c r="J46" s="94"/>
      <c r="K46" s="96"/>
    </row>
    <row r="47" spans="1:11" ht="15.75">
      <c r="A47" s="129"/>
      <c r="B47" s="108"/>
      <c r="C47" s="130"/>
      <c r="D47" s="130"/>
      <c r="E47" s="131"/>
      <c r="F47" s="127">
        <f t="shared" si="0"/>
        <v>0</v>
      </c>
      <c r="G47" s="108"/>
      <c r="H47" s="130"/>
      <c r="I47" s="131"/>
      <c r="J47" s="130"/>
      <c r="K47" s="96"/>
    </row>
    <row r="48" spans="1:11" ht="15.75">
      <c r="A48" s="129"/>
      <c r="B48" s="108"/>
      <c r="C48" s="130"/>
      <c r="D48" s="130"/>
      <c r="E48" s="131"/>
      <c r="F48" s="127">
        <f t="shared" si="0"/>
        <v>0</v>
      </c>
      <c r="G48" s="108"/>
      <c r="H48" s="130"/>
      <c r="I48" s="131"/>
      <c r="J48" s="130"/>
      <c r="K48" s="96"/>
    </row>
    <row r="49" spans="1:11" ht="15.75">
      <c r="A49" s="129"/>
      <c r="B49" s="108"/>
      <c r="C49" s="130"/>
      <c r="D49" s="130"/>
      <c r="E49" s="131"/>
      <c r="F49" s="127">
        <f t="shared" si="0"/>
        <v>0</v>
      </c>
      <c r="G49" s="108"/>
      <c r="H49" s="130"/>
      <c r="I49" s="131"/>
      <c r="J49" s="130"/>
      <c r="K49" s="96"/>
    </row>
    <row r="50" spans="1:11" ht="15.75">
      <c r="A50" s="108"/>
      <c r="B50" s="109" t="s">
        <v>37</v>
      </c>
      <c r="C50" s="110">
        <f>SUM(C7:C49)</f>
        <v>14.8</v>
      </c>
      <c r="D50" s="110">
        <f>SUM(D7:D49)</f>
        <v>270.87</v>
      </c>
      <c r="E50" s="111"/>
      <c r="F50" s="132">
        <f t="shared" si="0"/>
        <v>285.67</v>
      </c>
      <c r="G50" s="112"/>
      <c r="H50" s="110">
        <f>SUM(H7:H49)</f>
        <v>0</v>
      </c>
      <c r="I50" s="111"/>
      <c r="J50" s="110">
        <f>SUM(J7:J49)</f>
        <v>270.87</v>
      </c>
      <c r="K50" s="114">
        <f>C50-H50</f>
        <v>14.8</v>
      </c>
    </row>
    <row r="53" spans="1:11" ht="15.75">
      <c r="B53" s="133" t="s">
        <v>399</v>
      </c>
      <c r="F53" s="71"/>
      <c r="G53" s="72" t="s">
        <v>400</v>
      </c>
      <c r="H53" s="134"/>
    </row>
    <row r="54" spans="1:11">
      <c r="B54" s="133"/>
      <c r="F54" s="74" t="s">
        <v>40</v>
      </c>
      <c r="G54" s="75"/>
      <c r="H54" s="75"/>
    </row>
    <row r="55" spans="1:11" ht="15.75">
      <c r="B55" s="133" t="s">
        <v>41</v>
      </c>
      <c r="F55" s="71"/>
      <c r="G55" s="72" t="s">
        <v>401</v>
      </c>
      <c r="H55" s="134"/>
    </row>
    <row r="56" spans="1:11">
      <c r="F56" s="74" t="s">
        <v>40</v>
      </c>
      <c r="G56" s="75"/>
      <c r="H56" s="7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0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W14" sqref="W14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34.710937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34.710937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34.710937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34.710937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34.710937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34.710937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34.710937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34.710937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34.710937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34.710937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34.710937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34.710937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34.710937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34.710937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34.710937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34.710937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34.710937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34.710937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34.710937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34.710937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34.710937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34.710937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34.710937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34.710937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34.710937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34.710937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34.710937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34.710937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34.710937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34.710937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34.710937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34.710937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34.710937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34.710937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34.710937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34.710937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34.710937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34.710937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34.710937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34.710937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34.710937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34.710937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34.710937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34.710937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34.710937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34.710937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34.710937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34.710937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34.710937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34.710937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34.710937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34.710937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34.710937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34.710937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34.710937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34.710937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34.710937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34.710937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34.710937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34.710937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34.710937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34.710937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34.710937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34.710937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76"/>
      <c r="L1" s="76"/>
      <c r="M1" s="76" t="s">
        <v>0</v>
      </c>
    </row>
    <row r="2" spans="1:13" ht="20.25" customHeight="1">
      <c r="A2" s="77"/>
      <c r="B2" s="77"/>
      <c r="C2" s="77"/>
      <c r="D2" s="77"/>
      <c r="E2" s="77"/>
      <c r="F2" s="77"/>
      <c r="G2" s="77"/>
      <c r="H2" s="78"/>
      <c r="I2" s="78"/>
      <c r="K2" s="79"/>
      <c r="L2" s="79"/>
      <c r="M2" s="79" t="s">
        <v>43</v>
      </c>
    </row>
    <row r="3" spans="1:13" ht="61.5" customHeight="1">
      <c r="A3" s="77"/>
      <c r="B3" s="80" t="s">
        <v>402</v>
      </c>
      <c r="C3" s="81"/>
      <c r="D3" s="81"/>
      <c r="E3" s="81"/>
      <c r="F3" s="81"/>
      <c r="G3" s="81"/>
      <c r="H3" s="81"/>
      <c r="I3" s="81"/>
      <c r="J3" s="81"/>
      <c r="K3" s="77"/>
    </row>
    <row r="4" spans="1:13" ht="31.5" customHeight="1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3" ht="33" customHeight="1">
      <c r="A5" s="120" t="s">
        <v>4</v>
      </c>
      <c r="B5" s="120" t="s">
        <v>5</v>
      </c>
      <c r="C5" s="121" t="s">
        <v>6</v>
      </c>
      <c r="D5" s="121"/>
      <c r="E5" s="121"/>
      <c r="F5" s="121" t="s">
        <v>7</v>
      </c>
      <c r="G5" s="121" t="s">
        <v>8</v>
      </c>
      <c r="H5" s="121"/>
      <c r="I5" s="121"/>
      <c r="J5" s="121"/>
      <c r="K5" s="122" t="s">
        <v>9</v>
      </c>
    </row>
    <row r="6" spans="1:13" ht="158.25" customHeight="1">
      <c r="A6" s="120"/>
      <c r="B6" s="120"/>
      <c r="C6" s="123" t="s">
        <v>10</v>
      </c>
      <c r="D6" s="123" t="s">
        <v>11</v>
      </c>
      <c r="E6" s="123" t="s">
        <v>12</v>
      </c>
      <c r="F6" s="121"/>
      <c r="G6" s="124" t="s">
        <v>13</v>
      </c>
      <c r="H6" s="123" t="s">
        <v>14</v>
      </c>
      <c r="I6" s="123" t="s">
        <v>15</v>
      </c>
      <c r="J6" s="123" t="s">
        <v>14</v>
      </c>
      <c r="K6" s="122"/>
    </row>
    <row r="7" spans="1:13" ht="52.5" customHeight="1">
      <c r="A7" s="86">
        <v>1</v>
      </c>
      <c r="B7" s="194" t="s">
        <v>161</v>
      </c>
      <c r="C7" s="94">
        <v>1287.6500000000001</v>
      </c>
      <c r="D7" s="94"/>
      <c r="E7" s="126"/>
      <c r="F7" s="127">
        <f>SUM(C7,D7)</f>
        <v>1287.6500000000001</v>
      </c>
      <c r="G7" s="196" t="s">
        <v>403</v>
      </c>
      <c r="H7" s="94">
        <v>225.9</v>
      </c>
      <c r="I7" s="128"/>
      <c r="J7" s="94"/>
      <c r="K7" s="96"/>
    </row>
    <row r="8" spans="1:13" ht="31.5">
      <c r="A8" s="86"/>
      <c r="B8" s="125"/>
      <c r="C8" s="94"/>
      <c r="D8" s="94"/>
      <c r="E8" s="126"/>
      <c r="F8" s="127">
        <f t="shared" ref="F8:F50" si="0">SUM(C8,D8)</f>
        <v>0</v>
      </c>
      <c r="G8" s="196" t="s">
        <v>404</v>
      </c>
      <c r="H8" s="94">
        <v>14.14</v>
      </c>
      <c r="I8" s="128"/>
      <c r="J8" s="94"/>
      <c r="K8" s="96"/>
    </row>
    <row r="9" spans="1:13" ht="31.5">
      <c r="A9" s="86"/>
      <c r="B9" s="125"/>
      <c r="C9" s="94"/>
      <c r="D9" s="94"/>
      <c r="E9" s="126"/>
      <c r="F9" s="127">
        <f t="shared" si="0"/>
        <v>0</v>
      </c>
      <c r="G9" s="196" t="s">
        <v>405</v>
      </c>
      <c r="H9" s="94">
        <v>180.73</v>
      </c>
      <c r="I9" s="128"/>
      <c r="J9" s="94"/>
      <c r="K9" s="96"/>
    </row>
    <row r="10" spans="1:13" ht="30.75" customHeight="1">
      <c r="A10" s="86"/>
      <c r="B10" s="125"/>
      <c r="C10" s="94"/>
      <c r="D10" s="94"/>
      <c r="E10" s="126"/>
      <c r="F10" s="127">
        <f t="shared" si="0"/>
        <v>0</v>
      </c>
      <c r="G10" s="196" t="s">
        <v>406</v>
      </c>
      <c r="H10" s="94">
        <v>25.02</v>
      </c>
      <c r="I10" s="128"/>
      <c r="J10" s="94"/>
      <c r="K10" s="96"/>
    </row>
    <row r="11" spans="1:13" ht="47.25">
      <c r="A11" s="86"/>
      <c r="B11" s="125"/>
      <c r="C11" s="94"/>
      <c r="D11" s="94"/>
      <c r="E11" s="126"/>
      <c r="F11" s="127">
        <f t="shared" si="0"/>
        <v>0</v>
      </c>
      <c r="G11" s="196" t="s">
        <v>407</v>
      </c>
      <c r="H11" s="94">
        <v>8.69</v>
      </c>
      <c r="I11" s="128"/>
      <c r="J11" s="94"/>
      <c r="K11" s="96"/>
    </row>
    <row r="12" spans="1:13" ht="31.5">
      <c r="A12" s="86"/>
      <c r="B12" s="125"/>
      <c r="C12" s="94"/>
      <c r="D12" s="94"/>
      <c r="E12" s="126"/>
      <c r="F12" s="127">
        <f t="shared" si="0"/>
        <v>0</v>
      </c>
      <c r="G12" s="196" t="s">
        <v>408</v>
      </c>
      <c r="H12" s="94">
        <v>833.17</v>
      </c>
      <c r="I12" s="126"/>
      <c r="J12" s="94"/>
      <c r="K12" s="96"/>
    </row>
    <row r="13" spans="1:13" ht="15.75">
      <c r="A13" s="86"/>
      <c r="B13" s="125"/>
      <c r="C13" s="94"/>
      <c r="D13" s="94"/>
      <c r="E13" s="126"/>
      <c r="F13" s="127">
        <f t="shared" si="0"/>
        <v>0</v>
      </c>
      <c r="G13" s="196"/>
      <c r="H13" s="94"/>
      <c r="I13" s="126"/>
      <c r="J13" s="94"/>
      <c r="K13" s="96"/>
    </row>
    <row r="14" spans="1:13" ht="15.75">
      <c r="A14" s="86"/>
      <c r="B14" s="125"/>
      <c r="C14" s="94"/>
      <c r="D14" s="94"/>
      <c r="E14" s="126"/>
      <c r="F14" s="127">
        <f t="shared" si="0"/>
        <v>0</v>
      </c>
      <c r="G14" s="125"/>
      <c r="H14" s="94"/>
      <c r="I14" s="126"/>
      <c r="J14" s="94"/>
      <c r="K14" s="96"/>
    </row>
    <row r="15" spans="1:13" ht="15.75">
      <c r="A15" s="103"/>
      <c r="B15" s="125"/>
      <c r="C15" s="94"/>
      <c r="D15" s="94"/>
      <c r="E15" s="126"/>
      <c r="F15" s="127">
        <f t="shared" si="0"/>
        <v>0</v>
      </c>
      <c r="G15" s="125"/>
      <c r="H15" s="94"/>
      <c r="I15" s="126"/>
      <c r="J15" s="94"/>
      <c r="K15" s="96"/>
    </row>
    <row r="16" spans="1:13" ht="15" customHeight="1">
      <c r="A16" s="103"/>
      <c r="B16" s="125"/>
      <c r="C16" s="94"/>
      <c r="D16" s="94"/>
      <c r="E16" s="126"/>
      <c r="F16" s="127">
        <f t="shared" si="0"/>
        <v>0</v>
      </c>
      <c r="G16" s="125"/>
      <c r="H16" s="94"/>
      <c r="I16" s="126"/>
      <c r="J16" s="94"/>
      <c r="K16" s="96"/>
    </row>
    <row r="17" spans="1:11" ht="15.75">
      <c r="A17" s="86"/>
      <c r="B17" s="125"/>
      <c r="C17" s="94"/>
      <c r="D17" s="94"/>
      <c r="E17" s="126"/>
      <c r="F17" s="127">
        <f t="shared" si="0"/>
        <v>0</v>
      </c>
      <c r="G17" s="125"/>
      <c r="H17" s="94"/>
      <c r="I17" s="126"/>
      <c r="J17" s="94"/>
      <c r="K17" s="96"/>
    </row>
    <row r="18" spans="1:11" ht="15.75">
      <c r="A18" s="86"/>
      <c r="B18" s="125"/>
      <c r="C18" s="94"/>
      <c r="D18" s="94"/>
      <c r="E18" s="126"/>
      <c r="F18" s="127">
        <f t="shared" si="0"/>
        <v>0</v>
      </c>
      <c r="G18" s="125"/>
      <c r="H18" s="94"/>
      <c r="I18" s="126"/>
      <c r="J18" s="94"/>
      <c r="K18" s="96"/>
    </row>
    <row r="19" spans="1:11" ht="15.75">
      <c r="A19" s="86"/>
      <c r="B19" s="125"/>
      <c r="C19" s="94"/>
      <c r="D19" s="94"/>
      <c r="E19" s="126"/>
      <c r="F19" s="127">
        <f t="shared" si="0"/>
        <v>0</v>
      </c>
      <c r="G19" s="125"/>
      <c r="H19" s="94"/>
      <c r="I19" s="126"/>
      <c r="J19" s="94"/>
      <c r="K19" s="96"/>
    </row>
    <row r="20" spans="1:11" ht="15.75">
      <c r="A20" s="86"/>
      <c r="B20" s="125"/>
      <c r="C20" s="94"/>
      <c r="D20" s="94"/>
      <c r="E20" s="126"/>
      <c r="F20" s="127">
        <f t="shared" si="0"/>
        <v>0</v>
      </c>
      <c r="G20" s="125"/>
      <c r="H20" s="94"/>
      <c r="I20" s="126"/>
      <c r="J20" s="94"/>
      <c r="K20" s="96"/>
    </row>
    <row r="21" spans="1:11" ht="15.75">
      <c r="A21" s="86"/>
      <c r="B21" s="125"/>
      <c r="C21" s="94"/>
      <c r="D21" s="94"/>
      <c r="E21" s="126"/>
      <c r="F21" s="127">
        <f t="shared" si="0"/>
        <v>0</v>
      </c>
      <c r="G21" s="125"/>
      <c r="H21" s="94"/>
      <c r="I21" s="126"/>
      <c r="J21" s="94"/>
      <c r="K21" s="96"/>
    </row>
    <row r="22" spans="1:11" ht="15.75">
      <c r="A22" s="86"/>
      <c r="B22" s="125"/>
      <c r="C22" s="94"/>
      <c r="D22" s="94"/>
      <c r="E22" s="126"/>
      <c r="F22" s="127">
        <f t="shared" si="0"/>
        <v>0</v>
      </c>
      <c r="G22" s="125"/>
      <c r="H22" s="94"/>
      <c r="I22" s="126"/>
      <c r="J22" s="94"/>
      <c r="K22" s="96"/>
    </row>
    <row r="23" spans="1:11" ht="15.75">
      <c r="A23" s="86"/>
      <c r="B23" s="125"/>
      <c r="C23" s="94"/>
      <c r="D23" s="94"/>
      <c r="E23" s="126"/>
      <c r="F23" s="127">
        <f t="shared" si="0"/>
        <v>0</v>
      </c>
      <c r="G23" s="125"/>
      <c r="H23" s="94"/>
      <c r="I23" s="126"/>
      <c r="J23" s="94"/>
      <c r="K23" s="96"/>
    </row>
    <row r="24" spans="1:11" ht="15.75">
      <c r="A24" s="86"/>
      <c r="B24" s="125"/>
      <c r="C24" s="94"/>
      <c r="D24" s="94"/>
      <c r="E24" s="126"/>
      <c r="F24" s="127">
        <f t="shared" si="0"/>
        <v>0</v>
      </c>
      <c r="G24" s="125"/>
      <c r="H24" s="94"/>
      <c r="I24" s="126"/>
      <c r="J24" s="94"/>
      <c r="K24" s="96"/>
    </row>
    <row r="25" spans="1:11" ht="15.75">
      <c r="A25" s="103"/>
      <c r="B25" s="125"/>
      <c r="C25" s="94"/>
      <c r="D25" s="94"/>
      <c r="E25" s="126"/>
      <c r="F25" s="127">
        <f t="shared" si="0"/>
        <v>0</v>
      </c>
      <c r="G25" s="125"/>
      <c r="H25" s="94"/>
      <c r="I25" s="126"/>
      <c r="J25" s="94"/>
      <c r="K25" s="96"/>
    </row>
    <row r="26" spans="1:11" ht="15.75">
      <c r="A26" s="103"/>
      <c r="B26" s="125"/>
      <c r="C26" s="94"/>
      <c r="D26" s="94"/>
      <c r="E26" s="126"/>
      <c r="F26" s="127">
        <f t="shared" si="0"/>
        <v>0</v>
      </c>
      <c r="G26" s="125"/>
      <c r="H26" s="94"/>
      <c r="I26" s="126"/>
      <c r="J26" s="94"/>
      <c r="K26" s="96"/>
    </row>
    <row r="27" spans="1:11" ht="15.75">
      <c r="A27" s="86"/>
      <c r="B27" s="125"/>
      <c r="C27" s="94"/>
      <c r="D27" s="94"/>
      <c r="E27" s="126"/>
      <c r="F27" s="127">
        <f t="shared" si="0"/>
        <v>0</v>
      </c>
      <c r="G27" s="125"/>
      <c r="H27" s="94"/>
      <c r="I27" s="126"/>
      <c r="J27" s="94"/>
      <c r="K27" s="96"/>
    </row>
    <row r="28" spans="1:11" ht="15.75">
      <c r="A28" s="86"/>
      <c r="B28" s="125"/>
      <c r="C28" s="94"/>
      <c r="D28" s="94"/>
      <c r="E28" s="126"/>
      <c r="F28" s="127">
        <f t="shared" si="0"/>
        <v>0</v>
      </c>
      <c r="G28" s="125"/>
      <c r="H28" s="94"/>
      <c r="I28" s="126"/>
      <c r="J28" s="94"/>
      <c r="K28" s="96"/>
    </row>
    <row r="29" spans="1:11" ht="15.75">
      <c r="A29" s="86"/>
      <c r="B29" s="125"/>
      <c r="C29" s="94"/>
      <c r="D29" s="94"/>
      <c r="E29" s="126"/>
      <c r="F29" s="127">
        <f t="shared" si="0"/>
        <v>0</v>
      </c>
      <c r="G29" s="125"/>
      <c r="H29" s="94"/>
      <c r="I29" s="126"/>
      <c r="J29" s="94"/>
      <c r="K29" s="96"/>
    </row>
    <row r="30" spans="1:11" ht="15.75">
      <c r="A30" s="86"/>
      <c r="B30" s="125"/>
      <c r="C30" s="94"/>
      <c r="D30" s="94"/>
      <c r="E30" s="126"/>
      <c r="F30" s="127">
        <f t="shared" si="0"/>
        <v>0</v>
      </c>
      <c r="G30" s="125"/>
      <c r="H30" s="94"/>
      <c r="I30" s="126"/>
      <c r="J30" s="94"/>
      <c r="K30" s="96"/>
    </row>
    <row r="31" spans="1:11" ht="15.75">
      <c r="A31" s="86"/>
      <c r="B31" s="125"/>
      <c r="C31" s="94"/>
      <c r="D31" s="94"/>
      <c r="E31" s="126"/>
      <c r="F31" s="127">
        <f t="shared" si="0"/>
        <v>0</v>
      </c>
      <c r="G31" s="125"/>
      <c r="H31" s="94"/>
      <c r="I31" s="126"/>
      <c r="J31" s="94"/>
      <c r="K31" s="96"/>
    </row>
    <row r="32" spans="1:11" ht="15.75">
      <c r="A32" s="86"/>
      <c r="B32" s="125"/>
      <c r="C32" s="94"/>
      <c r="D32" s="94"/>
      <c r="E32" s="126"/>
      <c r="F32" s="127">
        <f t="shared" si="0"/>
        <v>0</v>
      </c>
      <c r="G32" s="125"/>
      <c r="H32" s="94"/>
      <c r="I32" s="126"/>
      <c r="J32" s="94"/>
      <c r="K32" s="96"/>
    </row>
    <row r="33" spans="1:11" ht="15.75">
      <c r="A33" s="86"/>
      <c r="B33" s="125"/>
      <c r="C33" s="94"/>
      <c r="D33" s="94"/>
      <c r="E33" s="126"/>
      <c r="F33" s="127">
        <f t="shared" si="0"/>
        <v>0</v>
      </c>
      <c r="G33" s="125"/>
      <c r="H33" s="94"/>
      <c r="I33" s="126"/>
      <c r="J33" s="94"/>
      <c r="K33" s="96"/>
    </row>
    <row r="34" spans="1:11" ht="15.75">
      <c r="A34" s="86"/>
      <c r="B34" s="125"/>
      <c r="C34" s="94"/>
      <c r="D34" s="94"/>
      <c r="E34" s="126"/>
      <c r="F34" s="127">
        <f t="shared" si="0"/>
        <v>0</v>
      </c>
      <c r="G34" s="125"/>
      <c r="H34" s="94"/>
      <c r="I34" s="126"/>
      <c r="J34" s="94"/>
      <c r="K34" s="96"/>
    </row>
    <row r="35" spans="1:11" ht="15.75">
      <c r="A35" s="103"/>
      <c r="B35" s="125"/>
      <c r="C35" s="94"/>
      <c r="D35" s="94"/>
      <c r="E35" s="126"/>
      <c r="F35" s="127">
        <f t="shared" si="0"/>
        <v>0</v>
      </c>
      <c r="G35" s="125"/>
      <c r="H35" s="94"/>
      <c r="I35" s="126"/>
      <c r="J35" s="94"/>
      <c r="K35" s="96"/>
    </row>
    <row r="36" spans="1:11" ht="15.75">
      <c r="A36" s="103"/>
      <c r="B36" s="125"/>
      <c r="C36" s="94"/>
      <c r="D36" s="94"/>
      <c r="E36" s="126"/>
      <c r="F36" s="127">
        <f t="shared" si="0"/>
        <v>0</v>
      </c>
      <c r="G36" s="125"/>
      <c r="H36" s="94"/>
      <c r="I36" s="126"/>
      <c r="J36" s="94"/>
      <c r="K36" s="96"/>
    </row>
    <row r="37" spans="1:11" ht="15.75">
      <c r="A37" s="86"/>
      <c r="B37" s="125"/>
      <c r="C37" s="94"/>
      <c r="D37" s="94"/>
      <c r="E37" s="126"/>
      <c r="F37" s="127">
        <f t="shared" si="0"/>
        <v>0</v>
      </c>
      <c r="G37" s="125"/>
      <c r="H37" s="94"/>
      <c r="I37" s="126"/>
      <c r="J37" s="94"/>
      <c r="K37" s="96"/>
    </row>
    <row r="38" spans="1:11" ht="15.75">
      <c r="A38" s="86"/>
      <c r="B38" s="125"/>
      <c r="C38" s="94"/>
      <c r="D38" s="94"/>
      <c r="E38" s="126"/>
      <c r="F38" s="127">
        <f t="shared" si="0"/>
        <v>0</v>
      </c>
      <c r="G38" s="125"/>
      <c r="H38" s="94"/>
      <c r="I38" s="126"/>
      <c r="J38" s="94"/>
      <c r="K38" s="96"/>
    </row>
    <row r="39" spans="1:11" ht="15.75">
      <c r="A39" s="86"/>
      <c r="B39" s="125"/>
      <c r="C39" s="94"/>
      <c r="D39" s="94"/>
      <c r="E39" s="126"/>
      <c r="F39" s="127">
        <f t="shared" si="0"/>
        <v>0</v>
      </c>
      <c r="G39" s="125"/>
      <c r="H39" s="94"/>
      <c r="I39" s="126"/>
      <c r="J39" s="94"/>
      <c r="K39" s="96"/>
    </row>
    <row r="40" spans="1:11" ht="15.75">
      <c r="A40" s="86"/>
      <c r="B40" s="125"/>
      <c r="C40" s="94"/>
      <c r="D40" s="94"/>
      <c r="E40" s="126"/>
      <c r="F40" s="127">
        <f t="shared" si="0"/>
        <v>0</v>
      </c>
      <c r="G40" s="125"/>
      <c r="H40" s="94"/>
      <c r="I40" s="126"/>
      <c r="J40" s="94"/>
      <c r="K40" s="96"/>
    </row>
    <row r="41" spans="1:11" ht="15.75">
      <c r="A41" s="86"/>
      <c r="B41" s="125"/>
      <c r="C41" s="94"/>
      <c r="D41" s="94"/>
      <c r="E41" s="126"/>
      <c r="F41" s="127">
        <f t="shared" si="0"/>
        <v>0</v>
      </c>
      <c r="G41" s="125"/>
      <c r="H41" s="94"/>
      <c r="I41" s="126"/>
      <c r="J41" s="94"/>
      <c r="K41" s="96"/>
    </row>
    <row r="42" spans="1:11" ht="15.75">
      <c r="A42" s="86"/>
      <c r="B42" s="125"/>
      <c r="C42" s="94"/>
      <c r="D42" s="94"/>
      <c r="E42" s="126"/>
      <c r="F42" s="127">
        <f t="shared" si="0"/>
        <v>0</v>
      </c>
      <c r="G42" s="125"/>
      <c r="H42" s="94"/>
      <c r="I42" s="126"/>
      <c r="J42" s="94"/>
      <c r="K42" s="96"/>
    </row>
    <row r="43" spans="1:11" ht="15.75">
      <c r="A43" s="86"/>
      <c r="B43" s="125"/>
      <c r="C43" s="94"/>
      <c r="D43" s="94"/>
      <c r="E43" s="126"/>
      <c r="F43" s="127">
        <f t="shared" si="0"/>
        <v>0</v>
      </c>
      <c r="G43" s="125"/>
      <c r="H43" s="94"/>
      <c r="I43" s="126"/>
      <c r="J43" s="94"/>
      <c r="K43" s="96"/>
    </row>
    <row r="44" spans="1:11" ht="15.75">
      <c r="A44" s="86"/>
      <c r="B44" s="125"/>
      <c r="C44" s="94"/>
      <c r="D44" s="94"/>
      <c r="E44" s="126"/>
      <c r="F44" s="127">
        <f t="shared" si="0"/>
        <v>0</v>
      </c>
      <c r="G44" s="125"/>
      <c r="H44" s="94"/>
      <c r="I44" s="126"/>
      <c r="J44" s="94"/>
      <c r="K44" s="96"/>
    </row>
    <row r="45" spans="1:11" ht="15.75">
      <c r="A45" s="103"/>
      <c r="B45" s="125"/>
      <c r="C45" s="94"/>
      <c r="D45" s="94"/>
      <c r="E45" s="126"/>
      <c r="F45" s="127">
        <f t="shared" si="0"/>
        <v>0</v>
      </c>
      <c r="G45" s="125"/>
      <c r="H45" s="94"/>
      <c r="I45" s="126"/>
      <c r="J45" s="94"/>
      <c r="K45" s="96"/>
    </row>
    <row r="46" spans="1:11" ht="15.75">
      <c r="A46" s="103"/>
      <c r="B46" s="125"/>
      <c r="C46" s="94"/>
      <c r="D46" s="94"/>
      <c r="E46" s="126"/>
      <c r="F46" s="127">
        <f t="shared" si="0"/>
        <v>0</v>
      </c>
      <c r="G46" s="125"/>
      <c r="H46" s="94"/>
      <c r="I46" s="126"/>
      <c r="J46" s="94"/>
      <c r="K46" s="96"/>
    </row>
    <row r="47" spans="1:11" ht="15.75">
      <c r="A47" s="129"/>
      <c r="B47" s="108"/>
      <c r="C47" s="130"/>
      <c r="D47" s="130"/>
      <c r="E47" s="131"/>
      <c r="F47" s="127">
        <f t="shared" si="0"/>
        <v>0</v>
      </c>
      <c r="G47" s="108"/>
      <c r="H47" s="130"/>
      <c r="I47" s="131"/>
      <c r="J47" s="130"/>
      <c r="K47" s="96"/>
    </row>
    <row r="48" spans="1:11" ht="15.75">
      <c r="A48" s="129"/>
      <c r="B48" s="108"/>
      <c r="C48" s="130"/>
      <c r="D48" s="130"/>
      <c r="E48" s="131"/>
      <c r="F48" s="127">
        <f t="shared" si="0"/>
        <v>0</v>
      </c>
      <c r="G48" s="108"/>
      <c r="H48" s="130"/>
      <c r="I48" s="131"/>
      <c r="J48" s="130"/>
      <c r="K48" s="96"/>
    </row>
    <row r="49" spans="1:11" ht="15.75">
      <c r="A49" s="129"/>
      <c r="B49" s="108"/>
      <c r="C49" s="130"/>
      <c r="D49" s="130"/>
      <c r="E49" s="131"/>
      <c r="F49" s="127">
        <f t="shared" si="0"/>
        <v>0</v>
      </c>
      <c r="G49" s="108"/>
      <c r="H49" s="130"/>
      <c r="I49" s="131"/>
      <c r="J49" s="130"/>
      <c r="K49" s="96"/>
    </row>
    <row r="50" spans="1:11" ht="15.75">
      <c r="A50" s="108"/>
      <c r="B50" s="109" t="s">
        <v>37</v>
      </c>
      <c r="C50" s="110">
        <f>SUM(C7:C49)</f>
        <v>1287.6500000000001</v>
      </c>
      <c r="D50" s="110">
        <f>SUM(D7:D49)</f>
        <v>0</v>
      </c>
      <c r="E50" s="111"/>
      <c r="F50" s="132">
        <f t="shared" si="0"/>
        <v>1287.6500000000001</v>
      </c>
      <c r="G50" s="112"/>
      <c r="H50" s="110">
        <f>SUM(H7:H49)</f>
        <v>1287.6499999999999</v>
      </c>
      <c r="I50" s="111"/>
      <c r="J50" s="110">
        <f>SUM(J7:J49)</f>
        <v>0</v>
      </c>
      <c r="K50" s="114">
        <f>C50-H50</f>
        <v>0</v>
      </c>
    </row>
    <row r="53" spans="1:11" ht="15.75">
      <c r="B53" s="133" t="s">
        <v>409</v>
      </c>
      <c r="F53" s="71"/>
      <c r="G53" s="72" t="s">
        <v>410</v>
      </c>
      <c r="H53" s="134"/>
    </row>
    <row r="54" spans="1:11">
      <c r="B54" s="133"/>
      <c r="F54" s="74" t="s">
        <v>40</v>
      </c>
      <c r="G54" s="75"/>
      <c r="H54" s="75"/>
    </row>
    <row r="55" spans="1:11" ht="15.75">
      <c r="B55" s="133" t="s">
        <v>41</v>
      </c>
      <c r="F55" s="71"/>
      <c r="G55" s="72" t="s">
        <v>411</v>
      </c>
      <c r="H55" s="134"/>
    </row>
    <row r="56" spans="1:11">
      <c r="F56" s="74" t="s">
        <v>40</v>
      </c>
      <c r="G56" s="75"/>
      <c r="H56" s="7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zoomScale="75" zoomScaleNormal="75" workbookViewId="0">
      <selection activeCell="I30" sqref="I30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76"/>
      <c r="L1" s="76"/>
      <c r="M1" s="76" t="s">
        <v>0</v>
      </c>
    </row>
    <row r="2" spans="1:13" ht="20.25" customHeight="1">
      <c r="A2" s="77"/>
      <c r="B2" s="77"/>
      <c r="C2" s="77"/>
      <c r="D2" s="77"/>
      <c r="E2" s="77"/>
      <c r="F2" s="77"/>
      <c r="G2" s="77"/>
      <c r="H2" s="78"/>
      <c r="I2" s="78"/>
      <c r="K2" s="79"/>
      <c r="L2" s="79"/>
      <c r="M2" s="79" t="s">
        <v>43</v>
      </c>
    </row>
    <row r="3" spans="1:13" ht="61.5" customHeight="1">
      <c r="A3" s="77"/>
      <c r="B3" s="80" t="s">
        <v>412</v>
      </c>
      <c r="C3" s="81"/>
      <c r="D3" s="81"/>
      <c r="E3" s="81"/>
      <c r="F3" s="81"/>
      <c r="G3" s="81"/>
      <c r="H3" s="81"/>
      <c r="I3" s="81"/>
      <c r="J3" s="81"/>
      <c r="K3" s="77"/>
    </row>
    <row r="4" spans="1:13" ht="31.5" customHeight="1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3" ht="33" customHeight="1">
      <c r="A5" s="120" t="s">
        <v>4</v>
      </c>
      <c r="B5" s="120" t="s">
        <v>5</v>
      </c>
      <c r="C5" s="121" t="s">
        <v>6</v>
      </c>
      <c r="D5" s="121"/>
      <c r="E5" s="121"/>
      <c r="F5" s="121" t="s">
        <v>7</v>
      </c>
      <c r="G5" s="121" t="s">
        <v>8</v>
      </c>
      <c r="H5" s="121"/>
      <c r="I5" s="121"/>
      <c r="J5" s="121"/>
      <c r="K5" s="122" t="s">
        <v>9</v>
      </c>
    </row>
    <row r="6" spans="1:13" ht="158.25" customHeight="1">
      <c r="A6" s="120"/>
      <c r="B6" s="120"/>
      <c r="C6" s="123" t="s">
        <v>10</v>
      </c>
      <c r="D6" s="123" t="s">
        <v>11</v>
      </c>
      <c r="E6" s="123" t="s">
        <v>12</v>
      </c>
      <c r="F6" s="121"/>
      <c r="G6" s="124" t="s">
        <v>13</v>
      </c>
      <c r="H6" s="123" t="s">
        <v>14</v>
      </c>
      <c r="I6" s="123" t="s">
        <v>15</v>
      </c>
      <c r="J6" s="123" t="s">
        <v>14</v>
      </c>
      <c r="K6" s="122"/>
    </row>
    <row r="7" spans="1:13" ht="15.75">
      <c r="A7" s="86">
        <v>1</v>
      </c>
      <c r="B7" s="125" t="s">
        <v>413</v>
      </c>
      <c r="C7" s="94"/>
      <c r="D7" s="94">
        <v>8.6199999999999992</v>
      </c>
      <c r="E7" s="126" t="s">
        <v>92</v>
      </c>
      <c r="F7" s="127">
        <f>SUM(C7,D7)</f>
        <v>8.6199999999999992</v>
      </c>
      <c r="G7" s="125">
        <v>2220</v>
      </c>
      <c r="H7" s="94"/>
      <c r="I7" s="128" t="s">
        <v>92</v>
      </c>
      <c r="J7" s="94">
        <v>9.44</v>
      </c>
      <c r="K7" s="96"/>
    </row>
    <row r="8" spans="1:13" ht="110.25">
      <c r="A8" s="86">
        <v>2</v>
      </c>
      <c r="B8" s="126" t="s">
        <v>414</v>
      </c>
      <c r="C8" s="94"/>
      <c r="D8" s="94">
        <v>1.3</v>
      </c>
      <c r="E8" s="126" t="s">
        <v>415</v>
      </c>
      <c r="F8" s="127"/>
      <c r="G8" s="125"/>
      <c r="H8" s="94"/>
      <c r="I8" s="128"/>
      <c r="J8" s="94"/>
      <c r="K8" s="96"/>
    </row>
    <row r="9" spans="1:13" ht="15.75">
      <c r="A9" s="86">
        <v>3</v>
      </c>
      <c r="B9" s="126" t="s">
        <v>416</v>
      </c>
      <c r="C9" s="94"/>
      <c r="D9" s="94">
        <v>8.4499999999999993</v>
      </c>
      <c r="E9" s="126" t="s">
        <v>92</v>
      </c>
      <c r="F9" s="127"/>
      <c r="G9" s="125"/>
      <c r="H9" s="94"/>
      <c r="I9" s="128"/>
      <c r="J9" s="94"/>
      <c r="K9" s="96"/>
    </row>
    <row r="10" spans="1:13" ht="15.75">
      <c r="A10" s="86">
        <v>4</v>
      </c>
      <c r="B10" s="125" t="s">
        <v>161</v>
      </c>
      <c r="C10" s="94">
        <v>2.04</v>
      </c>
      <c r="D10" s="94">
        <v>100</v>
      </c>
      <c r="E10" s="126" t="s">
        <v>398</v>
      </c>
      <c r="F10" s="127">
        <f t="shared" ref="F10:F18" si="0">SUM(C10,D10)</f>
        <v>102.04</v>
      </c>
      <c r="G10" s="125"/>
      <c r="H10" s="94"/>
      <c r="I10" s="128"/>
      <c r="J10" s="94"/>
      <c r="K10" s="96"/>
    </row>
    <row r="11" spans="1:13" ht="47.25">
      <c r="A11" s="86"/>
      <c r="B11" s="125"/>
      <c r="C11" s="94"/>
      <c r="D11" s="94">
        <v>67.5</v>
      </c>
      <c r="E11" s="126" t="s">
        <v>415</v>
      </c>
      <c r="F11" s="127">
        <f t="shared" si="0"/>
        <v>67.5</v>
      </c>
      <c r="G11" s="125"/>
      <c r="H11" s="94"/>
      <c r="I11" s="128"/>
      <c r="J11" s="94"/>
      <c r="K11" s="96"/>
    </row>
    <row r="12" spans="1:13" ht="15.75">
      <c r="A12" s="86"/>
      <c r="B12" s="125"/>
      <c r="C12" s="94"/>
      <c r="D12" s="94">
        <v>0.7</v>
      </c>
      <c r="E12" s="126" t="s">
        <v>92</v>
      </c>
      <c r="F12" s="127">
        <f t="shared" si="0"/>
        <v>0.7</v>
      </c>
      <c r="G12" s="125"/>
      <c r="H12" s="94"/>
      <c r="I12" s="128"/>
      <c r="J12" s="94"/>
      <c r="K12" s="96"/>
    </row>
    <row r="13" spans="1:13" ht="15.75">
      <c r="A13" s="86"/>
      <c r="B13" s="125"/>
      <c r="C13" s="94"/>
      <c r="D13" s="94"/>
      <c r="E13" s="126"/>
      <c r="F13" s="127">
        <f t="shared" si="0"/>
        <v>0</v>
      </c>
      <c r="G13" s="125"/>
      <c r="H13" s="94"/>
      <c r="I13" s="128"/>
      <c r="J13" s="94"/>
      <c r="K13" s="96"/>
    </row>
    <row r="14" spans="1:13" ht="15.75">
      <c r="A14" s="86"/>
      <c r="B14" s="125"/>
      <c r="C14" s="94"/>
      <c r="D14" s="94"/>
      <c r="E14" s="126"/>
      <c r="F14" s="127">
        <f t="shared" si="0"/>
        <v>0</v>
      </c>
      <c r="G14" s="103"/>
      <c r="H14" s="94"/>
      <c r="I14" s="126"/>
      <c r="J14" s="94"/>
      <c r="K14" s="96"/>
    </row>
    <row r="15" spans="1:13" ht="15.75">
      <c r="A15" s="86"/>
      <c r="B15" s="125"/>
      <c r="C15" s="94"/>
      <c r="D15" s="94"/>
      <c r="E15" s="126"/>
      <c r="F15" s="127">
        <f t="shared" si="0"/>
        <v>0</v>
      </c>
      <c r="G15" s="103"/>
      <c r="H15" s="94"/>
      <c r="I15" s="126"/>
      <c r="J15" s="94"/>
      <c r="K15" s="96"/>
    </row>
    <row r="16" spans="1:13" ht="15.75">
      <c r="A16" s="129"/>
      <c r="B16" s="108"/>
      <c r="C16" s="130"/>
      <c r="D16" s="130"/>
      <c r="E16" s="131"/>
      <c r="F16" s="127">
        <f t="shared" si="0"/>
        <v>0</v>
      </c>
      <c r="G16" s="108"/>
      <c r="H16" s="130"/>
      <c r="I16" s="131"/>
      <c r="J16" s="130"/>
      <c r="K16" s="96"/>
    </row>
    <row r="17" spans="1:11" ht="15.75">
      <c r="A17" s="129"/>
      <c r="B17" s="108"/>
      <c r="C17" s="130"/>
      <c r="D17" s="130"/>
      <c r="E17" s="131"/>
      <c r="F17" s="127">
        <f t="shared" si="0"/>
        <v>0</v>
      </c>
      <c r="G17" s="108"/>
      <c r="H17" s="130"/>
      <c r="I17" s="131"/>
      <c r="J17" s="130"/>
      <c r="K17" s="96"/>
    </row>
    <row r="18" spans="1:11" ht="15.75">
      <c r="A18" s="108"/>
      <c r="B18" s="109" t="s">
        <v>37</v>
      </c>
      <c r="C18" s="110">
        <f>SUM(C7:C17)</f>
        <v>2.04</v>
      </c>
      <c r="D18" s="110">
        <f>SUM(D7:D17)</f>
        <v>186.57</v>
      </c>
      <c r="E18" s="111"/>
      <c r="F18" s="132">
        <f t="shared" si="0"/>
        <v>188.60999999999999</v>
      </c>
      <c r="G18" s="112"/>
      <c r="H18" s="110">
        <f>SUM(H7:H17)</f>
        <v>0</v>
      </c>
      <c r="I18" s="111"/>
      <c r="J18" s="110">
        <f>SUM(J7:J17)</f>
        <v>9.44</v>
      </c>
      <c r="K18" s="114">
        <f>C18-H18</f>
        <v>2.04</v>
      </c>
    </row>
    <row r="23" spans="1:11" ht="15.75">
      <c r="B23" s="133" t="s">
        <v>417</v>
      </c>
      <c r="F23" s="71"/>
      <c r="G23" s="72" t="s">
        <v>418</v>
      </c>
      <c r="H23" s="134"/>
    </row>
    <row r="24" spans="1:11">
      <c r="B24" s="133"/>
      <c r="F24" s="74" t="s">
        <v>40</v>
      </c>
      <c r="G24" s="75"/>
      <c r="H24" s="75"/>
    </row>
    <row r="25" spans="1:11" ht="15.75">
      <c r="B25" s="133" t="s">
        <v>41</v>
      </c>
      <c r="F25" s="71"/>
      <c r="G25" s="72" t="s">
        <v>419</v>
      </c>
      <c r="H25" s="134"/>
    </row>
    <row r="26" spans="1:11">
      <c r="F26" s="74" t="s">
        <v>40</v>
      </c>
      <c r="G26" s="75"/>
      <c r="H26" s="75"/>
    </row>
    <row r="29" spans="1:11">
      <c r="B29" t="s">
        <v>420</v>
      </c>
    </row>
  </sheetData>
  <mergeCells count="10">
    <mergeCell ref="G23:H23"/>
    <mergeCell ref="G25:H2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2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view="pageBreakPreview" zoomScale="60" zoomScaleNormal="75" workbookViewId="0">
      <selection activeCell="D6" sqref="D6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76"/>
      <c r="L1" s="76"/>
      <c r="M1" s="76" t="s">
        <v>0</v>
      </c>
    </row>
    <row r="2" spans="1:13" ht="20.25" customHeight="1">
      <c r="A2" s="77"/>
      <c r="B2" s="77"/>
      <c r="C2" s="77"/>
      <c r="D2" s="77"/>
      <c r="E2" s="77"/>
      <c r="F2" s="77"/>
      <c r="G2" s="77"/>
      <c r="H2" s="78"/>
      <c r="I2" s="78"/>
      <c r="K2" s="79"/>
      <c r="L2" s="79"/>
      <c r="M2" s="79" t="s">
        <v>43</v>
      </c>
    </row>
    <row r="3" spans="1:13" ht="61.5" customHeight="1">
      <c r="A3" s="77"/>
      <c r="B3" s="80" t="s">
        <v>421</v>
      </c>
      <c r="C3" s="81"/>
      <c r="D3" s="81"/>
      <c r="E3" s="81"/>
      <c r="F3" s="81"/>
      <c r="G3" s="81"/>
      <c r="H3" s="81"/>
      <c r="I3" s="81"/>
      <c r="J3" s="81"/>
      <c r="K3" s="77"/>
    </row>
    <row r="4" spans="1:13" ht="31.5" customHeight="1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3" ht="33" customHeight="1">
      <c r="A5" s="120" t="s">
        <v>4</v>
      </c>
      <c r="B5" s="120" t="s">
        <v>5</v>
      </c>
      <c r="C5" s="121" t="s">
        <v>6</v>
      </c>
      <c r="D5" s="121"/>
      <c r="E5" s="121"/>
      <c r="F5" s="121" t="s">
        <v>7</v>
      </c>
      <c r="G5" s="121" t="s">
        <v>8</v>
      </c>
      <c r="H5" s="121"/>
      <c r="I5" s="121"/>
      <c r="J5" s="121"/>
      <c r="K5" s="122" t="s">
        <v>9</v>
      </c>
    </row>
    <row r="6" spans="1:13" ht="158.25" customHeight="1">
      <c r="A6" s="120"/>
      <c r="B6" s="120"/>
      <c r="C6" s="123" t="s">
        <v>10</v>
      </c>
      <c r="D6" s="123" t="s">
        <v>11</v>
      </c>
      <c r="E6" s="123" t="s">
        <v>12</v>
      </c>
      <c r="F6" s="121"/>
      <c r="G6" s="124" t="s">
        <v>13</v>
      </c>
      <c r="H6" s="123" t="s">
        <v>14</v>
      </c>
      <c r="I6" s="123" t="s">
        <v>15</v>
      </c>
      <c r="J6" s="123" t="s">
        <v>14</v>
      </c>
      <c r="K6" s="122"/>
    </row>
    <row r="7" spans="1:13" ht="15.75">
      <c r="A7" s="86">
        <v>1</v>
      </c>
      <c r="B7" s="125" t="s">
        <v>185</v>
      </c>
      <c r="C7" s="94">
        <v>15.43</v>
      </c>
      <c r="D7" s="94"/>
      <c r="E7" s="126"/>
      <c r="F7" s="127">
        <f>SUM(C7,D7)</f>
        <v>15.43</v>
      </c>
      <c r="G7" s="125"/>
      <c r="H7" s="94"/>
      <c r="I7" s="128"/>
      <c r="J7" s="94"/>
      <c r="K7" s="96"/>
    </row>
    <row r="8" spans="1:13" ht="15.75">
      <c r="A8" s="86"/>
      <c r="B8" s="125"/>
      <c r="C8" s="94"/>
      <c r="D8" s="94"/>
      <c r="E8" s="126"/>
      <c r="F8" s="127">
        <f t="shared" ref="F8:F50" si="0">SUM(C8,D8)</f>
        <v>0</v>
      </c>
      <c r="G8" s="125"/>
      <c r="H8" s="94"/>
      <c r="I8" s="128"/>
      <c r="J8" s="94"/>
      <c r="K8" s="96"/>
    </row>
    <row r="9" spans="1:13" ht="15.75">
      <c r="A9" s="86"/>
      <c r="B9" s="125"/>
      <c r="C9" s="94"/>
      <c r="D9" s="94"/>
      <c r="E9" s="126"/>
      <c r="F9" s="127">
        <f t="shared" si="0"/>
        <v>0</v>
      </c>
      <c r="G9" s="125"/>
      <c r="H9" s="94"/>
      <c r="I9" s="128"/>
      <c r="J9" s="94"/>
      <c r="K9" s="96"/>
    </row>
    <row r="10" spans="1:13" ht="15.75">
      <c r="A10" s="86"/>
      <c r="B10" s="125"/>
      <c r="C10" s="94"/>
      <c r="D10" s="94"/>
      <c r="E10" s="126"/>
      <c r="F10" s="127">
        <f t="shared" si="0"/>
        <v>0</v>
      </c>
      <c r="G10" s="125"/>
      <c r="H10" s="94"/>
      <c r="I10" s="128"/>
      <c r="J10" s="94"/>
      <c r="K10" s="96"/>
    </row>
    <row r="11" spans="1:13" ht="15.75">
      <c r="A11" s="86"/>
      <c r="B11" s="125"/>
      <c r="C11" s="94"/>
      <c r="D11" s="94"/>
      <c r="E11" s="126"/>
      <c r="F11" s="127">
        <f t="shared" si="0"/>
        <v>0</v>
      </c>
      <c r="G11" s="125"/>
      <c r="H11" s="94"/>
      <c r="I11" s="128"/>
      <c r="J11" s="94"/>
      <c r="K11" s="96"/>
    </row>
    <row r="12" spans="1:13" ht="15.75">
      <c r="A12" s="86"/>
      <c r="B12" s="125"/>
      <c r="C12" s="94"/>
      <c r="D12" s="94"/>
      <c r="E12" s="126"/>
      <c r="F12" s="127">
        <f t="shared" si="0"/>
        <v>0</v>
      </c>
      <c r="G12" s="103"/>
      <c r="H12" s="94"/>
      <c r="I12" s="126"/>
      <c r="J12" s="94"/>
      <c r="K12" s="96"/>
    </row>
    <row r="13" spans="1:13" ht="15.75">
      <c r="A13" s="86"/>
      <c r="B13" s="125"/>
      <c r="C13" s="94"/>
      <c r="D13" s="94"/>
      <c r="E13" s="126"/>
      <c r="F13" s="127">
        <f t="shared" si="0"/>
        <v>0</v>
      </c>
      <c r="G13" s="103"/>
      <c r="H13" s="94"/>
      <c r="I13" s="126"/>
      <c r="J13" s="94"/>
      <c r="K13" s="96"/>
    </row>
    <row r="14" spans="1:13" ht="15.75">
      <c r="A14" s="86"/>
      <c r="B14" s="125"/>
      <c r="C14" s="94"/>
      <c r="D14" s="94"/>
      <c r="E14" s="126"/>
      <c r="F14" s="127">
        <f t="shared" si="0"/>
        <v>0</v>
      </c>
      <c r="G14" s="125"/>
      <c r="H14" s="94"/>
      <c r="I14" s="126"/>
      <c r="J14" s="94"/>
      <c r="K14" s="96"/>
    </row>
    <row r="15" spans="1:13" ht="15.75">
      <c r="A15" s="103"/>
      <c r="B15" s="125"/>
      <c r="C15" s="94"/>
      <c r="D15" s="94"/>
      <c r="E15" s="126"/>
      <c r="F15" s="127">
        <f t="shared" si="0"/>
        <v>0</v>
      </c>
      <c r="G15" s="125"/>
      <c r="H15" s="94"/>
      <c r="I15" s="126"/>
      <c r="J15" s="94"/>
      <c r="K15" s="96"/>
    </row>
    <row r="16" spans="1:13" ht="15" customHeight="1">
      <c r="A16" s="103"/>
      <c r="B16" s="125"/>
      <c r="C16" s="94"/>
      <c r="D16" s="94"/>
      <c r="E16" s="126"/>
      <c r="F16" s="127">
        <f t="shared" si="0"/>
        <v>0</v>
      </c>
      <c r="G16" s="125"/>
      <c r="H16" s="94"/>
      <c r="I16" s="126"/>
      <c r="J16" s="94"/>
      <c r="K16" s="96"/>
    </row>
    <row r="17" spans="1:11" ht="15.75">
      <c r="A17" s="86"/>
      <c r="B17" s="125"/>
      <c r="C17" s="94"/>
      <c r="D17" s="94"/>
      <c r="E17" s="126"/>
      <c r="F17" s="127">
        <f t="shared" si="0"/>
        <v>0</v>
      </c>
      <c r="G17" s="125"/>
      <c r="H17" s="94"/>
      <c r="I17" s="126"/>
      <c r="J17" s="94"/>
      <c r="K17" s="96"/>
    </row>
    <row r="18" spans="1:11" ht="15.75">
      <c r="A18" s="86"/>
      <c r="B18" s="125"/>
      <c r="C18" s="94"/>
      <c r="D18" s="94"/>
      <c r="E18" s="126"/>
      <c r="F18" s="127">
        <f t="shared" si="0"/>
        <v>0</v>
      </c>
      <c r="G18" s="125"/>
      <c r="H18" s="94"/>
      <c r="I18" s="126"/>
      <c r="J18" s="94"/>
      <c r="K18" s="96"/>
    </row>
    <row r="19" spans="1:11" ht="15.75">
      <c r="A19" s="86"/>
      <c r="B19" s="125"/>
      <c r="C19" s="94"/>
      <c r="D19" s="94"/>
      <c r="E19" s="126"/>
      <c r="F19" s="127">
        <f t="shared" si="0"/>
        <v>0</v>
      </c>
      <c r="G19" s="125"/>
      <c r="H19" s="94"/>
      <c r="I19" s="126"/>
      <c r="J19" s="94"/>
      <c r="K19" s="96"/>
    </row>
    <row r="20" spans="1:11" ht="15.75">
      <c r="A20" s="86"/>
      <c r="B20" s="125"/>
      <c r="C20" s="94"/>
      <c r="D20" s="94"/>
      <c r="E20" s="126"/>
      <c r="F20" s="127">
        <f t="shared" si="0"/>
        <v>0</v>
      </c>
      <c r="G20" s="125"/>
      <c r="H20" s="94"/>
      <c r="I20" s="126"/>
      <c r="J20" s="94"/>
      <c r="K20" s="96"/>
    </row>
    <row r="21" spans="1:11" ht="15.75">
      <c r="A21" s="86"/>
      <c r="B21" s="125"/>
      <c r="C21" s="94"/>
      <c r="D21" s="94"/>
      <c r="E21" s="126"/>
      <c r="F21" s="127">
        <f t="shared" si="0"/>
        <v>0</v>
      </c>
      <c r="G21" s="125"/>
      <c r="H21" s="94"/>
      <c r="I21" s="126"/>
      <c r="J21" s="94"/>
      <c r="K21" s="96"/>
    </row>
    <row r="22" spans="1:11" ht="15.75">
      <c r="A22" s="86"/>
      <c r="B22" s="125"/>
      <c r="C22" s="94"/>
      <c r="D22" s="94"/>
      <c r="E22" s="126"/>
      <c r="F22" s="127">
        <f t="shared" si="0"/>
        <v>0</v>
      </c>
      <c r="G22" s="125"/>
      <c r="H22" s="94"/>
      <c r="I22" s="126"/>
      <c r="J22" s="94"/>
      <c r="K22" s="96"/>
    </row>
    <row r="23" spans="1:11" ht="15.75">
      <c r="A23" s="86"/>
      <c r="B23" s="125"/>
      <c r="C23" s="94"/>
      <c r="D23" s="94"/>
      <c r="E23" s="126"/>
      <c r="F23" s="127">
        <f t="shared" si="0"/>
        <v>0</v>
      </c>
      <c r="G23" s="125"/>
      <c r="H23" s="94"/>
      <c r="I23" s="126"/>
      <c r="J23" s="94"/>
      <c r="K23" s="96"/>
    </row>
    <row r="24" spans="1:11" ht="15.75">
      <c r="A24" s="86"/>
      <c r="B24" s="125"/>
      <c r="C24" s="94"/>
      <c r="D24" s="94"/>
      <c r="E24" s="126"/>
      <c r="F24" s="127">
        <f t="shared" si="0"/>
        <v>0</v>
      </c>
      <c r="G24" s="125"/>
      <c r="H24" s="94"/>
      <c r="I24" s="126"/>
      <c r="J24" s="94"/>
      <c r="K24" s="96"/>
    </row>
    <row r="25" spans="1:11" ht="15.75">
      <c r="A25" s="103"/>
      <c r="B25" s="125"/>
      <c r="C25" s="94"/>
      <c r="D25" s="94"/>
      <c r="E25" s="126"/>
      <c r="F25" s="127">
        <f t="shared" si="0"/>
        <v>0</v>
      </c>
      <c r="G25" s="125"/>
      <c r="H25" s="94"/>
      <c r="I25" s="126"/>
      <c r="J25" s="94"/>
      <c r="K25" s="96"/>
    </row>
    <row r="26" spans="1:11" ht="15.75">
      <c r="A26" s="103"/>
      <c r="B26" s="125"/>
      <c r="C26" s="94"/>
      <c r="D26" s="94"/>
      <c r="E26" s="126"/>
      <c r="F26" s="127">
        <f t="shared" si="0"/>
        <v>0</v>
      </c>
      <c r="G26" s="125"/>
      <c r="H26" s="94"/>
      <c r="I26" s="126"/>
      <c r="J26" s="94"/>
      <c r="K26" s="96"/>
    </row>
    <row r="27" spans="1:11" ht="15.75">
      <c r="A27" s="86"/>
      <c r="B27" s="125"/>
      <c r="C27" s="94"/>
      <c r="D27" s="94"/>
      <c r="E27" s="126"/>
      <c r="F27" s="127">
        <f t="shared" si="0"/>
        <v>0</v>
      </c>
      <c r="G27" s="125"/>
      <c r="H27" s="94"/>
      <c r="I27" s="126"/>
      <c r="J27" s="94"/>
      <c r="K27" s="96"/>
    </row>
    <row r="28" spans="1:11" ht="15.75">
      <c r="A28" s="86"/>
      <c r="B28" s="125"/>
      <c r="C28" s="94"/>
      <c r="D28" s="94"/>
      <c r="E28" s="126"/>
      <c r="F28" s="127">
        <f t="shared" si="0"/>
        <v>0</v>
      </c>
      <c r="G28" s="125"/>
      <c r="H28" s="94"/>
      <c r="I28" s="126"/>
      <c r="J28" s="94"/>
      <c r="K28" s="96"/>
    </row>
    <row r="29" spans="1:11" ht="15.75">
      <c r="A29" s="86"/>
      <c r="B29" s="125"/>
      <c r="C29" s="94"/>
      <c r="D29" s="94"/>
      <c r="E29" s="126"/>
      <c r="F29" s="127">
        <f t="shared" si="0"/>
        <v>0</v>
      </c>
      <c r="G29" s="125"/>
      <c r="H29" s="94"/>
      <c r="I29" s="126"/>
      <c r="J29" s="94"/>
      <c r="K29" s="96"/>
    </row>
    <row r="30" spans="1:11" ht="15.75">
      <c r="A30" s="86"/>
      <c r="B30" s="125"/>
      <c r="C30" s="94"/>
      <c r="D30" s="94"/>
      <c r="E30" s="126"/>
      <c r="F30" s="127">
        <f t="shared" si="0"/>
        <v>0</v>
      </c>
      <c r="G30" s="125"/>
      <c r="H30" s="94"/>
      <c r="I30" s="126"/>
      <c r="J30" s="94"/>
      <c r="K30" s="96"/>
    </row>
    <row r="31" spans="1:11" ht="15.75">
      <c r="A31" s="86"/>
      <c r="B31" s="125"/>
      <c r="C31" s="94"/>
      <c r="D31" s="94"/>
      <c r="E31" s="126"/>
      <c r="F31" s="127">
        <f t="shared" si="0"/>
        <v>0</v>
      </c>
      <c r="G31" s="125"/>
      <c r="H31" s="94"/>
      <c r="I31" s="126"/>
      <c r="J31" s="94"/>
      <c r="K31" s="96"/>
    </row>
    <row r="32" spans="1:11" ht="15.75">
      <c r="A32" s="86"/>
      <c r="B32" s="125"/>
      <c r="C32" s="94"/>
      <c r="D32" s="94"/>
      <c r="E32" s="126"/>
      <c r="F32" s="127">
        <f t="shared" si="0"/>
        <v>0</v>
      </c>
      <c r="G32" s="125"/>
      <c r="H32" s="94"/>
      <c r="I32" s="126"/>
      <c r="J32" s="94"/>
      <c r="K32" s="96"/>
    </row>
    <row r="33" spans="1:11" ht="15.75">
      <c r="A33" s="86"/>
      <c r="B33" s="125"/>
      <c r="C33" s="94"/>
      <c r="D33" s="94"/>
      <c r="E33" s="126"/>
      <c r="F33" s="127">
        <f t="shared" si="0"/>
        <v>0</v>
      </c>
      <c r="G33" s="125"/>
      <c r="H33" s="94"/>
      <c r="I33" s="126"/>
      <c r="J33" s="94"/>
      <c r="K33" s="96"/>
    </row>
    <row r="34" spans="1:11" ht="15.75">
      <c r="A34" s="86"/>
      <c r="B34" s="125"/>
      <c r="C34" s="94"/>
      <c r="D34" s="94"/>
      <c r="E34" s="126"/>
      <c r="F34" s="127">
        <f t="shared" si="0"/>
        <v>0</v>
      </c>
      <c r="G34" s="125"/>
      <c r="H34" s="94"/>
      <c r="I34" s="126"/>
      <c r="J34" s="94"/>
      <c r="K34" s="96"/>
    </row>
    <row r="35" spans="1:11" ht="15.75">
      <c r="A35" s="103"/>
      <c r="B35" s="125"/>
      <c r="C35" s="94"/>
      <c r="D35" s="94"/>
      <c r="E35" s="126"/>
      <c r="F35" s="127">
        <f t="shared" si="0"/>
        <v>0</v>
      </c>
      <c r="G35" s="125"/>
      <c r="H35" s="94"/>
      <c r="I35" s="126"/>
      <c r="J35" s="94"/>
      <c r="K35" s="96"/>
    </row>
    <row r="36" spans="1:11" ht="15.75">
      <c r="A36" s="103"/>
      <c r="B36" s="125"/>
      <c r="C36" s="94"/>
      <c r="D36" s="94"/>
      <c r="E36" s="126"/>
      <c r="F36" s="127">
        <f t="shared" si="0"/>
        <v>0</v>
      </c>
      <c r="G36" s="125"/>
      <c r="H36" s="94"/>
      <c r="I36" s="126"/>
      <c r="J36" s="94"/>
      <c r="K36" s="96"/>
    </row>
    <row r="37" spans="1:11" ht="15.75">
      <c r="A37" s="86"/>
      <c r="B37" s="125"/>
      <c r="C37" s="94"/>
      <c r="D37" s="94"/>
      <c r="E37" s="126"/>
      <c r="F37" s="127">
        <f t="shared" si="0"/>
        <v>0</v>
      </c>
      <c r="G37" s="125"/>
      <c r="H37" s="94"/>
      <c r="I37" s="126"/>
      <c r="J37" s="94"/>
      <c r="K37" s="96"/>
    </row>
    <row r="38" spans="1:11" ht="15.75">
      <c r="A38" s="86"/>
      <c r="B38" s="125"/>
      <c r="C38" s="94"/>
      <c r="D38" s="94"/>
      <c r="E38" s="126"/>
      <c r="F38" s="127">
        <f t="shared" si="0"/>
        <v>0</v>
      </c>
      <c r="G38" s="125"/>
      <c r="H38" s="94"/>
      <c r="I38" s="126"/>
      <c r="J38" s="94"/>
      <c r="K38" s="96"/>
    </row>
    <row r="39" spans="1:11" ht="15.75">
      <c r="A39" s="86"/>
      <c r="B39" s="125"/>
      <c r="C39" s="94"/>
      <c r="D39" s="94"/>
      <c r="E39" s="126"/>
      <c r="F39" s="127">
        <f t="shared" si="0"/>
        <v>0</v>
      </c>
      <c r="G39" s="125"/>
      <c r="H39" s="94"/>
      <c r="I39" s="126"/>
      <c r="J39" s="94"/>
      <c r="K39" s="96"/>
    </row>
    <row r="40" spans="1:11" ht="15.75">
      <c r="A40" s="86"/>
      <c r="B40" s="125"/>
      <c r="C40" s="94"/>
      <c r="D40" s="94"/>
      <c r="E40" s="126"/>
      <c r="F40" s="127">
        <f t="shared" si="0"/>
        <v>0</v>
      </c>
      <c r="G40" s="125"/>
      <c r="H40" s="94"/>
      <c r="I40" s="126"/>
      <c r="J40" s="94"/>
      <c r="K40" s="96"/>
    </row>
    <row r="41" spans="1:11" ht="15.75">
      <c r="A41" s="86"/>
      <c r="B41" s="125"/>
      <c r="C41" s="94"/>
      <c r="D41" s="94"/>
      <c r="E41" s="126"/>
      <c r="F41" s="127">
        <f t="shared" si="0"/>
        <v>0</v>
      </c>
      <c r="G41" s="125"/>
      <c r="H41" s="94"/>
      <c r="I41" s="126"/>
      <c r="J41" s="94"/>
      <c r="K41" s="96"/>
    </row>
    <row r="42" spans="1:11" ht="15.75">
      <c r="A42" s="86"/>
      <c r="B42" s="125"/>
      <c r="C42" s="94"/>
      <c r="D42" s="94"/>
      <c r="E42" s="126"/>
      <c r="F42" s="127">
        <f t="shared" si="0"/>
        <v>0</v>
      </c>
      <c r="G42" s="125"/>
      <c r="H42" s="94"/>
      <c r="I42" s="126"/>
      <c r="J42" s="94"/>
      <c r="K42" s="96"/>
    </row>
    <row r="43" spans="1:11" ht="15.75">
      <c r="A43" s="86"/>
      <c r="B43" s="125"/>
      <c r="C43" s="94"/>
      <c r="D43" s="94"/>
      <c r="E43" s="126"/>
      <c r="F43" s="127">
        <f t="shared" si="0"/>
        <v>0</v>
      </c>
      <c r="G43" s="125"/>
      <c r="H43" s="94"/>
      <c r="I43" s="126"/>
      <c r="J43" s="94"/>
      <c r="K43" s="96"/>
    </row>
    <row r="44" spans="1:11" ht="15.75">
      <c r="A44" s="86"/>
      <c r="B44" s="125"/>
      <c r="C44" s="94"/>
      <c r="D44" s="94"/>
      <c r="E44" s="126"/>
      <c r="F44" s="127">
        <f t="shared" si="0"/>
        <v>0</v>
      </c>
      <c r="G44" s="125"/>
      <c r="H44" s="94"/>
      <c r="I44" s="126"/>
      <c r="J44" s="94"/>
      <c r="K44" s="96"/>
    </row>
    <row r="45" spans="1:11" ht="15.75">
      <c r="A45" s="103"/>
      <c r="B45" s="125"/>
      <c r="C45" s="94"/>
      <c r="D45" s="94"/>
      <c r="E45" s="126"/>
      <c r="F45" s="127">
        <f t="shared" si="0"/>
        <v>0</v>
      </c>
      <c r="G45" s="125"/>
      <c r="H45" s="94"/>
      <c r="I45" s="126"/>
      <c r="J45" s="94"/>
      <c r="K45" s="96"/>
    </row>
    <row r="46" spans="1:11" ht="15.75">
      <c r="A46" s="103"/>
      <c r="B46" s="125"/>
      <c r="C46" s="94"/>
      <c r="D46" s="94"/>
      <c r="E46" s="126"/>
      <c r="F46" s="127">
        <f t="shared" si="0"/>
        <v>0</v>
      </c>
      <c r="G46" s="125"/>
      <c r="H46" s="94"/>
      <c r="I46" s="126"/>
      <c r="J46" s="94"/>
      <c r="K46" s="96"/>
    </row>
    <row r="47" spans="1:11" ht="15.75">
      <c r="A47" s="129"/>
      <c r="B47" s="108"/>
      <c r="C47" s="130"/>
      <c r="D47" s="130"/>
      <c r="E47" s="131"/>
      <c r="F47" s="127">
        <f t="shared" si="0"/>
        <v>0</v>
      </c>
      <c r="G47" s="108"/>
      <c r="H47" s="130"/>
      <c r="I47" s="131"/>
      <c r="J47" s="130"/>
      <c r="K47" s="96"/>
    </row>
    <row r="48" spans="1:11" ht="15.75">
      <c r="A48" s="129"/>
      <c r="B48" s="108"/>
      <c r="C48" s="130"/>
      <c r="D48" s="130"/>
      <c r="E48" s="131"/>
      <c r="F48" s="127">
        <f t="shared" si="0"/>
        <v>0</v>
      </c>
      <c r="G48" s="108"/>
      <c r="H48" s="130"/>
      <c r="I48" s="131"/>
      <c r="J48" s="130"/>
      <c r="K48" s="96"/>
    </row>
    <row r="49" spans="1:11" ht="15.75">
      <c r="A49" s="129"/>
      <c r="B49" s="108"/>
      <c r="C49" s="130"/>
      <c r="D49" s="130"/>
      <c r="E49" s="131"/>
      <c r="F49" s="127">
        <f t="shared" si="0"/>
        <v>0</v>
      </c>
      <c r="G49" s="108"/>
      <c r="H49" s="130"/>
      <c r="I49" s="131"/>
      <c r="J49" s="130"/>
      <c r="K49" s="96"/>
    </row>
    <row r="50" spans="1:11" ht="15.75">
      <c r="A50" s="108"/>
      <c r="B50" s="109" t="s">
        <v>37</v>
      </c>
      <c r="C50" s="110">
        <f>SUM(C7:C49)</f>
        <v>15.43</v>
      </c>
      <c r="D50" s="110">
        <f>SUM(D7:D49)</f>
        <v>0</v>
      </c>
      <c r="E50" s="111"/>
      <c r="F50" s="132">
        <f t="shared" si="0"/>
        <v>15.43</v>
      </c>
      <c r="G50" s="112"/>
      <c r="H50" s="110">
        <f>SUM(H7:H49)</f>
        <v>0</v>
      </c>
      <c r="I50" s="111"/>
      <c r="J50" s="110">
        <f>SUM(J7:J49)</f>
        <v>0</v>
      </c>
      <c r="K50" s="114">
        <f>C50-H50</f>
        <v>15.43</v>
      </c>
    </row>
    <row r="53" spans="1:11" ht="15.75">
      <c r="B53" s="133" t="s">
        <v>163</v>
      </c>
      <c r="F53" s="71"/>
      <c r="G53" s="72"/>
      <c r="H53" s="134"/>
    </row>
    <row r="54" spans="1:11">
      <c r="B54" s="133"/>
      <c r="F54" s="74" t="s">
        <v>40</v>
      </c>
      <c r="G54" s="75"/>
      <c r="H54" s="75"/>
    </row>
    <row r="55" spans="1:11" ht="15.75">
      <c r="B55" s="133" t="s">
        <v>41</v>
      </c>
      <c r="F55" s="71"/>
      <c r="G55" s="72"/>
      <c r="H55" s="134"/>
    </row>
    <row r="56" spans="1:11">
      <c r="F56" s="74" t="s">
        <v>40</v>
      </c>
      <c r="G56" s="75"/>
      <c r="H56" s="7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5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I14" sqref="I14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76"/>
      <c r="L1" s="76"/>
      <c r="M1" s="76" t="s">
        <v>0</v>
      </c>
    </row>
    <row r="2" spans="1:13" ht="20.25" customHeight="1">
      <c r="A2" s="77"/>
      <c r="B2" s="77"/>
      <c r="C2" s="77"/>
      <c r="D2" s="77"/>
      <c r="E2" s="77"/>
      <c r="F2" s="77"/>
      <c r="G2" s="77"/>
      <c r="H2" s="78"/>
      <c r="I2" s="78"/>
      <c r="K2" s="79"/>
      <c r="L2" s="79"/>
      <c r="M2" s="79" t="s">
        <v>43</v>
      </c>
    </row>
    <row r="3" spans="1:13" ht="61.5" customHeight="1">
      <c r="A3" s="77"/>
      <c r="B3" s="80" t="s">
        <v>422</v>
      </c>
      <c r="C3" s="81"/>
      <c r="D3" s="81"/>
      <c r="E3" s="81"/>
      <c r="F3" s="81"/>
      <c r="G3" s="81"/>
      <c r="H3" s="81"/>
      <c r="I3" s="81"/>
      <c r="J3" s="81"/>
      <c r="K3" s="77"/>
    </row>
    <row r="4" spans="1:13" ht="31.5" customHeight="1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3" ht="33" customHeight="1">
      <c r="A5" s="120" t="s">
        <v>4</v>
      </c>
      <c r="B5" s="120" t="s">
        <v>5</v>
      </c>
      <c r="C5" s="121" t="s">
        <v>6</v>
      </c>
      <c r="D5" s="121"/>
      <c r="E5" s="121"/>
      <c r="F5" s="121" t="s">
        <v>7</v>
      </c>
      <c r="G5" s="121" t="s">
        <v>8</v>
      </c>
      <c r="H5" s="121"/>
      <c r="I5" s="121"/>
      <c r="J5" s="121"/>
      <c r="K5" s="122" t="s">
        <v>9</v>
      </c>
    </row>
    <row r="6" spans="1:13" ht="158.25" customHeight="1">
      <c r="A6" s="120"/>
      <c r="B6" s="120"/>
      <c r="C6" s="123" t="s">
        <v>10</v>
      </c>
      <c r="D6" s="123" t="s">
        <v>11</v>
      </c>
      <c r="E6" s="123" t="s">
        <v>12</v>
      </c>
      <c r="F6" s="121"/>
      <c r="G6" s="124" t="s">
        <v>13</v>
      </c>
      <c r="H6" s="123" t="s">
        <v>14</v>
      </c>
      <c r="I6" s="123" t="s">
        <v>15</v>
      </c>
      <c r="J6" s="123" t="s">
        <v>14</v>
      </c>
      <c r="K6" s="122"/>
    </row>
    <row r="7" spans="1:13" ht="15.75">
      <c r="A7" s="86">
        <v>1</v>
      </c>
      <c r="B7" s="125" t="s">
        <v>161</v>
      </c>
      <c r="C7" s="94">
        <v>313.37</v>
      </c>
      <c r="D7" s="94"/>
      <c r="E7" s="126"/>
      <c r="F7" s="127">
        <f>SUM(C7,D7)</f>
        <v>313.37</v>
      </c>
      <c r="G7" s="125">
        <v>2220</v>
      </c>
      <c r="H7" s="94">
        <v>7.62</v>
      </c>
      <c r="I7" s="128" t="s">
        <v>92</v>
      </c>
      <c r="J7" s="94"/>
      <c r="K7" s="96"/>
    </row>
    <row r="8" spans="1:13" ht="15.75">
      <c r="A8" s="86"/>
      <c r="B8" s="125"/>
      <c r="C8" s="94"/>
      <c r="D8" s="94"/>
      <c r="E8" s="126"/>
      <c r="F8" s="127">
        <f t="shared" ref="F8:F50" si="0">SUM(C8,D8)</f>
        <v>0</v>
      </c>
      <c r="G8" s="125">
        <v>2240</v>
      </c>
      <c r="H8" s="94">
        <v>0.2</v>
      </c>
      <c r="I8" s="128" t="s">
        <v>423</v>
      </c>
      <c r="J8" s="94"/>
      <c r="K8" s="96"/>
    </row>
    <row r="9" spans="1:13" ht="15.75">
      <c r="A9" s="86"/>
      <c r="B9" s="125"/>
      <c r="C9" s="94"/>
      <c r="D9" s="94"/>
      <c r="E9" s="126"/>
      <c r="F9" s="127">
        <f t="shared" si="0"/>
        <v>0</v>
      </c>
      <c r="G9" s="125"/>
      <c r="H9" s="94"/>
      <c r="I9" s="128"/>
      <c r="J9" s="94"/>
      <c r="K9" s="96"/>
    </row>
    <row r="10" spans="1:13" ht="15.75">
      <c r="A10" s="86"/>
      <c r="B10" s="125"/>
      <c r="C10" s="94"/>
      <c r="D10" s="94"/>
      <c r="E10" s="126"/>
      <c r="F10" s="127">
        <f t="shared" si="0"/>
        <v>0</v>
      </c>
      <c r="G10" s="125"/>
      <c r="H10" s="94"/>
      <c r="I10" s="128"/>
      <c r="J10" s="94"/>
      <c r="K10" s="96"/>
    </row>
    <row r="11" spans="1:13" ht="15.75">
      <c r="A11" s="86"/>
      <c r="B11" s="125"/>
      <c r="C11" s="94"/>
      <c r="D11" s="94"/>
      <c r="E11" s="126"/>
      <c r="F11" s="127">
        <f t="shared" si="0"/>
        <v>0</v>
      </c>
      <c r="G11" s="125"/>
      <c r="H11" s="94"/>
      <c r="I11" s="128"/>
      <c r="J11" s="94"/>
      <c r="K11" s="96"/>
    </row>
    <row r="12" spans="1:13" ht="15.75">
      <c r="A12" s="86"/>
      <c r="B12" s="125"/>
      <c r="C12" s="94"/>
      <c r="D12" s="94"/>
      <c r="E12" s="126"/>
      <c r="F12" s="127">
        <f t="shared" si="0"/>
        <v>0</v>
      </c>
      <c r="G12" s="103"/>
      <c r="H12" s="94"/>
      <c r="I12" s="126"/>
      <c r="J12" s="94"/>
      <c r="K12" s="96"/>
    </row>
    <row r="13" spans="1:13" ht="15.75">
      <c r="A13" s="86"/>
      <c r="B13" s="125"/>
      <c r="C13" s="94"/>
      <c r="D13" s="94"/>
      <c r="E13" s="126"/>
      <c r="F13" s="127">
        <f t="shared" si="0"/>
        <v>0</v>
      </c>
      <c r="G13" s="103"/>
      <c r="H13" s="94"/>
      <c r="I13" s="126"/>
      <c r="J13" s="94"/>
      <c r="K13" s="96"/>
    </row>
    <row r="14" spans="1:13" ht="15.75">
      <c r="A14" s="86"/>
      <c r="B14" s="125"/>
      <c r="C14" s="94"/>
      <c r="D14" s="94"/>
      <c r="E14" s="126"/>
      <c r="F14" s="127">
        <f t="shared" si="0"/>
        <v>0</v>
      </c>
      <c r="G14" s="125"/>
      <c r="H14" s="94"/>
      <c r="I14" s="126"/>
      <c r="J14" s="94"/>
      <c r="K14" s="96"/>
    </row>
    <row r="15" spans="1:13" ht="15.75">
      <c r="A15" s="103"/>
      <c r="B15" s="125"/>
      <c r="C15" s="94"/>
      <c r="D15" s="94"/>
      <c r="E15" s="126"/>
      <c r="F15" s="127">
        <f t="shared" si="0"/>
        <v>0</v>
      </c>
      <c r="G15" s="125"/>
      <c r="H15" s="94"/>
      <c r="I15" s="126"/>
      <c r="J15" s="94"/>
      <c r="K15" s="96"/>
    </row>
    <row r="16" spans="1:13" ht="15" customHeight="1">
      <c r="A16" s="103"/>
      <c r="B16" s="125"/>
      <c r="C16" s="94"/>
      <c r="D16" s="94"/>
      <c r="E16" s="126"/>
      <c r="F16" s="127">
        <f t="shared" si="0"/>
        <v>0</v>
      </c>
      <c r="G16" s="125"/>
      <c r="H16" s="94"/>
      <c r="I16" s="126"/>
      <c r="J16" s="94"/>
      <c r="K16" s="96"/>
    </row>
    <row r="17" spans="1:11" ht="15.75">
      <c r="A17" s="86"/>
      <c r="B17" s="125"/>
      <c r="C17" s="94"/>
      <c r="D17" s="94"/>
      <c r="E17" s="126"/>
      <c r="F17" s="127">
        <f t="shared" si="0"/>
        <v>0</v>
      </c>
      <c r="G17" s="125"/>
      <c r="H17" s="94"/>
      <c r="I17" s="126"/>
      <c r="J17" s="94"/>
      <c r="K17" s="96"/>
    </row>
    <row r="18" spans="1:11" ht="15.75">
      <c r="A18" s="86"/>
      <c r="B18" s="125"/>
      <c r="C18" s="94"/>
      <c r="D18" s="94"/>
      <c r="E18" s="126"/>
      <c r="F18" s="127">
        <f t="shared" si="0"/>
        <v>0</v>
      </c>
      <c r="G18" s="125"/>
      <c r="H18" s="94"/>
      <c r="I18" s="126"/>
      <c r="J18" s="94"/>
      <c r="K18" s="96"/>
    </row>
    <row r="19" spans="1:11" ht="15.75">
      <c r="A19" s="86"/>
      <c r="B19" s="125"/>
      <c r="C19" s="94"/>
      <c r="D19" s="94"/>
      <c r="E19" s="126"/>
      <c r="F19" s="127">
        <f t="shared" si="0"/>
        <v>0</v>
      </c>
      <c r="G19" s="125"/>
      <c r="H19" s="94"/>
      <c r="I19" s="126"/>
      <c r="J19" s="94"/>
      <c r="K19" s="96"/>
    </row>
    <row r="20" spans="1:11" ht="15.75">
      <c r="A20" s="86"/>
      <c r="B20" s="125"/>
      <c r="C20" s="94"/>
      <c r="D20" s="94"/>
      <c r="E20" s="126"/>
      <c r="F20" s="127">
        <f t="shared" si="0"/>
        <v>0</v>
      </c>
      <c r="G20" s="125"/>
      <c r="H20" s="94"/>
      <c r="I20" s="126"/>
      <c r="J20" s="94"/>
      <c r="K20" s="96"/>
    </row>
    <row r="21" spans="1:11" ht="15.75">
      <c r="A21" s="86"/>
      <c r="B21" s="125"/>
      <c r="C21" s="94"/>
      <c r="D21" s="94"/>
      <c r="E21" s="126"/>
      <c r="F21" s="127">
        <f t="shared" si="0"/>
        <v>0</v>
      </c>
      <c r="G21" s="125"/>
      <c r="H21" s="94"/>
      <c r="I21" s="126"/>
      <c r="J21" s="94"/>
      <c r="K21" s="96"/>
    </row>
    <row r="22" spans="1:11" ht="15.75">
      <c r="A22" s="86"/>
      <c r="B22" s="125"/>
      <c r="C22" s="94"/>
      <c r="D22" s="94"/>
      <c r="E22" s="126"/>
      <c r="F22" s="127">
        <f t="shared" si="0"/>
        <v>0</v>
      </c>
      <c r="G22" s="125"/>
      <c r="H22" s="94"/>
      <c r="I22" s="126"/>
      <c r="J22" s="94"/>
      <c r="K22" s="96"/>
    </row>
    <row r="23" spans="1:11" ht="15.75">
      <c r="A23" s="86"/>
      <c r="B23" s="125"/>
      <c r="C23" s="94"/>
      <c r="D23" s="94"/>
      <c r="E23" s="126"/>
      <c r="F23" s="127">
        <f t="shared" si="0"/>
        <v>0</v>
      </c>
      <c r="G23" s="125"/>
      <c r="H23" s="94"/>
      <c r="I23" s="126"/>
      <c r="J23" s="94"/>
      <c r="K23" s="96"/>
    </row>
    <row r="24" spans="1:11" ht="15.75">
      <c r="A24" s="86"/>
      <c r="B24" s="125"/>
      <c r="C24" s="94"/>
      <c r="D24" s="94"/>
      <c r="E24" s="126"/>
      <c r="F24" s="127">
        <f t="shared" si="0"/>
        <v>0</v>
      </c>
      <c r="G24" s="125"/>
      <c r="H24" s="94"/>
      <c r="I24" s="126"/>
      <c r="J24" s="94"/>
      <c r="K24" s="96"/>
    </row>
    <row r="25" spans="1:11" ht="15.75">
      <c r="A25" s="103"/>
      <c r="B25" s="125"/>
      <c r="C25" s="94"/>
      <c r="D25" s="94"/>
      <c r="E25" s="126"/>
      <c r="F25" s="127">
        <f t="shared" si="0"/>
        <v>0</v>
      </c>
      <c r="G25" s="125"/>
      <c r="H25" s="94"/>
      <c r="I25" s="126"/>
      <c r="J25" s="94"/>
      <c r="K25" s="96"/>
    </row>
    <row r="26" spans="1:11" ht="15.75">
      <c r="A26" s="103"/>
      <c r="B26" s="125"/>
      <c r="C26" s="94"/>
      <c r="D26" s="94"/>
      <c r="E26" s="126"/>
      <c r="F26" s="127">
        <f t="shared" si="0"/>
        <v>0</v>
      </c>
      <c r="G26" s="125"/>
      <c r="H26" s="94"/>
      <c r="I26" s="126"/>
      <c r="J26" s="94"/>
      <c r="K26" s="96"/>
    </row>
    <row r="27" spans="1:11" ht="15.75">
      <c r="A27" s="86"/>
      <c r="B27" s="125"/>
      <c r="C27" s="94"/>
      <c r="D27" s="94"/>
      <c r="E27" s="126"/>
      <c r="F27" s="127">
        <f t="shared" si="0"/>
        <v>0</v>
      </c>
      <c r="G27" s="125"/>
      <c r="H27" s="94"/>
      <c r="I27" s="126"/>
      <c r="J27" s="94"/>
      <c r="K27" s="96"/>
    </row>
    <row r="28" spans="1:11" ht="15.75">
      <c r="A28" s="86"/>
      <c r="B28" s="125"/>
      <c r="C28" s="94"/>
      <c r="D28" s="94"/>
      <c r="E28" s="126"/>
      <c r="F28" s="127">
        <f t="shared" si="0"/>
        <v>0</v>
      </c>
      <c r="G28" s="125"/>
      <c r="H28" s="94"/>
      <c r="I28" s="126"/>
      <c r="J28" s="94"/>
      <c r="K28" s="96"/>
    </row>
    <row r="29" spans="1:11" ht="15.75">
      <c r="A29" s="86"/>
      <c r="B29" s="125"/>
      <c r="C29" s="94"/>
      <c r="D29" s="94"/>
      <c r="E29" s="126"/>
      <c r="F29" s="127">
        <f t="shared" si="0"/>
        <v>0</v>
      </c>
      <c r="G29" s="125"/>
      <c r="H29" s="94"/>
      <c r="I29" s="126"/>
      <c r="J29" s="94"/>
      <c r="K29" s="96"/>
    </row>
    <row r="30" spans="1:11" ht="15.75">
      <c r="A30" s="86"/>
      <c r="B30" s="125"/>
      <c r="C30" s="94"/>
      <c r="D30" s="94"/>
      <c r="E30" s="126"/>
      <c r="F30" s="127">
        <f t="shared" si="0"/>
        <v>0</v>
      </c>
      <c r="G30" s="125"/>
      <c r="H30" s="94"/>
      <c r="I30" s="126"/>
      <c r="J30" s="94"/>
      <c r="K30" s="96"/>
    </row>
    <row r="31" spans="1:11" ht="15.75">
      <c r="A31" s="86"/>
      <c r="B31" s="125"/>
      <c r="C31" s="94"/>
      <c r="D31" s="94"/>
      <c r="E31" s="126"/>
      <c r="F31" s="127">
        <f t="shared" si="0"/>
        <v>0</v>
      </c>
      <c r="G31" s="125"/>
      <c r="H31" s="94"/>
      <c r="I31" s="126"/>
      <c r="J31" s="94"/>
      <c r="K31" s="96"/>
    </row>
    <row r="32" spans="1:11" ht="15.75">
      <c r="A32" s="86"/>
      <c r="B32" s="125"/>
      <c r="C32" s="94"/>
      <c r="D32" s="94"/>
      <c r="E32" s="126"/>
      <c r="F32" s="127">
        <f t="shared" si="0"/>
        <v>0</v>
      </c>
      <c r="G32" s="125"/>
      <c r="H32" s="94"/>
      <c r="I32" s="126"/>
      <c r="J32" s="94"/>
      <c r="K32" s="96"/>
    </row>
    <row r="33" spans="1:11" ht="15.75">
      <c r="A33" s="86"/>
      <c r="B33" s="125"/>
      <c r="C33" s="94"/>
      <c r="D33" s="94"/>
      <c r="E33" s="126"/>
      <c r="F33" s="127">
        <f t="shared" si="0"/>
        <v>0</v>
      </c>
      <c r="G33" s="125"/>
      <c r="H33" s="94"/>
      <c r="I33" s="126"/>
      <c r="J33" s="94"/>
      <c r="K33" s="96"/>
    </row>
    <row r="34" spans="1:11" ht="15.75">
      <c r="A34" s="86"/>
      <c r="B34" s="125"/>
      <c r="C34" s="94"/>
      <c r="D34" s="94"/>
      <c r="E34" s="126"/>
      <c r="F34" s="127">
        <f t="shared" si="0"/>
        <v>0</v>
      </c>
      <c r="G34" s="125"/>
      <c r="H34" s="94"/>
      <c r="I34" s="126"/>
      <c r="J34" s="94"/>
      <c r="K34" s="96"/>
    </row>
    <row r="35" spans="1:11" ht="15.75">
      <c r="A35" s="103"/>
      <c r="B35" s="125"/>
      <c r="C35" s="94"/>
      <c r="D35" s="94"/>
      <c r="E35" s="126"/>
      <c r="F35" s="127">
        <f t="shared" si="0"/>
        <v>0</v>
      </c>
      <c r="G35" s="125"/>
      <c r="H35" s="94"/>
      <c r="I35" s="126"/>
      <c r="J35" s="94"/>
      <c r="K35" s="96"/>
    </row>
    <row r="36" spans="1:11" ht="15.75">
      <c r="A36" s="103"/>
      <c r="B36" s="125"/>
      <c r="C36" s="94"/>
      <c r="D36" s="94"/>
      <c r="E36" s="126"/>
      <c r="F36" s="127">
        <f t="shared" si="0"/>
        <v>0</v>
      </c>
      <c r="G36" s="125"/>
      <c r="H36" s="94"/>
      <c r="I36" s="126"/>
      <c r="J36" s="94"/>
      <c r="K36" s="96"/>
    </row>
    <row r="37" spans="1:11" ht="15.75">
      <c r="A37" s="86"/>
      <c r="B37" s="125"/>
      <c r="C37" s="94"/>
      <c r="D37" s="94"/>
      <c r="E37" s="126"/>
      <c r="F37" s="127">
        <f t="shared" si="0"/>
        <v>0</v>
      </c>
      <c r="G37" s="125"/>
      <c r="H37" s="94"/>
      <c r="I37" s="126"/>
      <c r="J37" s="94"/>
      <c r="K37" s="96"/>
    </row>
    <row r="38" spans="1:11" ht="15.75">
      <c r="A38" s="86"/>
      <c r="B38" s="125"/>
      <c r="C38" s="94"/>
      <c r="D38" s="94"/>
      <c r="E38" s="126"/>
      <c r="F38" s="127">
        <f t="shared" si="0"/>
        <v>0</v>
      </c>
      <c r="G38" s="125"/>
      <c r="H38" s="94"/>
      <c r="I38" s="126"/>
      <c r="J38" s="94"/>
      <c r="K38" s="96"/>
    </row>
    <row r="39" spans="1:11" ht="15.75">
      <c r="A39" s="86"/>
      <c r="B39" s="125"/>
      <c r="C39" s="94"/>
      <c r="D39" s="94"/>
      <c r="E39" s="126"/>
      <c r="F39" s="127">
        <f t="shared" si="0"/>
        <v>0</v>
      </c>
      <c r="G39" s="125"/>
      <c r="H39" s="94"/>
      <c r="I39" s="126"/>
      <c r="J39" s="94"/>
      <c r="K39" s="96"/>
    </row>
    <row r="40" spans="1:11" ht="15.75">
      <c r="A40" s="86"/>
      <c r="B40" s="125"/>
      <c r="C40" s="94"/>
      <c r="D40" s="94"/>
      <c r="E40" s="126"/>
      <c r="F40" s="127">
        <f t="shared" si="0"/>
        <v>0</v>
      </c>
      <c r="G40" s="125"/>
      <c r="H40" s="94"/>
      <c r="I40" s="126"/>
      <c r="J40" s="94"/>
      <c r="K40" s="96"/>
    </row>
    <row r="41" spans="1:11" ht="15.75">
      <c r="A41" s="86"/>
      <c r="B41" s="125"/>
      <c r="C41" s="94"/>
      <c r="D41" s="94"/>
      <c r="E41" s="126"/>
      <c r="F41" s="127">
        <f t="shared" si="0"/>
        <v>0</v>
      </c>
      <c r="G41" s="125"/>
      <c r="H41" s="94"/>
      <c r="I41" s="126"/>
      <c r="J41" s="94"/>
      <c r="K41" s="96"/>
    </row>
    <row r="42" spans="1:11" ht="15.75">
      <c r="A42" s="86"/>
      <c r="B42" s="125"/>
      <c r="C42" s="94"/>
      <c r="D42" s="94"/>
      <c r="E42" s="126"/>
      <c r="F42" s="127">
        <f t="shared" si="0"/>
        <v>0</v>
      </c>
      <c r="G42" s="125"/>
      <c r="H42" s="94"/>
      <c r="I42" s="126"/>
      <c r="J42" s="94"/>
      <c r="K42" s="96"/>
    </row>
    <row r="43" spans="1:11" ht="15.75">
      <c r="A43" s="86"/>
      <c r="B43" s="125"/>
      <c r="C43" s="94"/>
      <c r="D43" s="94"/>
      <c r="E43" s="126"/>
      <c r="F43" s="127">
        <f t="shared" si="0"/>
        <v>0</v>
      </c>
      <c r="G43" s="125"/>
      <c r="H43" s="94"/>
      <c r="I43" s="126"/>
      <c r="J43" s="94"/>
      <c r="K43" s="96"/>
    </row>
    <row r="44" spans="1:11" ht="15.75">
      <c r="A44" s="86"/>
      <c r="B44" s="125"/>
      <c r="C44" s="94"/>
      <c r="D44" s="94"/>
      <c r="E44" s="126"/>
      <c r="F44" s="127">
        <f t="shared" si="0"/>
        <v>0</v>
      </c>
      <c r="G44" s="125"/>
      <c r="H44" s="94"/>
      <c r="I44" s="126"/>
      <c r="J44" s="94"/>
      <c r="K44" s="96"/>
    </row>
    <row r="45" spans="1:11" ht="15.75">
      <c r="A45" s="103"/>
      <c r="B45" s="125"/>
      <c r="C45" s="94"/>
      <c r="D45" s="94"/>
      <c r="E45" s="126"/>
      <c r="F45" s="127">
        <f t="shared" si="0"/>
        <v>0</v>
      </c>
      <c r="G45" s="125"/>
      <c r="H45" s="94"/>
      <c r="I45" s="126"/>
      <c r="J45" s="94"/>
      <c r="K45" s="96"/>
    </row>
    <row r="46" spans="1:11" ht="15.75">
      <c r="A46" s="103"/>
      <c r="B46" s="125"/>
      <c r="C46" s="94"/>
      <c r="D46" s="94"/>
      <c r="E46" s="126"/>
      <c r="F46" s="127">
        <f t="shared" si="0"/>
        <v>0</v>
      </c>
      <c r="G46" s="125"/>
      <c r="H46" s="94"/>
      <c r="I46" s="126"/>
      <c r="J46" s="94"/>
      <c r="K46" s="96"/>
    </row>
    <row r="47" spans="1:11" ht="15.75">
      <c r="A47" s="129"/>
      <c r="B47" s="108"/>
      <c r="C47" s="130"/>
      <c r="D47" s="130"/>
      <c r="E47" s="131"/>
      <c r="F47" s="127">
        <f t="shared" si="0"/>
        <v>0</v>
      </c>
      <c r="G47" s="108"/>
      <c r="H47" s="130"/>
      <c r="I47" s="131"/>
      <c r="J47" s="130"/>
      <c r="K47" s="96"/>
    </row>
    <row r="48" spans="1:11" ht="15.75">
      <c r="A48" s="129"/>
      <c r="B48" s="108"/>
      <c r="C48" s="130"/>
      <c r="D48" s="130"/>
      <c r="E48" s="131"/>
      <c r="F48" s="127">
        <f t="shared" si="0"/>
        <v>0</v>
      </c>
      <c r="G48" s="108"/>
      <c r="H48" s="130"/>
      <c r="I48" s="131"/>
      <c r="J48" s="130"/>
      <c r="K48" s="96"/>
    </row>
    <row r="49" spans="1:11" ht="15.75">
      <c r="A49" s="129"/>
      <c r="B49" s="108"/>
      <c r="C49" s="130"/>
      <c r="D49" s="130"/>
      <c r="E49" s="131"/>
      <c r="F49" s="127">
        <f t="shared" si="0"/>
        <v>0</v>
      </c>
      <c r="G49" s="108"/>
      <c r="H49" s="130"/>
      <c r="I49" s="131"/>
      <c r="J49" s="130"/>
      <c r="K49" s="96"/>
    </row>
    <row r="50" spans="1:11" ht="15.75">
      <c r="A50" s="108"/>
      <c r="B50" s="109" t="s">
        <v>37</v>
      </c>
      <c r="C50" s="110">
        <f>SUM(C7:C49)</f>
        <v>313.37</v>
      </c>
      <c r="D50" s="110">
        <f>SUM(D7:D49)</f>
        <v>0</v>
      </c>
      <c r="E50" s="111"/>
      <c r="F50" s="132">
        <f t="shared" si="0"/>
        <v>313.37</v>
      </c>
      <c r="G50" s="112"/>
      <c r="H50" s="110">
        <f>SUM(H7:H49)</f>
        <v>7.82</v>
      </c>
      <c r="I50" s="111"/>
      <c r="J50" s="110">
        <f>SUM(J7:J49)</f>
        <v>0</v>
      </c>
      <c r="K50" s="114">
        <f>C50-H50</f>
        <v>305.55</v>
      </c>
    </row>
    <row r="53" spans="1:11" ht="15.75">
      <c r="B53" s="133" t="s">
        <v>424</v>
      </c>
      <c r="F53" s="71"/>
      <c r="G53" s="72" t="s">
        <v>425</v>
      </c>
      <c r="H53" s="134"/>
    </row>
    <row r="54" spans="1:11">
      <c r="B54" s="133"/>
      <c r="F54" s="74" t="s">
        <v>40</v>
      </c>
      <c r="G54" s="75"/>
      <c r="H54" s="75"/>
    </row>
    <row r="55" spans="1:11" ht="15.75">
      <c r="B55" s="133" t="s">
        <v>41</v>
      </c>
      <c r="F55" s="71"/>
      <c r="G55" s="72" t="s">
        <v>426</v>
      </c>
      <c r="H55" s="134"/>
    </row>
    <row r="56" spans="1:11">
      <c r="F56" s="74" t="s">
        <v>40</v>
      </c>
      <c r="G56" s="75"/>
      <c r="H56" s="7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2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E11" sqref="E11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76"/>
      <c r="L1" s="76"/>
      <c r="M1" s="76" t="s">
        <v>0</v>
      </c>
    </row>
    <row r="2" spans="1:13" ht="20.25" customHeight="1">
      <c r="A2" s="77"/>
      <c r="B2" s="77"/>
      <c r="C2" s="77"/>
      <c r="D2" s="77"/>
      <c r="E2" s="77"/>
      <c r="F2" s="77"/>
      <c r="G2" s="77"/>
      <c r="H2" s="78"/>
      <c r="I2" s="78"/>
      <c r="K2" s="79"/>
      <c r="L2" s="79"/>
      <c r="M2" s="79" t="s">
        <v>43</v>
      </c>
    </row>
    <row r="3" spans="1:13" ht="61.5" customHeight="1">
      <c r="A3" s="77"/>
      <c r="B3" s="80" t="s">
        <v>427</v>
      </c>
      <c r="C3" s="81"/>
      <c r="D3" s="81"/>
      <c r="E3" s="81"/>
      <c r="F3" s="81"/>
      <c r="G3" s="81"/>
      <c r="H3" s="81"/>
      <c r="I3" s="81"/>
      <c r="J3" s="81"/>
      <c r="K3" s="77"/>
    </row>
    <row r="4" spans="1:13" ht="31.5" customHeight="1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3" ht="33" customHeight="1">
      <c r="A5" s="120" t="s">
        <v>4</v>
      </c>
      <c r="B5" s="120" t="s">
        <v>5</v>
      </c>
      <c r="C5" s="121" t="s">
        <v>6</v>
      </c>
      <c r="D5" s="121"/>
      <c r="E5" s="121"/>
      <c r="F5" s="121" t="s">
        <v>7</v>
      </c>
      <c r="G5" s="121" t="s">
        <v>8</v>
      </c>
      <c r="H5" s="121"/>
      <c r="I5" s="121"/>
      <c r="J5" s="121"/>
      <c r="K5" s="122" t="s">
        <v>9</v>
      </c>
    </row>
    <row r="6" spans="1:13" ht="158.25" customHeight="1">
      <c r="A6" s="120"/>
      <c r="B6" s="120"/>
      <c r="C6" s="123" t="s">
        <v>10</v>
      </c>
      <c r="D6" s="123" t="s">
        <v>11</v>
      </c>
      <c r="E6" s="123" t="s">
        <v>12</v>
      </c>
      <c r="F6" s="121"/>
      <c r="G6" s="124" t="s">
        <v>13</v>
      </c>
      <c r="H6" s="123" t="s">
        <v>14</v>
      </c>
      <c r="I6" s="123" t="s">
        <v>15</v>
      </c>
      <c r="J6" s="123" t="s">
        <v>14</v>
      </c>
      <c r="K6" s="122"/>
    </row>
    <row r="7" spans="1:13" ht="15.75">
      <c r="A7" s="86">
        <v>1</v>
      </c>
      <c r="B7" s="125" t="s">
        <v>161</v>
      </c>
      <c r="C7" s="94">
        <v>795.9</v>
      </c>
      <c r="D7" s="94">
        <v>6.04</v>
      </c>
      <c r="E7" s="126"/>
      <c r="F7" s="127">
        <f>SUM(C7,D7)</f>
        <v>801.93999999999994</v>
      </c>
      <c r="G7" s="125">
        <v>2220</v>
      </c>
      <c r="H7" s="94">
        <v>509.79</v>
      </c>
      <c r="I7" s="128" t="s">
        <v>92</v>
      </c>
      <c r="J7" s="94"/>
      <c r="K7" s="96"/>
    </row>
    <row r="8" spans="1:13" ht="31.5">
      <c r="A8" s="86"/>
      <c r="B8" s="125"/>
      <c r="C8" s="94"/>
      <c r="D8" s="94"/>
      <c r="E8" s="126"/>
      <c r="F8" s="127">
        <f t="shared" ref="F8:F50" si="0">SUM(C8,D8)</f>
        <v>0</v>
      </c>
      <c r="G8" s="125">
        <v>2240</v>
      </c>
      <c r="H8" s="94">
        <v>201.11</v>
      </c>
      <c r="I8" s="128" t="s">
        <v>428</v>
      </c>
      <c r="J8" s="94"/>
      <c r="K8" s="96"/>
    </row>
    <row r="9" spans="1:13" ht="15.75">
      <c r="A9" s="86"/>
      <c r="B9" s="125"/>
      <c r="C9" s="94"/>
      <c r="D9" s="94"/>
      <c r="E9" s="126"/>
      <c r="F9" s="127">
        <f t="shared" si="0"/>
        <v>0</v>
      </c>
      <c r="G9" s="125">
        <v>2210</v>
      </c>
      <c r="H9" s="94">
        <v>89.135999999999996</v>
      </c>
      <c r="I9" s="128" t="s">
        <v>429</v>
      </c>
      <c r="J9" s="94"/>
      <c r="K9" s="96"/>
    </row>
    <row r="10" spans="1:13" ht="31.5">
      <c r="A10" s="86"/>
      <c r="B10" s="125"/>
      <c r="C10" s="94"/>
      <c r="D10" s="94"/>
      <c r="E10" s="126"/>
      <c r="F10" s="127">
        <f t="shared" si="0"/>
        <v>0</v>
      </c>
      <c r="G10" s="125">
        <v>2210</v>
      </c>
      <c r="H10" s="94"/>
      <c r="I10" s="128" t="s">
        <v>430</v>
      </c>
      <c r="J10" s="94">
        <v>6.04</v>
      </c>
      <c r="K10" s="96"/>
    </row>
    <row r="11" spans="1:13" ht="15.75">
      <c r="A11" s="86"/>
      <c r="B11" s="125"/>
      <c r="C11" s="94"/>
      <c r="D11" s="94"/>
      <c r="E11" s="126"/>
      <c r="F11" s="127">
        <f t="shared" si="0"/>
        <v>0</v>
      </c>
      <c r="G11" s="125"/>
      <c r="H11" s="94"/>
      <c r="I11" s="128"/>
      <c r="J11" s="94"/>
      <c r="K11" s="96"/>
    </row>
    <row r="12" spans="1:13" ht="15.75">
      <c r="A12" s="86"/>
      <c r="B12" s="125"/>
      <c r="C12" s="94"/>
      <c r="D12" s="94"/>
      <c r="E12" s="126"/>
      <c r="F12" s="127">
        <f t="shared" si="0"/>
        <v>0</v>
      </c>
      <c r="G12" s="103"/>
      <c r="H12" s="94"/>
      <c r="I12" s="126"/>
      <c r="J12" s="94"/>
      <c r="K12" s="96"/>
    </row>
    <row r="13" spans="1:13" ht="15.75">
      <c r="A13" s="86"/>
      <c r="B13" s="125"/>
      <c r="C13" s="94"/>
      <c r="D13" s="94"/>
      <c r="E13" s="126"/>
      <c r="F13" s="127">
        <f t="shared" si="0"/>
        <v>0</v>
      </c>
      <c r="G13" s="103"/>
      <c r="H13" s="94"/>
      <c r="I13" s="126"/>
      <c r="J13" s="94"/>
      <c r="K13" s="96"/>
    </row>
    <row r="14" spans="1:13" ht="15.75">
      <c r="A14" s="86"/>
      <c r="B14" s="125"/>
      <c r="C14" s="94"/>
      <c r="D14" s="94"/>
      <c r="E14" s="126"/>
      <c r="F14" s="127">
        <f t="shared" si="0"/>
        <v>0</v>
      </c>
      <c r="G14" s="125"/>
      <c r="H14" s="94"/>
      <c r="I14" s="126"/>
      <c r="J14" s="94"/>
      <c r="K14" s="96"/>
    </row>
    <row r="15" spans="1:13" ht="15.75">
      <c r="A15" s="103"/>
      <c r="B15" s="125"/>
      <c r="C15" s="94"/>
      <c r="D15" s="94"/>
      <c r="E15" s="126"/>
      <c r="F15" s="127">
        <f t="shared" si="0"/>
        <v>0</v>
      </c>
      <c r="G15" s="125"/>
      <c r="H15" s="94"/>
      <c r="I15" s="126"/>
      <c r="J15" s="94"/>
      <c r="K15" s="96"/>
    </row>
    <row r="16" spans="1:13" ht="15" customHeight="1">
      <c r="A16" s="103"/>
      <c r="B16" s="125"/>
      <c r="C16" s="94"/>
      <c r="D16" s="94"/>
      <c r="E16" s="126"/>
      <c r="F16" s="127">
        <f t="shared" si="0"/>
        <v>0</v>
      </c>
      <c r="G16" s="125"/>
      <c r="H16" s="94"/>
      <c r="I16" s="126"/>
      <c r="J16" s="94"/>
      <c r="K16" s="96"/>
    </row>
    <row r="17" spans="1:11" ht="15.75">
      <c r="A17" s="86"/>
      <c r="B17" s="125"/>
      <c r="C17" s="94"/>
      <c r="D17" s="94"/>
      <c r="E17" s="126"/>
      <c r="F17" s="127">
        <f t="shared" si="0"/>
        <v>0</v>
      </c>
      <c r="G17" s="125"/>
      <c r="H17" s="94"/>
      <c r="I17" s="126"/>
      <c r="J17" s="94"/>
      <c r="K17" s="96"/>
    </row>
    <row r="18" spans="1:11" ht="15.75">
      <c r="A18" s="86"/>
      <c r="B18" s="125"/>
      <c r="C18" s="94"/>
      <c r="D18" s="94"/>
      <c r="E18" s="126"/>
      <c r="F18" s="127">
        <f t="shared" si="0"/>
        <v>0</v>
      </c>
      <c r="G18" s="125"/>
      <c r="H18" s="94"/>
      <c r="I18" s="126"/>
      <c r="J18" s="94"/>
      <c r="K18" s="96"/>
    </row>
    <row r="19" spans="1:11" ht="15.75">
      <c r="A19" s="86"/>
      <c r="B19" s="125"/>
      <c r="C19" s="94"/>
      <c r="D19" s="94"/>
      <c r="E19" s="126"/>
      <c r="F19" s="127">
        <f t="shared" si="0"/>
        <v>0</v>
      </c>
      <c r="G19" s="125"/>
      <c r="H19" s="94"/>
      <c r="I19" s="126"/>
      <c r="J19" s="94"/>
      <c r="K19" s="96"/>
    </row>
    <row r="20" spans="1:11" ht="15.75">
      <c r="A20" s="86"/>
      <c r="B20" s="125"/>
      <c r="C20" s="94"/>
      <c r="D20" s="94"/>
      <c r="E20" s="126"/>
      <c r="F20" s="127">
        <f t="shared" si="0"/>
        <v>0</v>
      </c>
      <c r="G20" s="125"/>
      <c r="H20" s="94"/>
      <c r="I20" s="126"/>
      <c r="J20" s="94"/>
      <c r="K20" s="96"/>
    </row>
    <row r="21" spans="1:11" ht="15.75">
      <c r="A21" s="86"/>
      <c r="B21" s="125"/>
      <c r="C21" s="94"/>
      <c r="D21" s="94"/>
      <c r="E21" s="126"/>
      <c r="F21" s="127">
        <f t="shared" si="0"/>
        <v>0</v>
      </c>
      <c r="G21" s="125"/>
      <c r="H21" s="94"/>
      <c r="I21" s="126"/>
      <c r="J21" s="94"/>
      <c r="K21" s="96"/>
    </row>
    <row r="22" spans="1:11" ht="15.75">
      <c r="A22" s="86"/>
      <c r="B22" s="125"/>
      <c r="C22" s="94"/>
      <c r="D22" s="94"/>
      <c r="E22" s="126"/>
      <c r="F22" s="127">
        <f t="shared" si="0"/>
        <v>0</v>
      </c>
      <c r="G22" s="125"/>
      <c r="H22" s="94"/>
      <c r="I22" s="126"/>
      <c r="J22" s="94"/>
      <c r="K22" s="96"/>
    </row>
    <row r="23" spans="1:11" ht="15.75">
      <c r="A23" s="86"/>
      <c r="B23" s="125"/>
      <c r="C23" s="94"/>
      <c r="D23" s="94"/>
      <c r="E23" s="126"/>
      <c r="F23" s="127">
        <f t="shared" si="0"/>
        <v>0</v>
      </c>
      <c r="G23" s="125"/>
      <c r="H23" s="94"/>
      <c r="I23" s="126"/>
      <c r="J23" s="94"/>
      <c r="K23" s="96"/>
    </row>
    <row r="24" spans="1:11" ht="15.75">
      <c r="A24" s="86"/>
      <c r="B24" s="125"/>
      <c r="C24" s="94"/>
      <c r="D24" s="94"/>
      <c r="E24" s="126"/>
      <c r="F24" s="127">
        <f t="shared" si="0"/>
        <v>0</v>
      </c>
      <c r="G24" s="125"/>
      <c r="H24" s="94"/>
      <c r="I24" s="126"/>
      <c r="J24" s="94"/>
      <c r="K24" s="96"/>
    </row>
    <row r="25" spans="1:11" ht="15.75">
      <c r="A25" s="103"/>
      <c r="B25" s="125"/>
      <c r="C25" s="94"/>
      <c r="D25" s="94"/>
      <c r="E25" s="126"/>
      <c r="F25" s="127">
        <f t="shared" si="0"/>
        <v>0</v>
      </c>
      <c r="G25" s="125"/>
      <c r="H25" s="94"/>
      <c r="I25" s="126"/>
      <c r="J25" s="94"/>
      <c r="K25" s="96"/>
    </row>
    <row r="26" spans="1:11" ht="15.75">
      <c r="A26" s="103"/>
      <c r="B26" s="125"/>
      <c r="C26" s="94"/>
      <c r="D26" s="94"/>
      <c r="E26" s="126"/>
      <c r="F26" s="127">
        <f t="shared" si="0"/>
        <v>0</v>
      </c>
      <c r="G26" s="125"/>
      <c r="H26" s="94"/>
      <c r="I26" s="126"/>
      <c r="J26" s="94"/>
      <c r="K26" s="96"/>
    </row>
    <row r="27" spans="1:11" ht="15.75">
      <c r="A27" s="86"/>
      <c r="B27" s="125"/>
      <c r="C27" s="94"/>
      <c r="D27" s="94"/>
      <c r="E27" s="126"/>
      <c r="F27" s="127">
        <f t="shared" si="0"/>
        <v>0</v>
      </c>
      <c r="G27" s="125"/>
      <c r="H27" s="94"/>
      <c r="I27" s="126"/>
      <c r="J27" s="94"/>
      <c r="K27" s="96"/>
    </row>
    <row r="28" spans="1:11" ht="15.75">
      <c r="A28" s="86"/>
      <c r="B28" s="125"/>
      <c r="C28" s="94"/>
      <c r="D28" s="94"/>
      <c r="E28" s="126"/>
      <c r="F28" s="127">
        <f t="shared" si="0"/>
        <v>0</v>
      </c>
      <c r="G28" s="125"/>
      <c r="H28" s="94"/>
      <c r="I28" s="126"/>
      <c r="J28" s="94"/>
      <c r="K28" s="96"/>
    </row>
    <row r="29" spans="1:11" ht="15.75">
      <c r="A29" s="86"/>
      <c r="B29" s="125"/>
      <c r="C29" s="94"/>
      <c r="D29" s="94"/>
      <c r="E29" s="126"/>
      <c r="F29" s="127">
        <f t="shared" si="0"/>
        <v>0</v>
      </c>
      <c r="G29" s="125"/>
      <c r="H29" s="94"/>
      <c r="I29" s="126"/>
      <c r="J29" s="94"/>
      <c r="K29" s="96"/>
    </row>
    <row r="30" spans="1:11" ht="15.75">
      <c r="A30" s="86"/>
      <c r="B30" s="125"/>
      <c r="C30" s="94"/>
      <c r="D30" s="94"/>
      <c r="E30" s="126"/>
      <c r="F30" s="127">
        <f t="shared" si="0"/>
        <v>0</v>
      </c>
      <c r="G30" s="125"/>
      <c r="H30" s="94"/>
      <c r="I30" s="126"/>
      <c r="J30" s="94"/>
      <c r="K30" s="96"/>
    </row>
    <row r="31" spans="1:11" ht="15.75">
      <c r="A31" s="86"/>
      <c r="B31" s="125"/>
      <c r="C31" s="94"/>
      <c r="D31" s="94"/>
      <c r="E31" s="126"/>
      <c r="F31" s="127">
        <f t="shared" si="0"/>
        <v>0</v>
      </c>
      <c r="G31" s="125"/>
      <c r="H31" s="94"/>
      <c r="I31" s="126"/>
      <c r="J31" s="94"/>
      <c r="K31" s="96"/>
    </row>
    <row r="32" spans="1:11" ht="15.75">
      <c r="A32" s="86"/>
      <c r="B32" s="125"/>
      <c r="C32" s="94"/>
      <c r="D32" s="94"/>
      <c r="E32" s="126"/>
      <c r="F32" s="127">
        <f t="shared" si="0"/>
        <v>0</v>
      </c>
      <c r="G32" s="125"/>
      <c r="H32" s="94"/>
      <c r="I32" s="126"/>
      <c r="J32" s="94"/>
      <c r="K32" s="96"/>
    </row>
    <row r="33" spans="1:11" ht="15.75">
      <c r="A33" s="86"/>
      <c r="B33" s="125"/>
      <c r="C33" s="94"/>
      <c r="D33" s="94"/>
      <c r="E33" s="126"/>
      <c r="F33" s="127">
        <f t="shared" si="0"/>
        <v>0</v>
      </c>
      <c r="G33" s="125"/>
      <c r="H33" s="94"/>
      <c r="I33" s="126"/>
      <c r="J33" s="94"/>
      <c r="K33" s="96"/>
    </row>
    <row r="34" spans="1:11" ht="15.75">
      <c r="A34" s="86"/>
      <c r="B34" s="125"/>
      <c r="C34" s="94"/>
      <c r="D34" s="94"/>
      <c r="E34" s="126"/>
      <c r="F34" s="127">
        <f t="shared" si="0"/>
        <v>0</v>
      </c>
      <c r="G34" s="125"/>
      <c r="H34" s="94"/>
      <c r="I34" s="126"/>
      <c r="J34" s="94"/>
      <c r="K34" s="96"/>
    </row>
    <row r="35" spans="1:11" ht="15.75">
      <c r="A35" s="103"/>
      <c r="B35" s="125"/>
      <c r="C35" s="94"/>
      <c r="D35" s="94"/>
      <c r="E35" s="126"/>
      <c r="F35" s="127">
        <f t="shared" si="0"/>
        <v>0</v>
      </c>
      <c r="G35" s="125"/>
      <c r="H35" s="94"/>
      <c r="I35" s="126"/>
      <c r="J35" s="94"/>
      <c r="K35" s="96"/>
    </row>
    <row r="36" spans="1:11" ht="15.75">
      <c r="A36" s="103"/>
      <c r="B36" s="125"/>
      <c r="C36" s="94"/>
      <c r="D36" s="94"/>
      <c r="E36" s="126"/>
      <c r="F36" s="127">
        <f t="shared" si="0"/>
        <v>0</v>
      </c>
      <c r="G36" s="125"/>
      <c r="H36" s="94"/>
      <c r="I36" s="126"/>
      <c r="J36" s="94"/>
      <c r="K36" s="96"/>
    </row>
    <row r="37" spans="1:11" ht="15.75">
      <c r="A37" s="86"/>
      <c r="B37" s="125"/>
      <c r="C37" s="94"/>
      <c r="D37" s="94"/>
      <c r="E37" s="126"/>
      <c r="F37" s="127">
        <f t="shared" si="0"/>
        <v>0</v>
      </c>
      <c r="G37" s="125"/>
      <c r="H37" s="94"/>
      <c r="I37" s="126"/>
      <c r="J37" s="94"/>
      <c r="K37" s="96"/>
    </row>
    <row r="38" spans="1:11" ht="15.75">
      <c r="A38" s="86"/>
      <c r="B38" s="125"/>
      <c r="C38" s="94"/>
      <c r="D38" s="94"/>
      <c r="E38" s="126"/>
      <c r="F38" s="127">
        <f t="shared" si="0"/>
        <v>0</v>
      </c>
      <c r="G38" s="125"/>
      <c r="H38" s="94"/>
      <c r="I38" s="126"/>
      <c r="J38" s="94"/>
      <c r="K38" s="96"/>
    </row>
    <row r="39" spans="1:11" ht="15.75">
      <c r="A39" s="86"/>
      <c r="B39" s="125"/>
      <c r="C39" s="94"/>
      <c r="D39" s="94"/>
      <c r="E39" s="126"/>
      <c r="F39" s="127">
        <f t="shared" si="0"/>
        <v>0</v>
      </c>
      <c r="G39" s="125"/>
      <c r="H39" s="94"/>
      <c r="I39" s="126"/>
      <c r="J39" s="94"/>
      <c r="K39" s="96"/>
    </row>
    <row r="40" spans="1:11" ht="15.75">
      <c r="A40" s="86"/>
      <c r="B40" s="125"/>
      <c r="C40" s="94"/>
      <c r="D40" s="94"/>
      <c r="E40" s="126"/>
      <c r="F40" s="127">
        <f t="shared" si="0"/>
        <v>0</v>
      </c>
      <c r="G40" s="125"/>
      <c r="H40" s="94"/>
      <c r="I40" s="126"/>
      <c r="J40" s="94"/>
      <c r="K40" s="96"/>
    </row>
    <row r="41" spans="1:11" ht="15.75">
      <c r="A41" s="86"/>
      <c r="B41" s="125"/>
      <c r="C41" s="94"/>
      <c r="D41" s="94"/>
      <c r="E41" s="126"/>
      <c r="F41" s="127">
        <f t="shared" si="0"/>
        <v>0</v>
      </c>
      <c r="G41" s="125"/>
      <c r="H41" s="94"/>
      <c r="I41" s="126"/>
      <c r="J41" s="94"/>
      <c r="K41" s="96"/>
    </row>
    <row r="42" spans="1:11" ht="15.75">
      <c r="A42" s="86"/>
      <c r="B42" s="125"/>
      <c r="C42" s="94"/>
      <c r="D42" s="94"/>
      <c r="E42" s="126"/>
      <c r="F42" s="127">
        <f t="shared" si="0"/>
        <v>0</v>
      </c>
      <c r="G42" s="125"/>
      <c r="H42" s="94"/>
      <c r="I42" s="126"/>
      <c r="J42" s="94"/>
      <c r="K42" s="96"/>
    </row>
    <row r="43" spans="1:11" ht="15.75">
      <c r="A43" s="86"/>
      <c r="B43" s="125"/>
      <c r="C43" s="94"/>
      <c r="D43" s="94"/>
      <c r="E43" s="126"/>
      <c r="F43" s="127">
        <f t="shared" si="0"/>
        <v>0</v>
      </c>
      <c r="G43" s="125"/>
      <c r="H43" s="94"/>
      <c r="I43" s="126"/>
      <c r="J43" s="94"/>
      <c r="K43" s="96"/>
    </row>
    <row r="44" spans="1:11" ht="15.75">
      <c r="A44" s="86"/>
      <c r="B44" s="125"/>
      <c r="C44" s="94"/>
      <c r="D44" s="94"/>
      <c r="E44" s="126"/>
      <c r="F44" s="127">
        <f t="shared" si="0"/>
        <v>0</v>
      </c>
      <c r="G44" s="125"/>
      <c r="H44" s="94"/>
      <c r="I44" s="126"/>
      <c r="J44" s="94"/>
      <c r="K44" s="96"/>
    </row>
    <row r="45" spans="1:11" ht="15.75">
      <c r="A45" s="103"/>
      <c r="B45" s="125"/>
      <c r="C45" s="94"/>
      <c r="D45" s="94"/>
      <c r="E45" s="126"/>
      <c r="F45" s="127">
        <f t="shared" si="0"/>
        <v>0</v>
      </c>
      <c r="G45" s="125"/>
      <c r="H45" s="94"/>
      <c r="I45" s="126"/>
      <c r="J45" s="94"/>
      <c r="K45" s="96"/>
    </row>
    <row r="46" spans="1:11" ht="15.75">
      <c r="A46" s="103"/>
      <c r="B46" s="125"/>
      <c r="C46" s="94"/>
      <c r="D46" s="94"/>
      <c r="E46" s="126"/>
      <c r="F46" s="127">
        <f t="shared" si="0"/>
        <v>0</v>
      </c>
      <c r="G46" s="125"/>
      <c r="H46" s="94"/>
      <c r="I46" s="126"/>
      <c r="J46" s="94"/>
      <c r="K46" s="96"/>
    </row>
    <row r="47" spans="1:11" ht="15.75">
      <c r="A47" s="129"/>
      <c r="B47" s="108"/>
      <c r="C47" s="130"/>
      <c r="D47" s="130"/>
      <c r="E47" s="131"/>
      <c r="F47" s="127">
        <f t="shared" si="0"/>
        <v>0</v>
      </c>
      <c r="G47" s="108"/>
      <c r="H47" s="130"/>
      <c r="I47" s="131"/>
      <c r="J47" s="130"/>
      <c r="K47" s="96"/>
    </row>
    <row r="48" spans="1:11" ht="15.75">
      <c r="A48" s="129"/>
      <c r="B48" s="108"/>
      <c r="C48" s="130"/>
      <c r="D48" s="130"/>
      <c r="E48" s="131"/>
      <c r="F48" s="127">
        <f t="shared" si="0"/>
        <v>0</v>
      </c>
      <c r="G48" s="108"/>
      <c r="H48" s="130"/>
      <c r="I48" s="131"/>
      <c r="J48" s="130"/>
      <c r="K48" s="96"/>
    </row>
    <row r="49" spans="1:11" ht="15.75">
      <c r="A49" s="129"/>
      <c r="B49" s="108"/>
      <c r="C49" s="130"/>
      <c r="D49" s="130"/>
      <c r="E49" s="131"/>
      <c r="F49" s="127">
        <f t="shared" si="0"/>
        <v>0</v>
      </c>
      <c r="G49" s="108"/>
      <c r="H49" s="130"/>
      <c r="I49" s="131"/>
      <c r="J49" s="130"/>
      <c r="K49" s="96"/>
    </row>
    <row r="50" spans="1:11" ht="15.75">
      <c r="A50" s="108"/>
      <c r="B50" s="109" t="s">
        <v>37</v>
      </c>
      <c r="C50" s="110">
        <f>SUM(C7:C49)</f>
        <v>795.9</v>
      </c>
      <c r="D50" s="110">
        <f>SUM(D7:D49)</f>
        <v>6.04</v>
      </c>
      <c r="E50" s="111"/>
      <c r="F50" s="132">
        <f t="shared" si="0"/>
        <v>801.93999999999994</v>
      </c>
      <c r="G50" s="112"/>
      <c r="H50" s="110">
        <f>SUM(H7:H49)</f>
        <v>800.03600000000006</v>
      </c>
      <c r="I50" s="111"/>
      <c r="J50" s="110">
        <f>SUM(J7:J49)</f>
        <v>6.04</v>
      </c>
      <c r="K50" s="114">
        <f>C50-H50</f>
        <v>-4.1360000000000809</v>
      </c>
    </row>
    <row r="53" spans="1:11" ht="15.75">
      <c r="B53" s="133" t="s">
        <v>424</v>
      </c>
      <c r="F53" s="71"/>
      <c r="G53" s="72" t="s">
        <v>425</v>
      </c>
      <c r="H53" s="134"/>
    </row>
    <row r="54" spans="1:11">
      <c r="B54" s="133"/>
      <c r="F54" s="74" t="s">
        <v>40</v>
      </c>
      <c r="G54" s="75"/>
      <c r="H54" s="75"/>
    </row>
    <row r="55" spans="1:11" ht="15.75">
      <c r="B55" s="133" t="s">
        <v>41</v>
      </c>
      <c r="F55" s="71"/>
      <c r="G55" s="72" t="s">
        <v>426</v>
      </c>
      <c r="H55" s="134"/>
    </row>
    <row r="56" spans="1:11">
      <c r="F56" s="74" t="s">
        <v>40</v>
      </c>
      <c r="G56" s="75"/>
      <c r="H56" s="7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I19" sqref="I19"/>
    </sheetView>
  </sheetViews>
  <sheetFormatPr defaultRowHeight="1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256" width="9.140625" style="1"/>
    <col min="257" max="257" width="7.28515625" style="1" customWidth="1"/>
    <col min="258" max="258" width="24.42578125" style="1" customWidth="1"/>
    <col min="259" max="259" width="16.28515625" style="1" customWidth="1"/>
    <col min="260" max="260" width="13.5703125" style="1" customWidth="1"/>
    <col min="261" max="261" width="18.85546875" style="1" customWidth="1"/>
    <col min="262" max="262" width="15.85546875" style="1" customWidth="1"/>
    <col min="263" max="263" width="16.5703125" style="1" customWidth="1"/>
    <col min="264" max="264" width="14.28515625" style="1" customWidth="1"/>
    <col min="265" max="265" width="22.85546875" style="1" customWidth="1"/>
    <col min="266" max="266" width="14" style="1" customWidth="1"/>
    <col min="267" max="267" width="15.5703125" style="1" customWidth="1"/>
    <col min="268" max="512" width="9.140625" style="1"/>
    <col min="513" max="513" width="7.28515625" style="1" customWidth="1"/>
    <col min="514" max="514" width="24.42578125" style="1" customWidth="1"/>
    <col min="515" max="515" width="16.28515625" style="1" customWidth="1"/>
    <col min="516" max="516" width="13.5703125" style="1" customWidth="1"/>
    <col min="517" max="517" width="18.85546875" style="1" customWidth="1"/>
    <col min="518" max="518" width="15.85546875" style="1" customWidth="1"/>
    <col min="519" max="519" width="16.5703125" style="1" customWidth="1"/>
    <col min="520" max="520" width="14.28515625" style="1" customWidth="1"/>
    <col min="521" max="521" width="22.85546875" style="1" customWidth="1"/>
    <col min="522" max="522" width="14" style="1" customWidth="1"/>
    <col min="523" max="523" width="15.5703125" style="1" customWidth="1"/>
    <col min="524" max="768" width="9.140625" style="1"/>
    <col min="769" max="769" width="7.28515625" style="1" customWidth="1"/>
    <col min="770" max="770" width="24.42578125" style="1" customWidth="1"/>
    <col min="771" max="771" width="16.28515625" style="1" customWidth="1"/>
    <col min="772" max="772" width="13.5703125" style="1" customWidth="1"/>
    <col min="773" max="773" width="18.85546875" style="1" customWidth="1"/>
    <col min="774" max="774" width="15.85546875" style="1" customWidth="1"/>
    <col min="775" max="775" width="16.5703125" style="1" customWidth="1"/>
    <col min="776" max="776" width="14.28515625" style="1" customWidth="1"/>
    <col min="777" max="777" width="22.85546875" style="1" customWidth="1"/>
    <col min="778" max="778" width="14" style="1" customWidth="1"/>
    <col min="779" max="779" width="15.5703125" style="1" customWidth="1"/>
    <col min="780" max="1024" width="9.140625" style="1"/>
    <col min="1025" max="1025" width="7.28515625" style="1" customWidth="1"/>
    <col min="1026" max="1026" width="24.42578125" style="1" customWidth="1"/>
    <col min="1027" max="1027" width="16.28515625" style="1" customWidth="1"/>
    <col min="1028" max="1028" width="13.5703125" style="1" customWidth="1"/>
    <col min="1029" max="1029" width="18.85546875" style="1" customWidth="1"/>
    <col min="1030" max="1030" width="15.85546875" style="1" customWidth="1"/>
    <col min="1031" max="1031" width="16.5703125" style="1" customWidth="1"/>
    <col min="1032" max="1032" width="14.28515625" style="1" customWidth="1"/>
    <col min="1033" max="1033" width="22.85546875" style="1" customWidth="1"/>
    <col min="1034" max="1034" width="14" style="1" customWidth="1"/>
    <col min="1035" max="1035" width="15.5703125" style="1" customWidth="1"/>
    <col min="1036" max="1280" width="9.140625" style="1"/>
    <col min="1281" max="1281" width="7.28515625" style="1" customWidth="1"/>
    <col min="1282" max="1282" width="24.42578125" style="1" customWidth="1"/>
    <col min="1283" max="1283" width="16.28515625" style="1" customWidth="1"/>
    <col min="1284" max="1284" width="13.5703125" style="1" customWidth="1"/>
    <col min="1285" max="1285" width="18.85546875" style="1" customWidth="1"/>
    <col min="1286" max="1286" width="15.85546875" style="1" customWidth="1"/>
    <col min="1287" max="1287" width="16.5703125" style="1" customWidth="1"/>
    <col min="1288" max="1288" width="14.28515625" style="1" customWidth="1"/>
    <col min="1289" max="1289" width="22.85546875" style="1" customWidth="1"/>
    <col min="1290" max="1290" width="14" style="1" customWidth="1"/>
    <col min="1291" max="1291" width="15.5703125" style="1" customWidth="1"/>
    <col min="1292" max="1536" width="9.140625" style="1"/>
    <col min="1537" max="1537" width="7.28515625" style="1" customWidth="1"/>
    <col min="1538" max="1538" width="24.42578125" style="1" customWidth="1"/>
    <col min="1539" max="1539" width="16.28515625" style="1" customWidth="1"/>
    <col min="1540" max="1540" width="13.5703125" style="1" customWidth="1"/>
    <col min="1541" max="1541" width="18.85546875" style="1" customWidth="1"/>
    <col min="1542" max="1542" width="15.85546875" style="1" customWidth="1"/>
    <col min="1543" max="1543" width="16.5703125" style="1" customWidth="1"/>
    <col min="1544" max="1544" width="14.28515625" style="1" customWidth="1"/>
    <col min="1545" max="1545" width="22.85546875" style="1" customWidth="1"/>
    <col min="1546" max="1546" width="14" style="1" customWidth="1"/>
    <col min="1547" max="1547" width="15.5703125" style="1" customWidth="1"/>
    <col min="1548" max="1792" width="9.140625" style="1"/>
    <col min="1793" max="1793" width="7.28515625" style="1" customWidth="1"/>
    <col min="1794" max="1794" width="24.42578125" style="1" customWidth="1"/>
    <col min="1795" max="1795" width="16.28515625" style="1" customWidth="1"/>
    <col min="1796" max="1796" width="13.5703125" style="1" customWidth="1"/>
    <col min="1797" max="1797" width="18.85546875" style="1" customWidth="1"/>
    <col min="1798" max="1798" width="15.85546875" style="1" customWidth="1"/>
    <col min="1799" max="1799" width="16.5703125" style="1" customWidth="1"/>
    <col min="1800" max="1800" width="14.28515625" style="1" customWidth="1"/>
    <col min="1801" max="1801" width="22.85546875" style="1" customWidth="1"/>
    <col min="1802" max="1802" width="14" style="1" customWidth="1"/>
    <col min="1803" max="1803" width="15.5703125" style="1" customWidth="1"/>
    <col min="1804" max="2048" width="9.140625" style="1"/>
    <col min="2049" max="2049" width="7.28515625" style="1" customWidth="1"/>
    <col min="2050" max="2050" width="24.42578125" style="1" customWidth="1"/>
    <col min="2051" max="2051" width="16.28515625" style="1" customWidth="1"/>
    <col min="2052" max="2052" width="13.5703125" style="1" customWidth="1"/>
    <col min="2053" max="2053" width="18.85546875" style="1" customWidth="1"/>
    <col min="2054" max="2054" width="15.85546875" style="1" customWidth="1"/>
    <col min="2055" max="2055" width="16.5703125" style="1" customWidth="1"/>
    <col min="2056" max="2056" width="14.28515625" style="1" customWidth="1"/>
    <col min="2057" max="2057" width="22.85546875" style="1" customWidth="1"/>
    <col min="2058" max="2058" width="14" style="1" customWidth="1"/>
    <col min="2059" max="2059" width="15.5703125" style="1" customWidth="1"/>
    <col min="2060" max="2304" width="9.140625" style="1"/>
    <col min="2305" max="2305" width="7.28515625" style="1" customWidth="1"/>
    <col min="2306" max="2306" width="24.42578125" style="1" customWidth="1"/>
    <col min="2307" max="2307" width="16.28515625" style="1" customWidth="1"/>
    <col min="2308" max="2308" width="13.5703125" style="1" customWidth="1"/>
    <col min="2309" max="2309" width="18.85546875" style="1" customWidth="1"/>
    <col min="2310" max="2310" width="15.85546875" style="1" customWidth="1"/>
    <col min="2311" max="2311" width="16.5703125" style="1" customWidth="1"/>
    <col min="2312" max="2312" width="14.28515625" style="1" customWidth="1"/>
    <col min="2313" max="2313" width="22.85546875" style="1" customWidth="1"/>
    <col min="2314" max="2314" width="14" style="1" customWidth="1"/>
    <col min="2315" max="2315" width="15.5703125" style="1" customWidth="1"/>
    <col min="2316" max="2560" width="9.140625" style="1"/>
    <col min="2561" max="2561" width="7.28515625" style="1" customWidth="1"/>
    <col min="2562" max="2562" width="24.42578125" style="1" customWidth="1"/>
    <col min="2563" max="2563" width="16.28515625" style="1" customWidth="1"/>
    <col min="2564" max="2564" width="13.5703125" style="1" customWidth="1"/>
    <col min="2565" max="2565" width="18.85546875" style="1" customWidth="1"/>
    <col min="2566" max="2566" width="15.85546875" style="1" customWidth="1"/>
    <col min="2567" max="2567" width="16.5703125" style="1" customWidth="1"/>
    <col min="2568" max="2568" width="14.28515625" style="1" customWidth="1"/>
    <col min="2569" max="2569" width="22.85546875" style="1" customWidth="1"/>
    <col min="2570" max="2570" width="14" style="1" customWidth="1"/>
    <col min="2571" max="2571" width="15.5703125" style="1" customWidth="1"/>
    <col min="2572" max="2816" width="9.140625" style="1"/>
    <col min="2817" max="2817" width="7.28515625" style="1" customWidth="1"/>
    <col min="2818" max="2818" width="24.42578125" style="1" customWidth="1"/>
    <col min="2819" max="2819" width="16.28515625" style="1" customWidth="1"/>
    <col min="2820" max="2820" width="13.5703125" style="1" customWidth="1"/>
    <col min="2821" max="2821" width="18.85546875" style="1" customWidth="1"/>
    <col min="2822" max="2822" width="15.85546875" style="1" customWidth="1"/>
    <col min="2823" max="2823" width="16.5703125" style="1" customWidth="1"/>
    <col min="2824" max="2824" width="14.28515625" style="1" customWidth="1"/>
    <col min="2825" max="2825" width="22.85546875" style="1" customWidth="1"/>
    <col min="2826" max="2826" width="14" style="1" customWidth="1"/>
    <col min="2827" max="2827" width="15.5703125" style="1" customWidth="1"/>
    <col min="2828" max="3072" width="9.140625" style="1"/>
    <col min="3073" max="3073" width="7.28515625" style="1" customWidth="1"/>
    <col min="3074" max="3074" width="24.42578125" style="1" customWidth="1"/>
    <col min="3075" max="3075" width="16.28515625" style="1" customWidth="1"/>
    <col min="3076" max="3076" width="13.5703125" style="1" customWidth="1"/>
    <col min="3077" max="3077" width="18.85546875" style="1" customWidth="1"/>
    <col min="3078" max="3078" width="15.85546875" style="1" customWidth="1"/>
    <col min="3079" max="3079" width="16.5703125" style="1" customWidth="1"/>
    <col min="3080" max="3080" width="14.28515625" style="1" customWidth="1"/>
    <col min="3081" max="3081" width="22.85546875" style="1" customWidth="1"/>
    <col min="3082" max="3082" width="14" style="1" customWidth="1"/>
    <col min="3083" max="3083" width="15.5703125" style="1" customWidth="1"/>
    <col min="3084" max="3328" width="9.140625" style="1"/>
    <col min="3329" max="3329" width="7.28515625" style="1" customWidth="1"/>
    <col min="3330" max="3330" width="24.42578125" style="1" customWidth="1"/>
    <col min="3331" max="3331" width="16.28515625" style="1" customWidth="1"/>
    <col min="3332" max="3332" width="13.5703125" style="1" customWidth="1"/>
    <col min="3333" max="3333" width="18.85546875" style="1" customWidth="1"/>
    <col min="3334" max="3334" width="15.85546875" style="1" customWidth="1"/>
    <col min="3335" max="3335" width="16.5703125" style="1" customWidth="1"/>
    <col min="3336" max="3336" width="14.28515625" style="1" customWidth="1"/>
    <col min="3337" max="3337" width="22.85546875" style="1" customWidth="1"/>
    <col min="3338" max="3338" width="14" style="1" customWidth="1"/>
    <col min="3339" max="3339" width="15.5703125" style="1" customWidth="1"/>
    <col min="3340" max="3584" width="9.140625" style="1"/>
    <col min="3585" max="3585" width="7.28515625" style="1" customWidth="1"/>
    <col min="3586" max="3586" width="24.42578125" style="1" customWidth="1"/>
    <col min="3587" max="3587" width="16.28515625" style="1" customWidth="1"/>
    <col min="3588" max="3588" width="13.5703125" style="1" customWidth="1"/>
    <col min="3589" max="3589" width="18.85546875" style="1" customWidth="1"/>
    <col min="3590" max="3590" width="15.85546875" style="1" customWidth="1"/>
    <col min="3591" max="3591" width="16.5703125" style="1" customWidth="1"/>
    <col min="3592" max="3592" width="14.28515625" style="1" customWidth="1"/>
    <col min="3593" max="3593" width="22.85546875" style="1" customWidth="1"/>
    <col min="3594" max="3594" width="14" style="1" customWidth="1"/>
    <col min="3595" max="3595" width="15.5703125" style="1" customWidth="1"/>
    <col min="3596" max="3840" width="9.140625" style="1"/>
    <col min="3841" max="3841" width="7.28515625" style="1" customWidth="1"/>
    <col min="3842" max="3842" width="24.42578125" style="1" customWidth="1"/>
    <col min="3843" max="3843" width="16.28515625" style="1" customWidth="1"/>
    <col min="3844" max="3844" width="13.5703125" style="1" customWidth="1"/>
    <col min="3845" max="3845" width="18.85546875" style="1" customWidth="1"/>
    <col min="3846" max="3846" width="15.85546875" style="1" customWidth="1"/>
    <col min="3847" max="3847" width="16.5703125" style="1" customWidth="1"/>
    <col min="3848" max="3848" width="14.28515625" style="1" customWidth="1"/>
    <col min="3849" max="3849" width="22.85546875" style="1" customWidth="1"/>
    <col min="3850" max="3850" width="14" style="1" customWidth="1"/>
    <col min="3851" max="3851" width="15.5703125" style="1" customWidth="1"/>
    <col min="3852" max="4096" width="9.140625" style="1"/>
    <col min="4097" max="4097" width="7.28515625" style="1" customWidth="1"/>
    <col min="4098" max="4098" width="24.42578125" style="1" customWidth="1"/>
    <col min="4099" max="4099" width="16.28515625" style="1" customWidth="1"/>
    <col min="4100" max="4100" width="13.5703125" style="1" customWidth="1"/>
    <col min="4101" max="4101" width="18.85546875" style="1" customWidth="1"/>
    <col min="4102" max="4102" width="15.85546875" style="1" customWidth="1"/>
    <col min="4103" max="4103" width="16.5703125" style="1" customWidth="1"/>
    <col min="4104" max="4104" width="14.28515625" style="1" customWidth="1"/>
    <col min="4105" max="4105" width="22.85546875" style="1" customWidth="1"/>
    <col min="4106" max="4106" width="14" style="1" customWidth="1"/>
    <col min="4107" max="4107" width="15.5703125" style="1" customWidth="1"/>
    <col min="4108" max="4352" width="9.140625" style="1"/>
    <col min="4353" max="4353" width="7.28515625" style="1" customWidth="1"/>
    <col min="4354" max="4354" width="24.42578125" style="1" customWidth="1"/>
    <col min="4355" max="4355" width="16.28515625" style="1" customWidth="1"/>
    <col min="4356" max="4356" width="13.5703125" style="1" customWidth="1"/>
    <col min="4357" max="4357" width="18.85546875" style="1" customWidth="1"/>
    <col min="4358" max="4358" width="15.85546875" style="1" customWidth="1"/>
    <col min="4359" max="4359" width="16.5703125" style="1" customWidth="1"/>
    <col min="4360" max="4360" width="14.28515625" style="1" customWidth="1"/>
    <col min="4361" max="4361" width="22.85546875" style="1" customWidth="1"/>
    <col min="4362" max="4362" width="14" style="1" customWidth="1"/>
    <col min="4363" max="4363" width="15.5703125" style="1" customWidth="1"/>
    <col min="4364" max="4608" width="9.140625" style="1"/>
    <col min="4609" max="4609" width="7.28515625" style="1" customWidth="1"/>
    <col min="4610" max="4610" width="24.42578125" style="1" customWidth="1"/>
    <col min="4611" max="4611" width="16.28515625" style="1" customWidth="1"/>
    <col min="4612" max="4612" width="13.5703125" style="1" customWidth="1"/>
    <col min="4613" max="4613" width="18.85546875" style="1" customWidth="1"/>
    <col min="4614" max="4614" width="15.85546875" style="1" customWidth="1"/>
    <col min="4615" max="4615" width="16.5703125" style="1" customWidth="1"/>
    <col min="4616" max="4616" width="14.28515625" style="1" customWidth="1"/>
    <col min="4617" max="4617" width="22.85546875" style="1" customWidth="1"/>
    <col min="4618" max="4618" width="14" style="1" customWidth="1"/>
    <col min="4619" max="4619" width="15.5703125" style="1" customWidth="1"/>
    <col min="4620" max="4864" width="9.140625" style="1"/>
    <col min="4865" max="4865" width="7.28515625" style="1" customWidth="1"/>
    <col min="4866" max="4866" width="24.42578125" style="1" customWidth="1"/>
    <col min="4867" max="4867" width="16.28515625" style="1" customWidth="1"/>
    <col min="4868" max="4868" width="13.5703125" style="1" customWidth="1"/>
    <col min="4869" max="4869" width="18.85546875" style="1" customWidth="1"/>
    <col min="4870" max="4870" width="15.85546875" style="1" customWidth="1"/>
    <col min="4871" max="4871" width="16.5703125" style="1" customWidth="1"/>
    <col min="4872" max="4872" width="14.28515625" style="1" customWidth="1"/>
    <col min="4873" max="4873" width="22.85546875" style="1" customWidth="1"/>
    <col min="4874" max="4874" width="14" style="1" customWidth="1"/>
    <col min="4875" max="4875" width="15.5703125" style="1" customWidth="1"/>
    <col min="4876" max="5120" width="9.140625" style="1"/>
    <col min="5121" max="5121" width="7.28515625" style="1" customWidth="1"/>
    <col min="5122" max="5122" width="24.42578125" style="1" customWidth="1"/>
    <col min="5123" max="5123" width="16.28515625" style="1" customWidth="1"/>
    <col min="5124" max="5124" width="13.5703125" style="1" customWidth="1"/>
    <col min="5125" max="5125" width="18.85546875" style="1" customWidth="1"/>
    <col min="5126" max="5126" width="15.85546875" style="1" customWidth="1"/>
    <col min="5127" max="5127" width="16.5703125" style="1" customWidth="1"/>
    <col min="5128" max="5128" width="14.28515625" style="1" customWidth="1"/>
    <col min="5129" max="5129" width="22.85546875" style="1" customWidth="1"/>
    <col min="5130" max="5130" width="14" style="1" customWidth="1"/>
    <col min="5131" max="5131" width="15.5703125" style="1" customWidth="1"/>
    <col min="5132" max="5376" width="9.140625" style="1"/>
    <col min="5377" max="5377" width="7.28515625" style="1" customWidth="1"/>
    <col min="5378" max="5378" width="24.42578125" style="1" customWidth="1"/>
    <col min="5379" max="5379" width="16.28515625" style="1" customWidth="1"/>
    <col min="5380" max="5380" width="13.5703125" style="1" customWidth="1"/>
    <col min="5381" max="5381" width="18.85546875" style="1" customWidth="1"/>
    <col min="5382" max="5382" width="15.85546875" style="1" customWidth="1"/>
    <col min="5383" max="5383" width="16.5703125" style="1" customWidth="1"/>
    <col min="5384" max="5384" width="14.28515625" style="1" customWidth="1"/>
    <col min="5385" max="5385" width="22.85546875" style="1" customWidth="1"/>
    <col min="5386" max="5386" width="14" style="1" customWidth="1"/>
    <col min="5387" max="5387" width="15.5703125" style="1" customWidth="1"/>
    <col min="5388" max="5632" width="9.140625" style="1"/>
    <col min="5633" max="5633" width="7.28515625" style="1" customWidth="1"/>
    <col min="5634" max="5634" width="24.42578125" style="1" customWidth="1"/>
    <col min="5635" max="5635" width="16.28515625" style="1" customWidth="1"/>
    <col min="5636" max="5636" width="13.5703125" style="1" customWidth="1"/>
    <col min="5637" max="5637" width="18.85546875" style="1" customWidth="1"/>
    <col min="5638" max="5638" width="15.85546875" style="1" customWidth="1"/>
    <col min="5639" max="5639" width="16.5703125" style="1" customWidth="1"/>
    <col min="5640" max="5640" width="14.28515625" style="1" customWidth="1"/>
    <col min="5641" max="5641" width="22.85546875" style="1" customWidth="1"/>
    <col min="5642" max="5642" width="14" style="1" customWidth="1"/>
    <col min="5643" max="5643" width="15.5703125" style="1" customWidth="1"/>
    <col min="5644" max="5888" width="9.140625" style="1"/>
    <col min="5889" max="5889" width="7.28515625" style="1" customWidth="1"/>
    <col min="5890" max="5890" width="24.42578125" style="1" customWidth="1"/>
    <col min="5891" max="5891" width="16.28515625" style="1" customWidth="1"/>
    <col min="5892" max="5892" width="13.5703125" style="1" customWidth="1"/>
    <col min="5893" max="5893" width="18.85546875" style="1" customWidth="1"/>
    <col min="5894" max="5894" width="15.85546875" style="1" customWidth="1"/>
    <col min="5895" max="5895" width="16.5703125" style="1" customWidth="1"/>
    <col min="5896" max="5896" width="14.28515625" style="1" customWidth="1"/>
    <col min="5897" max="5897" width="22.85546875" style="1" customWidth="1"/>
    <col min="5898" max="5898" width="14" style="1" customWidth="1"/>
    <col min="5899" max="5899" width="15.5703125" style="1" customWidth="1"/>
    <col min="5900" max="6144" width="9.140625" style="1"/>
    <col min="6145" max="6145" width="7.28515625" style="1" customWidth="1"/>
    <col min="6146" max="6146" width="24.42578125" style="1" customWidth="1"/>
    <col min="6147" max="6147" width="16.28515625" style="1" customWidth="1"/>
    <col min="6148" max="6148" width="13.5703125" style="1" customWidth="1"/>
    <col min="6149" max="6149" width="18.85546875" style="1" customWidth="1"/>
    <col min="6150" max="6150" width="15.85546875" style="1" customWidth="1"/>
    <col min="6151" max="6151" width="16.5703125" style="1" customWidth="1"/>
    <col min="6152" max="6152" width="14.28515625" style="1" customWidth="1"/>
    <col min="6153" max="6153" width="22.85546875" style="1" customWidth="1"/>
    <col min="6154" max="6154" width="14" style="1" customWidth="1"/>
    <col min="6155" max="6155" width="15.5703125" style="1" customWidth="1"/>
    <col min="6156" max="6400" width="9.140625" style="1"/>
    <col min="6401" max="6401" width="7.28515625" style="1" customWidth="1"/>
    <col min="6402" max="6402" width="24.42578125" style="1" customWidth="1"/>
    <col min="6403" max="6403" width="16.28515625" style="1" customWidth="1"/>
    <col min="6404" max="6404" width="13.5703125" style="1" customWidth="1"/>
    <col min="6405" max="6405" width="18.85546875" style="1" customWidth="1"/>
    <col min="6406" max="6406" width="15.85546875" style="1" customWidth="1"/>
    <col min="6407" max="6407" width="16.5703125" style="1" customWidth="1"/>
    <col min="6408" max="6408" width="14.28515625" style="1" customWidth="1"/>
    <col min="6409" max="6409" width="22.85546875" style="1" customWidth="1"/>
    <col min="6410" max="6410" width="14" style="1" customWidth="1"/>
    <col min="6411" max="6411" width="15.5703125" style="1" customWidth="1"/>
    <col min="6412" max="6656" width="9.140625" style="1"/>
    <col min="6657" max="6657" width="7.28515625" style="1" customWidth="1"/>
    <col min="6658" max="6658" width="24.42578125" style="1" customWidth="1"/>
    <col min="6659" max="6659" width="16.28515625" style="1" customWidth="1"/>
    <col min="6660" max="6660" width="13.5703125" style="1" customWidth="1"/>
    <col min="6661" max="6661" width="18.85546875" style="1" customWidth="1"/>
    <col min="6662" max="6662" width="15.85546875" style="1" customWidth="1"/>
    <col min="6663" max="6663" width="16.5703125" style="1" customWidth="1"/>
    <col min="6664" max="6664" width="14.28515625" style="1" customWidth="1"/>
    <col min="6665" max="6665" width="22.85546875" style="1" customWidth="1"/>
    <col min="6666" max="6666" width="14" style="1" customWidth="1"/>
    <col min="6667" max="6667" width="15.5703125" style="1" customWidth="1"/>
    <col min="6668" max="6912" width="9.140625" style="1"/>
    <col min="6913" max="6913" width="7.28515625" style="1" customWidth="1"/>
    <col min="6914" max="6914" width="24.42578125" style="1" customWidth="1"/>
    <col min="6915" max="6915" width="16.28515625" style="1" customWidth="1"/>
    <col min="6916" max="6916" width="13.5703125" style="1" customWidth="1"/>
    <col min="6917" max="6917" width="18.85546875" style="1" customWidth="1"/>
    <col min="6918" max="6918" width="15.85546875" style="1" customWidth="1"/>
    <col min="6919" max="6919" width="16.5703125" style="1" customWidth="1"/>
    <col min="6920" max="6920" width="14.28515625" style="1" customWidth="1"/>
    <col min="6921" max="6921" width="22.85546875" style="1" customWidth="1"/>
    <col min="6922" max="6922" width="14" style="1" customWidth="1"/>
    <col min="6923" max="6923" width="15.5703125" style="1" customWidth="1"/>
    <col min="6924" max="7168" width="9.140625" style="1"/>
    <col min="7169" max="7169" width="7.28515625" style="1" customWidth="1"/>
    <col min="7170" max="7170" width="24.42578125" style="1" customWidth="1"/>
    <col min="7171" max="7171" width="16.28515625" style="1" customWidth="1"/>
    <col min="7172" max="7172" width="13.5703125" style="1" customWidth="1"/>
    <col min="7173" max="7173" width="18.85546875" style="1" customWidth="1"/>
    <col min="7174" max="7174" width="15.85546875" style="1" customWidth="1"/>
    <col min="7175" max="7175" width="16.5703125" style="1" customWidth="1"/>
    <col min="7176" max="7176" width="14.28515625" style="1" customWidth="1"/>
    <col min="7177" max="7177" width="22.85546875" style="1" customWidth="1"/>
    <col min="7178" max="7178" width="14" style="1" customWidth="1"/>
    <col min="7179" max="7179" width="15.5703125" style="1" customWidth="1"/>
    <col min="7180" max="7424" width="9.140625" style="1"/>
    <col min="7425" max="7425" width="7.28515625" style="1" customWidth="1"/>
    <col min="7426" max="7426" width="24.42578125" style="1" customWidth="1"/>
    <col min="7427" max="7427" width="16.28515625" style="1" customWidth="1"/>
    <col min="7428" max="7428" width="13.5703125" style="1" customWidth="1"/>
    <col min="7429" max="7429" width="18.85546875" style="1" customWidth="1"/>
    <col min="7430" max="7430" width="15.85546875" style="1" customWidth="1"/>
    <col min="7431" max="7431" width="16.5703125" style="1" customWidth="1"/>
    <col min="7432" max="7432" width="14.28515625" style="1" customWidth="1"/>
    <col min="7433" max="7433" width="22.85546875" style="1" customWidth="1"/>
    <col min="7434" max="7434" width="14" style="1" customWidth="1"/>
    <col min="7435" max="7435" width="15.5703125" style="1" customWidth="1"/>
    <col min="7436" max="7680" width="9.140625" style="1"/>
    <col min="7681" max="7681" width="7.28515625" style="1" customWidth="1"/>
    <col min="7682" max="7682" width="24.42578125" style="1" customWidth="1"/>
    <col min="7683" max="7683" width="16.28515625" style="1" customWidth="1"/>
    <col min="7684" max="7684" width="13.5703125" style="1" customWidth="1"/>
    <col min="7685" max="7685" width="18.85546875" style="1" customWidth="1"/>
    <col min="7686" max="7686" width="15.85546875" style="1" customWidth="1"/>
    <col min="7687" max="7687" width="16.5703125" style="1" customWidth="1"/>
    <col min="7688" max="7688" width="14.28515625" style="1" customWidth="1"/>
    <col min="7689" max="7689" width="22.85546875" style="1" customWidth="1"/>
    <col min="7690" max="7690" width="14" style="1" customWidth="1"/>
    <col min="7691" max="7691" width="15.5703125" style="1" customWidth="1"/>
    <col min="7692" max="7936" width="9.140625" style="1"/>
    <col min="7937" max="7937" width="7.28515625" style="1" customWidth="1"/>
    <col min="7938" max="7938" width="24.42578125" style="1" customWidth="1"/>
    <col min="7939" max="7939" width="16.28515625" style="1" customWidth="1"/>
    <col min="7940" max="7940" width="13.5703125" style="1" customWidth="1"/>
    <col min="7941" max="7941" width="18.85546875" style="1" customWidth="1"/>
    <col min="7942" max="7942" width="15.85546875" style="1" customWidth="1"/>
    <col min="7943" max="7943" width="16.5703125" style="1" customWidth="1"/>
    <col min="7944" max="7944" width="14.28515625" style="1" customWidth="1"/>
    <col min="7945" max="7945" width="22.85546875" style="1" customWidth="1"/>
    <col min="7946" max="7946" width="14" style="1" customWidth="1"/>
    <col min="7947" max="7947" width="15.5703125" style="1" customWidth="1"/>
    <col min="7948" max="8192" width="9.140625" style="1"/>
    <col min="8193" max="8193" width="7.28515625" style="1" customWidth="1"/>
    <col min="8194" max="8194" width="24.42578125" style="1" customWidth="1"/>
    <col min="8195" max="8195" width="16.28515625" style="1" customWidth="1"/>
    <col min="8196" max="8196" width="13.5703125" style="1" customWidth="1"/>
    <col min="8197" max="8197" width="18.85546875" style="1" customWidth="1"/>
    <col min="8198" max="8198" width="15.85546875" style="1" customWidth="1"/>
    <col min="8199" max="8199" width="16.5703125" style="1" customWidth="1"/>
    <col min="8200" max="8200" width="14.28515625" style="1" customWidth="1"/>
    <col min="8201" max="8201" width="22.85546875" style="1" customWidth="1"/>
    <col min="8202" max="8202" width="14" style="1" customWidth="1"/>
    <col min="8203" max="8203" width="15.5703125" style="1" customWidth="1"/>
    <col min="8204" max="8448" width="9.140625" style="1"/>
    <col min="8449" max="8449" width="7.28515625" style="1" customWidth="1"/>
    <col min="8450" max="8450" width="24.42578125" style="1" customWidth="1"/>
    <col min="8451" max="8451" width="16.28515625" style="1" customWidth="1"/>
    <col min="8452" max="8452" width="13.5703125" style="1" customWidth="1"/>
    <col min="8453" max="8453" width="18.85546875" style="1" customWidth="1"/>
    <col min="8454" max="8454" width="15.85546875" style="1" customWidth="1"/>
    <col min="8455" max="8455" width="16.5703125" style="1" customWidth="1"/>
    <col min="8456" max="8456" width="14.28515625" style="1" customWidth="1"/>
    <col min="8457" max="8457" width="22.85546875" style="1" customWidth="1"/>
    <col min="8458" max="8458" width="14" style="1" customWidth="1"/>
    <col min="8459" max="8459" width="15.5703125" style="1" customWidth="1"/>
    <col min="8460" max="8704" width="9.140625" style="1"/>
    <col min="8705" max="8705" width="7.28515625" style="1" customWidth="1"/>
    <col min="8706" max="8706" width="24.42578125" style="1" customWidth="1"/>
    <col min="8707" max="8707" width="16.28515625" style="1" customWidth="1"/>
    <col min="8708" max="8708" width="13.5703125" style="1" customWidth="1"/>
    <col min="8709" max="8709" width="18.85546875" style="1" customWidth="1"/>
    <col min="8710" max="8710" width="15.85546875" style="1" customWidth="1"/>
    <col min="8711" max="8711" width="16.5703125" style="1" customWidth="1"/>
    <col min="8712" max="8712" width="14.28515625" style="1" customWidth="1"/>
    <col min="8713" max="8713" width="22.85546875" style="1" customWidth="1"/>
    <col min="8714" max="8714" width="14" style="1" customWidth="1"/>
    <col min="8715" max="8715" width="15.5703125" style="1" customWidth="1"/>
    <col min="8716" max="8960" width="9.140625" style="1"/>
    <col min="8961" max="8961" width="7.28515625" style="1" customWidth="1"/>
    <col min="8962" max="8962" width="24.42578125" style="1" customWidth="1"/>
    <col min="8963" max="8963" width="16.28515625" style="1" customWidth="1"/>
    <col min="8964" max="8964" width="13.5703125" style="1" customWidth="1"/>
    <col min="8965" max="8965" width="18.85546875" style="1" customWidth="1"/>
    <col min="8966" max="8966" width="15.85546875" style="1" customWidth="1"/>
    <col min="8967" max="8967" width="16.5703125" style="1" customWidth="1"/>
    <col min="8968" max="8968" width="14.28515625" style="1" customWidth="1"/>
    <col min="8969" max="8969" width="22.85546875" style="1" customWidth="1"/>
    <col min="8970" max="8970" width="14" style="1" customWidth="1"/>
    <col min="8971" max="8971" width="15.5703125" style="1" customWidth="1"/>
    <col min="8972" max="9216" width="9.140625" style="1"/>
    <col min="9217" max="9217" width="7.28515625" style="1" customWidth="1"/>
    <col min="9218" max="9218" width="24.42578125" style="1" customWidth="1"/>
    <col min="9219" max="9219" width="16.28515625" style="1" customWidth="1"/>
    <col min="9220" max="9220" width="13.5703125" style="1" customWidth="1"/>
    <col min="9221" max="9221" width="18.85546875" style="1" customWidth="1"/>
    <col min="9222" max="9222" width="15.85546875" style="1" customWidth="1"/>
    <col min="9223" max="9223" width="16.5703125" style="1" customWidth="1"/>
    <col min="9224" max="9224" width="14.28515625" style="1" customWidth="1"/>
    <col min="9225" max="9225" width="22.85546875" style="1" customWidth="1"/>
    <col min="9226" max="9226" width="14" style="1" customWidth="1"/>
    <col min="9227" max="9227" width="15.5703125" style="1" customWidth="1"/>
    <col min="9228" max="9472" width="9.140625" style="1"/>
    <col min="9473" max="9473" width="7.28515625" style="1" customWidth="1"/>
    <col min="9474" max="9474" width="24.42578125" style="1" customWidth="1"/>
    <col min="9475" max="9475" width="16.28515625" style="1" customWidth="1"/>
    <col min="9476" max="9476" width="13.5703125" style="1" customWidth="1"/>
    <col min="9477" max="9477" width="18.85546875" style="1" customWidth="1"/>
    <col min="9478" max="9478" width="15.85546875" style="1" customWidth="1"/>
    <col min="9479" max="9479" width="16.5703125" style="1" customWidth="1"/>
    <col min="9480" max="9480" width="14.28515625" style="1" customWidth="1"/>
    <col min="9481" max="9481" width="22.85546875" style="1" customWidth="1"/>
    <col min="9482" max="9482" width="14" style="1" customWidth="1"/>
    <col min="9483" max="9483" width="15.5703125" style="1" customWidth="1"/>
    <col min="9484" max="9728" width="9.140625" style="1"/>
    <col min="9729" max="9729" width="7.28515625" style="1" customWidth="1"/>
    <col min="9730" max="9730" width="24.42578125" style="1" customWidth="1"/>
    <col min="9731" max="9731" width="16.28515625" style="1" customWidth="1"/>
    <col min="9732" max="9732" width="13.5703125" style="1" customWidth="1"/>
    <col min="9733" max="9733" width="18.85546875" style="1" customWidth="1"/>
    <col min="9734" max="9734" width="15.85546875" style="1" customWidth="1"/>
    <col min="9735" max="9735" width="16.5703125" style="1" customWidth="1"/>
    <col min="9736" max="9736" width="14.28515625" style="1" customWidth="1"/>
    <col min="9737" max="9737" width="22.85546875" style="1" customWidth="1"/>
    <col min="9738" max="9738" width="14" style="1" customWidth="1"/>
    <col min="9739" max="9739" width="15.5703125" style="1" customWidth="1"/>
    <col min="9740" max="9984" width="9.140625" style="1"/>
    <col min="9985" max="9985" width="7.28515625" style="1" customWidth="1"/>
    <col min="9986" max="9986" width="24.42578125" style="1" customWidth="1"/>
    <col min="9987" max="9987" width="16.28515625" style="1" customWidth="1"/>
    <col min="9988" max="9988" width="13.5703125" style="1" customWidth="1"/>
    <col min="9989" max="9989" width="18.85546875" style="1" customWidth="1"/>
    <col min="9990" max="9990" width="15.85546875" style="1" customWidth="1"/>
    <col min="9991" max="9991" width="16.5703125" style="1" customWidth="1"/>
    <col min="9992" max="9992" width="14.28515625" style="1" customWidth="1"/>
    <col min="9993" max="9993" width="22.85546875" style="1" customWidth="1"/>
    <col min="9994" max="9994" width="14" style="1" customWidth="1"/>
    <col min="9995" max="9995" width="15.5703125" style="1" customWidth="1"/>
    <col min="9996" max="10240" width="9.140625" style="1"/>
    <col min="10241" max="10241" width="7.28515625" style="1" customWidth="1"/>
    <col min="10242" max="10242" width="24.42578125" style="1" customWidth="1"/>
    <col min="10243" max="10243" width="16.28515625" style="1" customWidth="1"/>
    <col min="10244" max="10244" width="13.5703125" style="1" customWidth="1"/>
    <col min="10245" max="10245" width="18.85546875" style="1" customWidth="1"/>
    <col min="10246" max="10246" width="15.85546875" style="1" customWidth="1"/>
    <col min="10247" max="10247" width="16.5703125" style="1" customWidth="1"/>
    <col min="10248" max="10248" width="14.28515625" style="1" customWidth="1"/>
    <col min="10249" max="10249" width="22.85546875" style="1" customWidth="1"/>
    <col min="10250" max="10250" width="14" style="1" customWidth="1"/>
    <col min="10251" max="10251" width="15.5703125" style="1" customWidth="1"/>
    <col min="10252" max="10496" width="9.140625" style="1"/>
    <col min="10497" max="10497" width="7.28515625" style="1" customWidth="1"/>
    <col min="10498" max="10498" width="24.42578125" style="1" customWidth="1"/>
    <col min="10499" max="10499" width="16.28515625" style="1" customWidth="1"/>
    <col min="10500" max="10500" width="13.5703125" style="1" customWidth="1"/>
    <col min="10501" max="10501" width="18.85546875" style="1" customWidth="1"/>
    <col min="10502" max="10502" width="15.85546875" style="1" customWidth="1"/>
    <col min="10503" max="10503" width="16.5703125" style="1" customWidth="1"/>
    <col min="10504" max="10504" width="14.28515625" style="1" customWidth="1"/>
    <col min="10505" max="10505" width="22.85546875" style="1" customWidth="1"/>
    <col min="10506" max="10506" width="14" style="1" customWidth="1"/>
    <col min="10507" max="10507" width="15.5703125" style="1" customWidth="1"/>
    <col min="10508" max="10752" width="9.140625" style="1"/>
    <col min="10753" max="10753" width="7.28515625" style="1" customWidth="1"/>
    <col min="10754" max="10754" width="24.42578125" style="1" customWidth="1"/>
    <col min="10755" max="10755" width="16.28515625" style="1" customWidth="1"/>
    <col min="10756" max="10756" width="13.5703125" style="1" customWidth="1"/>
    <col min="10757" max="10757" width="18.85546875" style="1" customWidth="1"/>
    <col min="10758" max="10758" width="15.85546875" style="1" customWidth="1"/>
    <col min="10759" max="10759" width="16.5703125" style="1" customWidth="1"/>
    <col min="10760" max="10760" width="14.28515625" style="1" customWidth="1"/>
    <col min="10761" max="10761" width="22.85546875" style="1" customWidth="1"/>
    <col min="10762" max="10762" width="14" style="1" customWidth="1"/>
    <col min="10763" max="10763" width="15.5703125" style="1" customWidth="1"/>
    <col min="10764" max="11008" width="9.140625" style="1"/>
    <col min="11009" max="11009" width="7.28515625" style="1" customWidth="1"/>
    <col min="11010" max="11010" width="24.42578125" style="1" customWidth="1"/>
    <col min="11011" max="11011" width="16.28515625" style="1" customWidth="1"/>
    <col min="11012" max="11012" width="13.5703125" style="1" customWidth="1"/>
    <col min="11013" max="11013" width="18.85546875" style="1" customWidth="1"/>
    <col min="11014" max="11014" width="15.85546875" style="1" customWidth="1"/>
    <col min="11015" max="11015" width="16.5703125" style="1" customWidth="1"/>
    <col min="11016" max="11016" width="14.28515625" style="1" customWidth="1"/>
    <col min="11017" max="11017" width="22.85546875" style="1" customWidth="1"/>
    <col min="11018" max="11018" width="14" style="1" customWidth="1"/>
    <col min="11019" max="11019" width="15.5703125" style="1" customWidth="1"/>
    <col min="11020" max="11264" width="9.140625" style="1"/>
    <col min="11265" max="11265" width="7.28515625" style="1" customWidth="1"/>
    <col min="11266" max="11266" width="24.42578125" style="1" customWidth="1"/>
    <col min="11267" max="11267" width="16.28515625" style="1" customWidth="1"/>
    <col min="11268" max="11268" width="13.5703125" style="1" customWidth="1"/>
    <col min="11269" max="11269" width="18.85546875" style="1" customWidth="1"/>
    <col min="11270" max="11270" width="15.85546875" style="1" customWidth="1"/>
    <col min="11271" max="11271" width="16.5703125" style="1" customWidth="1"/>
    <col min="11272" max="11272" width="14.28515625" style="1" customWidth="1"/>
    <col min="11273" max="11273" width="22.85546875" style="1" customWidth="1"/>
    <col min="11274" max="11274" width="14" style="1" customWidth="1"/>
    <col min="11275" max="11275" width="15.5703125" style="1" customWidth="1"/>
    <col min="11276" max="11520" width="9.140625" style="1"/>
    <col min="11521" max="11521" width="7.28515625" style="1" customWidth="1"/>
    <col min="11522" max="11522" width="24.42578125" style="1" customWidth="1"/>
    <col min="11523" max="11523" width="16.28515625" style="1" customWidth="1"/>
    <col min="11524" max="11524" width="13.5703125" style="1" customWidth="1"/>
    <col min="11525" max="11525" width="18.85546875" style="1" customWidth="1"/>
    <col min="11526" max="11526" width="15.85546875" style="1" customWidth="1"/>
    <col min="11527" max="11527" width="16.5703125" style="1" customWidth="1"/>
    <col min="11528" max="11528" width="14.28515625" style="1" customWidth="1"/>
    <col min="11529" max="11529" width="22.85546875" style="1" customWidth="1"/>
    <col min="11530" max="11530" width="14" style="1" customWidth="1"/>
    <col min="11531" max="11531" width="15.5703125" style="1" customWidth="1"/>
    <col min="11532" max="11776" width="9.140625" style="1"/>
    <col min="11777" max="11777" width="7.28515625" style="1" customWidth="1"/>
    <col min="11778" max="11778" width="24.42578125" style="1" customWidth="1"/>
    <col min="11779" max="11779" width="16.28515625" style="1" customWidth="1"/>
    <col min="11780" max="11780" width="13.5703125" style="1" customWidth="1"/>
    <col min="11781" max="11781" width="18.85546875" style="1" customWidth="1"/>
    <col min="11782" max="11782" width="15.85546875" style="1" customWidth="1"/>
    <col min="11783" max="11783" width="16.5703125" style="1" customWidth="1"/>
    <col min="11784" max="11784" width="14.28515625" style="1" customWidth="1"/>
    <col min="11785" max="11785" width="22.85546875" style="1" customWidth="1"/>
    <col min="11786" max="11786" width="14" style="1" customWidth="1"/>
    <col min="11787" max="11787" width="15.5703125" style="1" customWidth="1"/>
    <col min="11788" max="12032" width="9.140625" style="1"/>
    <col min="12033" max="12033" width="7.28515625" style="1" customWidth="1"/>
    <col min="12034" max="12034" width="24.42578125" style="1" customWidth="1"/>
    <col min="12035" max="12035" width="16.28515625" style="1" customWidth="1"/>
    <col min="12036" max="12036" width="13.5703125" style="1" customWidth="1"/>
    <col min="12037" max="12037" width="18.85546875" style="1" customWidth="1"/>
    <col min="12038" max="12038" width="15.85546875" style="1" customWidth="1"/>
    <col min="12039" max="12039" width="16.5703125" style="1" customWidth="1"/>
    <col min="12040" max="12040" width="14.28515625" style="1" customWidth="1"/>
    <col min="12041" max="12041" width="22.85546875" style="1" customWidth="1"/>
    <col min="12042" max="12042" width="14" style="1" customWidth="1"/>
    <col min="12043" max="12043" width="15.5703125" style="1" customWidth="1"/>
    <col min="12044" max="12288" width="9.140625" style="1"/>
    <col min="12289" max="12289" width="7.28515625" style="1" customWidth="1"/>
    <col min="12290" max="12290" width="24.42578125" style="1" customWidth="1"/>
    <col min="12291" max="12291" width="16.28515625" style="1" customWidth="1"/>
    <col min="12292" max="12292" width="13.5703125" style="1" customWidth="1"/>
    <col min="12293" max="12293" width="18.85546875" style="1" customWidth="1"/>
    <col min="12294" max="12294" width="15.85546875" style="1" customWidth="1"/>
    <col min="12295" max="12295" width="16.5703125" style="1" customWidth="1"/>
    <col min="12296" max="12296" width="14.28515625" style="1" customWidth="1"/>
    <col min="12297" max="12297" width="22.85546875" style="1" customWidth="1"/>
    <col min="12298" max="12298" width="14" style="1" customWidth="1"/>
    <col min="12299" max="12299" width="15.5703125" style="1" customWidth="1"/>
    <col min="12300" max="12544" width="9.140625" style="1"/>
    <col min="12545" max="12545" width="7.28515625" style="1" customWidth="1"/>
    <col min="12546" max="12546" width="24.42578125" style="1" customWidth="1"/>
    <col min="12547" max="12547" width="16.28515625" style="1" customWidth="1"/>
    <col min="12548" max="12548" width="13.5703125" style="1" customWidth="1"/>
    <col min="12549" max="12549" width="18.85546875" style="1" customWidth="1"/>
    <col min="12550" max="12550" width="15.85546875" style="1" customWidth="1"/>
    <col min="12551" max="12551" width="16.5703125" style="1" customWidth="1"/>
    <col min="12552" max="12552" width="14.28515625" style="1" customWidth="1"/>
    <col min="12553" max="12553" width="22.85546875" style="1" customWidth="1"/>
    <col min="12554" max="12554" width="14" style="1" customWidth="1"/>
    <col min="12555" max="12555" width="15.5703125" style="1" customWidth="1"/>
    <col min="12556" max="12800" width="9.140625" style="1"/>
    <col min="12801" max="12801" width="7.28515625" style="1" customWidth="1"/>
    <col min="12802" max="12802" width="24.42578125" style="1" customWidth="1"/>
    <col min="12803" max="12803" width="16.28515625" style="1" customWidth="1"/>
    <col min="12804" max="12804" width="13.5703125" style="1" customWidth="1"/>
    <col min="12805" max="12805" width="18.85546875" style="1" customWidth="1"/>
    <col min="12806" max="12806" width="15.85546875" style="1" customWidth="1"/>
    <col min="12807" max="12807" width="16.5703125" style="1" customWidth="1"/>
    <col min="12808" max="12808" width="14.28515625" style="1" customWidth="1"/>
    <col min="12809" max="12809" width="22.85546875" style="1" customWidth="1"/>
    <col min="12810" max="12810" width="14" style="1" customWidth="1"/>
    <col min="12811" max="12811" width="15.5703125" style="1" customWidth="1"/>
    <col min="12812" max="13056" width="9.140625" style="1"/>
    <col min="13057" max="13057" width="7.28515625" style="1" customWidth="1"/>
    <col min="13058" max="13058" width="24.42578125" style="1" customWidth="1"/>
    <col min="13059" max="13059" width="16.28515625" style="1" customWidth="1"/>
    <col min="13060" max="13060" width="13.5703125" style="1" customWidth="1"/>
    <col min="13061" max="13061" width="18.85546875" style="1" customWidth="1"/>
    <col min="13062" max="13062" width="15.85546875" style="1" customWidth="1"/>
    <col min="13063" max="13063" width="16.5703125" style="1" customWidth="1"/>
    <col min="13064" max="13064" width="14.28515625" style="1" customWidth="1"/>
    <col min="13065" max="13065" width="22.85546875" style="1" customWidth="1"/>
    <col min="13066" max="13066" width="14" style="1" customWidth="1"/>
    <col min="13067" max="13067" width="15.5703125" style="1" customWidth="1"/>
    <col min="13068" max="13312" width="9.140625" style="1"/>
    <col min="13313" max="13313" width="7.28515625" style="1" customWidth="1"/>
    <col min="13314" max="13314" width="24.42578125" style="1" customWidth="1"/>
    <col min="13315" max="13315" width="16.28515625" style="1" customWidth="1"/>
    <col min="13316" max="13316" width="13.5703125" style="1" customWidth="1"/>
    <col min="13317" max="13317" width="18.85546875" style="1" customWidth="1"/>
    <col min="13318" max="13318" width="15.85546875" style="1" customWidth="1"/>
    <col min="13319" max="13319" width="16.5703125" style="1" customWidth="1"/>
    <col min="13320" max="13320" width="14.28515625" style="1" customWidth="1"/>
    <col min="13321" max="13321" width="22.85546875" style="1" customWidth="1"/>
    <col min="13322" max="13322" width="14" style="1" customWidth="1"/>
    <col min="13323" max="13323" width="15.5703125" style="1" customWidth="1"/>
    <col min="13324" max="13568" width="9.140625" style="1"/>
    <col min="13569" max="13569" width="7.28515625" style="1" customWidth="1"/>
    <col min="13570" max="13570" width="24.42578125" style="1" customWidth="1"/>
    <col min="13571" max="13571" width="16.28515625" style="1" customWidth="1"/>
    <col min="13572" max="13572" width="13.5703125" style="1" customWidth="1"/>
    <col min="13573" max="13573" width="18.85546875" style="1" customWidth="1"/>
    <col min="13574" max="13574" width="15.85546875" style="1" customWidth="1"/>
    <col min="13575" max="13575" width="16.5703125" style="1" customWidth="1"/>
    <col min="13576" max="13576" width="14.28515625" style="1" customWidth="1"/>
    <col min="13577" max="13577" width="22.85546875" style="1" customWidth="1"/>
    <col min="13578" max="13578" width="14" style="1" customWidth="1"/>
    <col min="13579" max="13579" width="15.5703125" style="1" customWidth="1"/>
    <col min="13580" max="13824" width="9.140625" style="1"/>
    <col min="13825" max="13825" width="7.28515625" style="1" customWidth="1"/>
    <col min="13826" max="13826" width="24.42578125" style="1" customWidth="1"/>
    <col min="13827" max="13827" width="16.28515625" style="1" customWidth="1"/>
    <col min="13828" max="13828" width="13.5703125" style="1" customWidth="1"/>
    <col min="13829" max="13829" width="18.85546875" style="1" customWidth="1"/>
    <col min="13830" max="13830" width="15.85546875" style="1" customWidth="1"/>
    <col min="13831" max="13831" width="16.5703125" style="1" customWidth="1"/>
    <col min="13832" max="13832" width="14.28515625" style="1" customWidth="1"/>
    <col min="13833" max="13833" width="22.85546875" style="1" customWidth="1"/>
    <col min="13834" max="13834" width="14" style="1" customWidth="1"/>
    <col min="13835" max="13835" width="15.5703125" style="1" customWidth="1"/>
    <col min="13836" max="14080" width="9.140625" style="1"/>
    <col min="14081" max="14081" width="7.28515625" style="1" customWidth="1"/>
    <col min="14082" max="14082" width="24.42578125" style="1" customWidth="1"/>
    <col min="14083" max="14083" width="16.28515625" style="1" customWidth="1"/>
    <col min="14084" max="14084" width="13.5703125" style="1" customWidth="1"/>
    <col min="14085" max="14085" width="18.85546875" style="1" customWidth="1"/>
    <col min="14086" max="14086" width="15.85546875" style="1" customWidth="1"/>
    <col min="14087" max="14087" width="16.5703125" style="1" customWidth="1"/>
    <col min="14088" max="14088" width="14.28515625" style="1" customWidth="1"/>
    <col min="14089" max="14089" width="22.85546875" style="1" customWidth="1"/>
    <col min="14090" max="14090" width="14" style="1" customWidth="1"/>
    <col min="14091" max="14091" width="15.5703125" style="1" customWidth="1"/>
    <col min="14092" max="14336" width="9.140625" style="1"/>
    <col min="14337" max="14337" width="7.28515625" style="1" customWidth="1"/>
    <col min="14338" max="14338" width="24.42578125" style="1" customWidth="1"/>
    <col min="14339" max="14339" width="16.28515625" style="1" customWidth="1"/>
    <col min="14340" max="14340" width="13.5703125" style="1" customWidth="1"/>
    <col min="14341" max="14341" width="18.85546875" style="1" customWidth="1"/>
    <col min="14342" max="14342" width="15.85546875" style="1" customWidth="1"/>
    <col min="14343" max="14343" width="16.5703125" style="1" customWidth="1"/>
    <col min="14344" max="14344" width="14.28515625" style="1" customWidth="1"/>
    <col min="14345" max="14345" width="22.85546875" style="1" customWidth="1"/>
    <col min="14346" max="14346" width="14" style="1" customWidth="1"/>
    <col min="14347" max="14347" width="15.5703125" style="1" customWidth="1"/>
    <col min="14348" max="14592" width="9.140625" style="1"/>
    <col min="14593" max="14593" width="7.28515625" style="1" customWidth="1"/>
    <col min="14594" max="14594" width="24.42578125" style="1" customWidth="1"/>
    <col min="14595" max="14595" width="16.28515625" style="1" customWidth="1"/>
    <col min="14596" max="14596" width="13.5703125" style="1" customWidth="1"/>
    <col min="14597" max="14597" width="18.85546875" style="1" customWidth="1"/>
    <col min="14598" max="14598" width="15.85546875" style="1" customWidth="1"/>
    <col min="14599" max="14599" width="16.5703125" style="1" customWidth="1"/>
    <col min="14600" max="14600" width="14.28515625" style="1" customWidth="1"/>
    <col min="14601" max="14601" width="22.85546875" style="1" customWidth="1"/>
    <col min="14602" max="14602" width="14" style="1" customWidth="1"/>
    <col min="14603" max="14603" width="15.5703125" style="1" customWidth="1"/>
    <col min="14604" max="14848" width="9.140625" style="1"/>
    <col min="14849" max="14849" width="7.28515625" style="1" customWidth="1"/>
    <col min="14850" max="14850" width="24.42578125" style="1" customWidth="1"/>
    <col min="14851" max="14851" width="16.28515625" style="1" customWidth="1"/>
    <col min="14852" max="14852" width="13.5703125" style="1" customWidth="1"/>
    <col min="14853" max="14853" width="18.85546875" style="1" customWidth="1"/>
    <col min="14854" max="14854" width="15.85546875" style="1" customWidth="1"/>
    <col min="14855" max="14855" width="16.5703125" style="1" customWidth="1"/>
    <col min="14856" max="14856" width="14.28515625" style="1" customWidth="1"/>
    <col min="14857" max="14857" width="22.85546875" style="1" customWidth="1"/>
    <col min="14858" max="14858" width="14" style="1" customWidth="1"/>
    <col min="14859" max="14859" width="15.5703125" style="1" customWidth="1"/>
    <col min="14860" max="15104" width="9.140625" style="1"/>
    <col min="15105" max="15105" width="7.28515625" style="1" customWidth="1"/>
    <col min="15106" max="15106" width="24.42578125" style="1" customWidth="1"/>
    <col min="15107" max="15107" width="16.28515625" style="1" customWidth="1"/>
    <col min="15108" max="15108" width="13.5703125" style="1" customWidth="1"/>
    <col min="15109" max="15109" width="18.85546875" style="1" customWidth="1"/>
    <col min="15110" max="15110" width="15.85546875" style="1" customWidth="1"/>
    <col min="15111" max="15111" width="16.5703125" style="1" customWidth="1"/>
    <col min="15112" max="15112" width="14.28515625" style="1" customWidth="1"/>
    <col min="15113" max="15113" width="22.85546875" style="1" customWidth="1"/>
    <col min="15114" max="15114" width="14" style="1" customWidth="1"/>
    <col min="15115" max="15115" width="15.5703125" style="1" customWidth="1"/>
    <col min="15116" max="15360" width="9.140625" style="1"/>
    <col min="15361" max="15361" width="7.28515625" style="1" customWidth="1"/>
    <col min="15362" max="15362" width="24.42578125" style="1" customWidth="1"/>
    <col min="15363" max="15363" width="16.28515625" style="1" customWidth="1"/>
    <col min="15364" max="15364" width="13.5703125" style="1" customWidth="1"/>
    <col min="15365" max="15365" width="18.85546875" style="1" customWidth="1"/>
    <col min="15366" max="15366" width="15.85546875" style="1" customWidth="1"/>
    <col min="15367" max="15367" width="16.5703125" style="1" customWidth="1"/>
    <col min="15368" max="15368" width="14.28515625" style="1" customWidth="1"/>
    <col min="15369" max="15369" width="22.85546875" style="1" customWidth="1"/>
    <col min="15370" max="15370" width="14" style="1" customWidth="1"/>
    <col min="15371" max="15371" width="15.5703125" style="1" customWidth="1"/>
    <col min="15372" max="15616" width="9.140625" style="1"/>
    <col min="15617" max="15617" width="7.28515625" style="1" customWidth="1"/>
    <col min="15618" max="15618" width="24.42578125" style="1" customWidth="1"/>
    <col min="15619" max="15619" width="16.28515625" style="1" customWidth="1"/>
    <col min="15620" max="15620" width="13.5703125" style="1" customWidth="1"/>
    <col min="15621" max="15621" width="18.85546875" style="1" customWidth="1"/>
    <col min="15622" max="15622" width="15.85546875" style="1" customWidth="1"/>
    <col min="15623" max="15623" width="16.5703125" style="1" customWidth="1"/>
    <col min="15624" max="15624" width="14.28515625" style="1" customWidth="1"/>
    <col min="15625" max="15625" width="22.85546875" style="1" customWidth="1"/>
    <col min="15626" max="15626" width="14" style="1" customWidth="1"/>
    <col min="15627" max="15627" width="15.5703125" style="1" customWidth="1"/>
    <col min="15628" max="15872" width="9.140625" style="1"/>
    <col min="15873" max="15873" width="7.28515625" style="1" customWidth="1"/>
    <col min="15874" max="15874" width="24.42578125" style="1" customWidth="1"/>
    <col min="15875" max="15875" width="16.28515625" style="1" customWidth="1"/>
    <col min="15876" max="15876" width="13.5703125" style="1" customWidth="1"/>
    <col min="15877" max="15877" width="18.85546875" style="1" customWidth="1"/>
    <col min="15878" max="15878" width="15.85546875" style="1" customWidth="1"/>
    <col min="15879" max="15879" width="16.5703125" style="1" customWidth="1"/>
    <col min="15880" max="15880" width="14.28515625" style="1" customWidth="1"/>
    <col min="15881" max="15881" width="22.85546875" style="1" customWidth="1"/>
    <col min="15882" max="15882" width="14" style="1" customWidth="1"/>
    <col min="15883" max="15883" width="15.5703125" style="1" customWidth="1"/>
    <col min="15884" max="16128" width="9.140625" style="1"/>
    <col min="16129" max="16129" width="7.28515625" style="1" customWidth="1"/>
    <col min="16130" max="16130" width="24.42578125" style="1" customWidth="1"/>
    <col min="16131" max="16131" width="16.28515625" style="1" customWidth="1"/>
    <col min="16132" max="16132" width="13.5703125" style="1" customWidth="1"/>
    <col min="16133" max="16133" width="18.85546875" style="1" customWidth="1"/>
    <col min="16134" max="16134" width="15.85546875" style="1" customWidth="1"/>
    <col min="16135" max="16135" width="16.5703125" style="1" customWidth="1"/>
    <col min="16136" max="16136" width="14.28515625" style="1" customWidth="1"/>
    <col min="16137" max="16137" width="22.85546875" style="1" customWidth="1"/>
    <col min="16138" max="16138" width="14" style="1" customWidth="1"/>
    <col min="16139" max="16139" width="15.5703125" style="1" customWidth="1"/>
    <col min="16140" max="16384" width="9.140625" style="1"/>
  </cols>
  <sheetData>
    <row r="1" spans="1:13" ht="18.75" customHeight="1">
      <c r="K1" s="2"/>
      <c r="L1" s="2"/>
      <c r="M1" s="2" t="s">
        <v>0</v>
      </c>
    </row>
    <row r="2" spans="1:13" ht="20.25" customHeight="1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43</v>
      </c>
    </row>
    <row r="3" spans="1:13" ht="61.5" customHeight="1">
      <c r="A3" s="3"/>
      <c r="B3" s="187" t="s">
        <v>2</v>
      </c>
      <c r="C3" s="188"/>
      <c r="D3" s="188"/>
      <c r="E3" s="188"/>
      <c r="F3" s="188"/>
      <c r="G3" s="188"/>
      <c r="H3" s="188"/>
      <c r="I3" s="188"/>
      <c r="J3" s="188"/>
      <c r="K3" s="3"/>
    </row>
    <row r="4" spans="1:13" ht="31.5" customHeight="1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3" ht="33" customHeight="1">
      <c r="A5" s="9" t="s">
        <v>4</v>
      </c>
      <c r="B5" s="9" t="s">
        <v>5</v>
      </c>
      <c r="C5" s="10" t="s">
        <v>6</v>
      </c>
      <c r="D5" s="10"/>
      <c r="E5" s="10"/>
      <c r="F5" s="10" t="s">
        <v>7</v>
      </c>
      <c r="G5" s="10" t="s">
        <v>8</v>
      </c>
      <c r="H5" s="10"/>
      <c r="I5" s="10"/>
      <c r="J5" s="10"/>
      <c r="K5" s="11" t="s">
        <v>9</v>
      </c>
    </row>
    <row r="6" spans="1:13" ht="158.25" customHeight="1">
      <c r="A6" s="9"/>
      <c r="B6" s="9"/>
      <c r="C6" s="12" t="s">
        <v>10</v>
      </c>
      <c r="D6" s="12" t="s">
        <v>11</v>
      </c>
      <c r="E6" s="12" t="s">
        <v>12</v>
      </c>
      <c r="F6" s="10"/>
      <c r="G6" s="13" t="s">
        <v>13</v>
      </c>
      <c r="H6" s="12" t="s">
        <v>14</v>
      </c>
      <c r="I6" s="12" t="s">
        <v>15</v>
      </c>
      <c r="J6" s="12" t="s">
        <v>14</v>
      </c>
      <c r="K6" s="11"/>
    </row>
    <row r="7" spans="1:13" ht="31.5">
      <c r="A7" s="18">
        <v>1</v>
      </c>
      <c r="B7" s="23" t="s">
        <v>31</v>
      </c>
      <c r="C7" s="20"/>
      <c r="D7" s="20">
        <v>0.7</v>
      </c>
      <c r="E7" s="39" t="s">
        <v>51</v>
      </c>
      <c r="F7" s="16">
        <f t="shared" ref="F7:F50" si="0">SUM(C7,D7)</f>
        <v>0.7</v>
      </c>
      <c r="G7" s="23"/>
      <c r="H7" s="20"/>
      <c r="I7" s="39" t="s">
        <v>51</v>
      </c>
      <c r="J7" s="20">
        <v>0.7</v>
      </c>
      <c r="K7" s="25"/>
    </row>
    <row r="8" spans="1:13" ht="15.75">
      <c r="A8" s="18">
        <v>2</v>
      </c>
      <c r="B8" s="23" t="s">
        <v>33</v>
      </c>
      <c r="C8" s="20"/>
      <c r="D8" s="20">
        <v>6</v>
      </c>
      <c r="E8" s="39" t="s">
        <v>34</v>
      </c>
      <c r="F8" s="16">
        <f t="shared" si="0"/>
        <v>6</v>
      </c>
      <c r="G8" s="23"/>
      <c r="H8" s="20"/>
      <c r="I8" s="39" t="s">
        <v>34</v>
      </c>
      <c r="J8" s="20">
        <v>6</v>
      </c>
      <c r="K8" s="25"/>
    </row>
    <row r="9" spans="1:13" ht="31.5">
      <c r="A9" s="18">
        <v>3</v>
      </c>
      <c r="B9" s="23" t="s">
        <v>35</v>
      </c>
      <c r="C9" s="20"/>
      <c r="D9" s="20">
        <v>0.2</v>
      </c>
      <c r="E9" s="39" t="s">
        <v>36</v>
      </c>
      <c r="F9" s="16">
        <f t="shared" si="0"/>
        <v>0.2</v>
      </c>
      <c r="G9" s="23"/>
      <c r="H9" s="20"/>
      <c r="I9" s="39" t="s">
        <v>36</v>
      </c>
      <c r="J9" s="20">
        <v>0.2</v>
      </c>
      <c r="K9" s="25"/>
    </row>
    <row r="10" spans="1:13" ht="15.75">
      <c r="A10" s="18"/>
      <c r="B10" s="23"/>
      <c r="C10" s="20"/>
      <c r="D10" s="20"/>
      <c r="E10" s="39"/>
      <c r="F10" s="16">
        <f t="shared" si="0"/>
        <v>0</v>
      </c>
      <c r="G10" s="23"/>
      <c r="H10" s="20"/>
      <c r="I10" s="189"/>
      <c r="J10" s="20"/>
      <c r="K10" s="25"/>
    </row>
    <row r="11" spans="1:13" ht="15.75">
      <c r="A11" s="18"/>
      <c r="B11" s="23"/>
      <c r="C11" s="20"/>
      <c r="D11" s="20"/>
      <c r="E11" s="39"/>
      <c r="F11" s="16">
        <f t="shared" si="0"/>
        <v>0</v>
      </c>
      <c r="G11" s="23"/>
      <c r="H11" s="20"/>
      <c r="I11" s="189"/>
      <c r="J11" s="20"/>
      <c r="K11" s="25"/>
    </row>
    <row r="12" spans="1:13" ht="15.75">
      <c r="A12" s="18"/>
      <c r="B12" s="23"/>
      <c r="C12" s="20"/>
      <c r="D12" s="20"/>
      <c r="E12" s="39"/>
      <c r="F12" s="16">
        <f t="shared" si="0"/>
        <v>0</v>
      </c>
      <c r="G12" s="46"/>
      <c r="H12" s="20"/>
      <c r="I12" s="39"/>
      <c r="J12" s="20"/>
      <c r="K12" s="25"/>
    </row>
    <row r="13" spans="1:13" ht="15.75">
      <c r="A13" s="18"/>
      <c r="B13" s="23"/>
      <c r="C13" s="20"/>
      <c r="D13" s="20"/>
      <c r="E13" s="39"/>
      <c r="F13" s="16">
        <f t="shared" si="0"/>
        <v>0</v>
      </c>
      <c r="G13" s="46"/>
      <c r="H13" s="20"/>
      <c r="I13" s="39"/>
      <c r="J13" s="20"/>
      <c r="K13" s="25"/>
    </row>
    <row r="14" spans="1:13" ht="15.75">
      <c r="A14" s="18"/>
      <c r="B14" s="23"/>
      <c r="C14" s="20"/>
      <c r="D14" s="20"/>
      <c r="E14" s="39"/>
      <c r="F14" s="16">
        <f t="shared" si="0"/>
        <v>0</v>
      </c>
      <c r="G14" s="23"/>
      <c r="H14" s="20"/>
      <c r="I14" s="39"/>
      <c r="J14" s="20"/>
      <c r="K14" s="25"/>
    </row>
    <row r="15" spans="1:13" ht="15.75">
      <c r="A15" s="46"/>
      <c r="B15" s="23"/>
      <c r="C15" s="20"/>
      <c r="D15" s="20"/>
      <c r="E15" s="39"/>
      <c r="F15" s="16">
        <f t="shared" si="0"/>
        <v>0</v>
      </c>
      <c r="G15" s="23"/>
      <c r="H15" s="20"/>
      <c r="I15" s="39"/>
      <c r="J15" s="20"/>
      <c r="K15" s="25"/>
    </row>
    <row r="16" spans="1:13" ht="15" customHeight="1">
      <c r="A16" s="46"/>
      <c r="B16" s="23"/>
      <c r="C16" s="20"/>
      <c r="D16" s="20"/>
      <c r="E16" s="39"/>
      <c r="F16" s="16">
        <f t="shared" si="0"/>
        <v>0</v>
      </c>
      <c r="G16" s="23"/>
      <c r="H16" s="20"/>
      <c r="I16" s="39"/>
      <c r="J16" s="20"/>
      <c r="K16" s="25"/>
    </row>
    <row r="17" spans="1:11" ht="15.75">
      <c r="A17" s="18"/>
      <c r="B17" s="23"/>
      <c r="C17" s="20"/>
      <c r="D17" s="20"/>
      <c r="E17" s="39"/>
      <c r="F17" s="16">
        <f t="shared" si="0"/>
        <v>0</v>
      </c>
      <c r="G17" s="23"/>
      <c r="H17" s="20"/>
      <c r="I17" s="39"/>
      <c r="J17" s="20"/>
      <c r="K17" s="25"/>
    </row>
    <row r="18" spans="1:11" ht="15.75">
      <c r="A18" s="18"/>
      <c r="B18" s="23"/>
      <c r="C18" s="20"/>
      <c r="D18" s="20"/>
      <c r="E18" s="39"/>
      <c r="F18" s="16">
        <f t="shared" si="0"/>
        <v>0</v>
      </c>
      <c r="G18" s="23"/>
      <c r="H18" s="20"/>
      <c r="I18" s="39"/>
      <c r="J18" s="20"/>
      <c r="K18" s="25"/>
    </row>
    <row r="19" spans="1:11" ht="15.75">
      <c r="A19" s="18"/>
      <c r="B19" s="23"/>
      <c r="C19" s="20"/>
      <c r="D19" s="20"/>
      <c r="E19" s="39"/>
      <c r="F19" s="16">
        <f t="shared" si="0"/>
        <v>0</v>
      </c>
      <c r="G19" s="23"/>
      <c r="H19" s="20"/>
      <c r="I19" s="39"/>
      <c r="J19" s="20"/>
      <c r="K19" s="25"/>
    </row>
    <row r="20" spans="1:11" ht="15.75">
      <c r="A20" s="18"/>
      <c r="B20" s="23"/>
      <c r="C20" s="20"/>
      <c r="D20" s="20"/>
      <c r="E20" s="39"/>
      <c r="F20" s="16">
        <f t="shared" si="0"/>
        <v>0</v>
      </c>
      <c r="G20" s="23"/>
      <c r="H20" s="20"/>
      <c r="I20" s="39"/>
      <c r="J20" s="20"/>
      <c r="K20" s="25"/>
    </row>
    <row r="21" spans="1:11" ht="15.75">
      <c r="A21" s="18"/>
      <c r="B21" s="23"/>
      <c r="C21" s="20"/>
      <c r="D21" s="20"/>
      <c r="E21" s="39"/>
      <c r="F21" s="16">
        <f t="shared" si="0"/>
        <v>0</v>
      </c>
      <c r="G21" s="23"/>
      <c r="H21" s="20"/>
      <c r="I21" s="39"/>
      <c r="J21" s="20"/>
      <c r="K21" s="25"/>
    </row>
    <row r="22" spans="1:11" ht="15.75">
      <c r="A22" s="18"/>
      <c r="B22" s="23"/>
      <c r="C22" s="20"/>
      <c r="D22" s="20"/>
      <c r="E22" s="39"/>
      <c r="F22" s="16">
        <f t="shared" si="0"/>
        <v>0</v>
      </c>
      <c r="G22" s="23"/>
      <c r="H22" s="20"/>
      <c r="I22" s="39"/>
      <c r="J22" s="20"/>
      <c r="K22" s="25"/>
    </row>
    <row r="23" spans="1:11" ht="15.75">
      <c r="A23" s="18"/>
      <c r="B23" s="23"/>
      <c r="C23" s="20"/>
      <c r="D23" s="20"/>
      <c r="E23" s="39"/>
      <c r="F23" s="16">
        <f t="shared" si="0"/>
        <v>0</v>
      </c>
      <c r="G23" s="23"/>
      <c r="H23" s="20"/>
      <c r="I23" s="39"/>
      <c r="J23" s="20"/>
      <c r="K23" s="25"/>
    </row>
    <row r="24" spans="1:11" ht="15.75">
      <c r="A24" s="18"/>
      <c r="B24" s="23"/>
      <c r="C24" s="20"/>
      <c r="D24" s="20"/>
      <c r="E24" s="39"/>
      <c r="F24" s="16">
        <f t="shared" si="0"/>
        <v>0</v>
      </c>
      <c r="G24" s="23"/>
      <c r="H24" s="20"/>
      <c r="I24" s="39"/>
      <c r="J24" s="20"/>
      <c r="K24" s="25"/>
    </row>
    <row r="25" spans="1:11" ht="15.75">
      <c r="A25" s="46"/>
      <c r="B25" s="23"/>
      <c r="C25" s="20"/>
      <c r="D25" s="20"/>
      <c r="E25" s="39"/>
      <c r="F25" s="16">
        <f t="shared" si="0"/>
        <v>0</v>
      </c>
      <c r="G25" s="23"/>
      <c r="H25" s="20"/>
      <c r="I25" s="39"/>
      <c r="J25" s="20"/>
      <c r="K25" s="25"/>
    </row>
    <row r="26" spans="1:11" ht="15.75">
      <c r="A26" s="46"/>
      <c r="B26" s="23"/>
      <c r="C26" s="20"/>
      <c r="D26" s="20"/>
      <c r="E26" s="39"/>
      <c r="F26" s="16">
        <f t="shared" si="0"/>
        <v>0</v>
      </c>
      <c r="G26" s="23"/>
      <c r="H26" s="20"/>
      <c r="I26" s="39"/>
      <c r="J26" s="20"/>
      <c r="K26" s="25"/>
    </row>
    <row r="27" spans="1:11" ht="15.75">
      <c r="A27" s="18"/>
      <c r="B27" s="23"/>
      <c r="C27" s="20"/>
      <c r="D27" s="20"/>
      <c r="E27" s="39"/>
      <c r="F27" s="16">
        <f t="shared" si="0"/>
        <v>0</v>
      </c>
      <c r="G27" s="23"/>
      <c r="H27" s="20"/>
      <c r="I27" s="39"/>
      <c r="J27" s="20"/>
      <c r="K27" s="25"/>
    </row>
    <row r="28" spans="1:11" ht="15.75">
      <c r="A28" s="18"/>
      <c r="B28" s="23"/>
      <c r="C28" s="20"/>
      <c r="D28" s="20"/>
      <c r="E28" s="39"/>
      <c r="F28" s="16">
        <f t="shared" si="0"/>
        <v>0</v>
      </c>
      <c r="G28" s="23"/>
      <c r="H28" s="20"/>
      <c r="I28" s="39"/>
      <c r="J28" s="20"/>
      <c r="K28" s="25"/>
    </row>
    <row r="29" spans="1:11" ht="15.75">
      <c r="A29" s="18"/>
      <c r="B29" s="23"/>
      <c r="C29" s="20"/>
      <c r="D29" s="20"/>
      <c r="E29" s="39"/>
      <c r="F29" s="16">
        <f t="shared" si="0"/>
        <v>0</v>
      </c>
      <c r="G29" s="23"/>
      <c r="H29" s="20"/>
      <c r="I29" s="39"/>
      <c r="J29" s="20"/>
      <c r="K29" s="25"/>
    </row>
    <row r="30" spans="1:11" ht="15.75">
      <c r="A30" s="18"/>
      <c r="B30" s="23"/>
      <c r="C30" s="20"/>
      <c r="D30" s="20"/>
      <c r="E30" s="39"/>
      <c r="F30" s="16">
        <f t="shared" si="0"/>
        <v>0</v>
      </c>
      <c r="G30" s="23"/>
      <c r="H30" s="20"/>
      <c r="I30" s="39"/>
      <c r="J30" s="20"/>
      <c r="K30" s="25"/>
    </row>
    <row r="31" spans="1:11" ht="15.75">
      <c r="A31" s="18"/>
      <c r="B31" s="23"/>
      <c r="C31" s="20"/>
      <c r="D31" s="20"/>
      <c r="E31" s="39"/>
      <c r="F31" s="16">
        <f t="shared" si="0"/>
        <v>0</v>
      </c>
      <c r="G31" s="23"/>
      <c r="H31" s="20"/>
      <c r="I31" s="39"/>
      <c r="J31" s="20"/>
      <c r="K31" s="25"/>
    </row>
    <row r="32" spans="1:11" ht="15.75">
      <c r="A32" s="18"/>
      <c r="B32" s="23"/>
      <c r="C32" s="20"/>
      <c r="D32" s="20"/>
      <c r="E32" s="39"/>
      <c r="F32" s="16">
        <f t="shared" si="0"/>
        <v>0</v>
      </c>
      <c r="G32" s="23"/>
      <c r="H32" s="20"/>
      <c r="I32" s="39"/>
      <c r="J32" s="20"/>
      <c r="K32" s="25"/>
    </row>
    <row r="33" spans="1:11" ht="15.75">
      <c r="A33" s="18"/>
      <c r="B33" s="23"/>
      <c r="C33" s="20"/>
      <c r="D33" s="20"/>
      <c r="E33" s="39"/>
      <c r="F33" s="16">
        <f t="shared" si="0"/>
        <v>0</v>
      </c>
      <c r="G33" s="23"/>
      <c r="H33" s="20"/>
      <c r="I33" s="39"/>
      <c r="J33" s="20"/>
      <c r="K33" s="25"/>
    </row>
    <row r="34" spans="1:11" ht="15.75">
      <c r="A34" s="18"/>
      <c r="B34" s="23"/>
      <c r="C34" s="20"/>
      <c r="D34" s="20"/>
      <c r="E34" s="39"/>
      <c r="F34" s="16">
        <f t="shared" si="0"/>
        <v>0</v>
      </c>
      <c r="G34" s="23"/>
      <c r="H34" s="20"/>
      <c r="I34" s="39"/>
      <c r="J34" s="20"/>
      <c r="K34" s="25"/>
    </row>
    <row r="35" spans="1:11" ht="15.75">
      <c r="A35" s="46"/>
      <c r="B35" s="23"/>
      <c r="C35" s="20"/>
      <c r="D35" s="20"/>
      <c r="E35" s="39"/>
      <c r="F35" s="16">
        <f t="shared" si="0"/>
        <v>0</v>
      </c>
      <c r="G35" s="23"/>
      <c r="H35" s="20"/>
      <c r="I35" s="39"/>
      <c r="J35" s="20"/>
      <c r="K35" s="25"/>
    </row>
    <row r="36" spans="1:11" ht="15.75">
      <c r="A36" s="46"/>
      <c r="B36" s="23"/>
      <c r="C36" s="20"/>
      <c r="D36" s="20"/>
      <c r="E36" s="39"/>
      <c r="F36" s="16">
        <f t="shared" si="0"/>
        <v>0</v>
      </c>
      <c r="G36" s="23"/>
      <c r="H36" s="20"/>
      <c r="I36" s="39"/>
      <c r="J36" s="20"/>
      <c r="K36" s="25"/>
    </row>
    <row r="37" spans="1:11" ht="15.75">
      <c r="A37" s="18"/>
      <c r="B37" s="23"/>
      <c r="C37" s="20"/>
      <c r="D37" s="20"/>
      <c r="E37" s="39"/>
      <c r="F37" s="16">
        <f t="shared" si="0"/>
        <v>0</v>
      </c>
      <c r="G37" s="23"/>
      <c r="H37" s="20"/>
      <c r="I37" s="39"/>
      <c r="J37" s="20"/>
      <c r="K37" s="25"/>
    </row>
    <row r="38" spans="1:11" ht="15.75">
      <c r="A38" s="18"/>
      <c r="B38" s="23"/>
      <c r="C38" s="20"/>
      <c r="D38" s="20"/>
      <c r="E38" s="39"/>
      <c r="F38" s="16">
        <f t="shared" si="0"/>
        <v>0</v>
      </c>
      <c r="G38" s="23"/>
      <c r="H38" s="20"/>
      <c r="I38" s="39"/>
      <c r="J38" s="20"/>
      <c r="K38" s="25"/>
    </row>
    <row r="39" spans="1:11" ht="15.75">
      <c r="A39" s="18"/>
      <c r="B39" s="23"/>
      <c r="C39" s="20"/>
      <c r="D39" s="20"/>
      <c r="E39" s="39"/>
      <c r="F39" s="16">
        <f t="shared" si="0"/>
        <v>0</v>
      </c>
      <c r="G39" s="23"/>
      <c r="H39" s="20"/>
      <c r="I39" s="39"/>
      <c r="J39" s="20"/>
      <c r="K39" s="25"/>
    </row>
    <row r="40" spans="1:11" ht="15.75">
      <c r="A40" s="18"/>
      <c r="B40" s="23"/>
      <c r="C40" s="20"/>
      <c r="D40" s="20"/>
      <c r="E40" s="39"/>
      <c r="F40" s="16">
        <f t="shared" si="0"/>
        <v>0</v>
      </c>
      <c r="G40" s="23"/>
      <c r="H40" s="20"/>
      <c r="I40" s="39"/>
      <c r="J40" s="20"/>
      <c r="K40" s="25"/>
    </row>
    <row r="41" spans="1:11" ht="15.75">
      <c r="A41" s="18"/>
      <c r="B41" s="23"/>
      <c r="C41" s="20"/>
      <c r="D41" s="20"/>
      <c r="E41" s="39"/>
      <c r="F41" s="16">
        <f t="shared" si="0"/>
        <v>0</v>
      </c>
      <c r="G41" s="23"/>
      <c r="H41" s="20"/>
      <c r="I41" s="39"/>
      <c r="J41" s="20"/>
      <c r="K41" s="25"/>
    </row>
    <row r="42" spans="1:11" ht="15.75">
      <c r="A42" s="18"/>
      <c r="B42" s="23"/>
      <c r="C42" s="20"/>
      <c r="D42" s="20"/>
      <c r="E42" s="39"/>
      <c r="F42" s="16">
        <f t="shared" si="0"/>
        <v>0</v>
      </c>
      <c r="G42" s="23"/>
      <c r="H42" s="20"/>
      <c r="I42" s="39"/>
      <c r="J42" s="20"/>
      <c r="K42" s="25"/>
    </row>
    <row r="43" spans="1:11" ht="15.75">
      <c r="A43" s="18"/>
      <c r="B43" s="23"/>
      <c r="C43" s="20"/>
      <c r="D43" s="20"/>
      <c r="E43" s="39"/>
      <c r="F43" s="16">
        <f t="shared" si="0"/>
        <v>0</v>
      </c>
      <c r="G43" s="23"/>
      <c r="H43" s="20"/>
      <c r="I43" s="39"/>
      <c r="J43" s="20"/>
      <c r="K43" s="25"/>
    </row>
    <row r="44" spans="1:11" ht="15.75">
      <c r="A44" s="18"/>
      <c r="B44" s="23"/>
      <c r="C44" s="20"/>
      <c r="D44" s="20"/>
      <c r="E44" s="39"/>
      <c r="F44" s="16">
        <f t="shared" si="0"/>
        <v>0</v>
      </c>
      <c r="G44" s="23"/>
      <c r="H44" s="20"/>
      <c r="I44" s="39"/>
      <c r="J44" s="20"/>
      <c r="K44" s="25"/>
    </row>
    <row r="45" spans="1:11" ht="15.75">
      <c r="A45" s="46"/>
      <c r="B45" s="23"/>
      <c r="C45" s="20"/>
      <c r="D45" s="20"/>
      <c r="E45" s="39"/>
      <c r="F45" s="16">
        <f t="shared" si="0"/>
        <v>0</v>
      </c>
      <c r="G45" s="23"/>
      <c r="H45" s="20"/>
      <c r="I45" s="39"/>
      <c r="J45" s="20"/>
      <c r="K45" s="25"/>
    </row>
    <row r="46" spans="1:11" ht="15.75">
      <c r="A46" s="46"/>
      <c r="B46" s="23"/>
      <c r="C46" s="20"/>
      <c r="D46" s="20"/>
      <c r="E46" s="39"/>
      <c r="F46" s="16">
        <f t="shared" si="0"/>
        <v>0</v>
      </c>
      <c r="G46" s="23"/>
      <c r="H46" s="20"/>
      <c r="I46" s="39"/>
      <c r="J46" s="20"/>
      <c r="K46" s="25"/>
    </row>
    <row r="47" spans="1:11" ht="15.75">
      <c r="A47" s="60"/>
      <c r="B47" s="61"/>
      <c r="C47" s="62"/>
      <c r="D47" s="62"/>
      <c r="E47" s="63"/>
      <c r="F47" s="16">
        <f t="shared" si="0"/>
        <v>0</v>
      </c>
      <c r="G47" s="61"/>
      <c r="H47" s="62"/>
      <c r="I47" s="63"/>
      <c r="J47" s="62"/>
      <c r="K47" s="25"/>
    </row>
    <row r="48" spans="1:11" ht="15.75">
      <c r="A48" s="60"/>
      <c r="B48" s="61"/>
      <c r="C48" s="62"/>
      <c r="D48" s="62"/>
      <c r="E48" s="63"/>
      <c r="F48" s="16">
        <f t="shared" si="0"/>
        <v>0</v>
      </c>
      <c r="G48" s="61"/>
      <c r="H48" s="62"/>
      <c r="I48" s="63"/>
      <c r="J48" s="62"/>
      <c r="K48" s="25"/>
    </row>
    <row r="49" spans="1:11" ht="15.75">
      <c r="A49" s="60"/>
      <c r="B49" s="61"/>
      <c r="C49" s="62"/>
      <c r="D49" s="62"/>
      <c r="E49" s="63"/>
      <c r="F49" s="16">
        <f t="shared" si="0"/>
        <v>0</v>
      </c>
      <c r="G49" s="61"/>
      <c r="H49" s="62"/>
      <c r="I49" s="63"/>
      <c r="J49" s="62"/>
      <c r="K49" s="25"/>
    </row>
    <row r="50" spans="1:11" ht="15.75">
      <c r="A50" s="61"/>
      <c r="B50" s="64" t="s">
        <v>37</v>
      </c>
      <c r="C50" s="65">
        <f>SUM(C7:C49)</f>
        <v>0</v>
      </c>
      <c r="D50" s="65">
        <f>SUM(D7:D49)</f>
        <v>6.9</v>
      </c>
      <c r="E50" s="66"/>
      <c r="F50" s="67">
        <f t="shared" si="0"/>
        <v>6.9</v>
      </c>
      <c r="G50" s="68"/>
      <c r="H50" s="65">
        <f>SUM(H7:H49)</f>
        <v>0</v>
      </c>
      <c r="I50" s="66"/>
      <c r="J50" s="65">
        <f>SUM(J7:J49)</f>
        <v>6.9</v>
      </c>
      <c r="K50" s="69">
        <f>C50-H50</f>
        <v>0</v>
      </c>
    </row>
    <row r="53" spans="1:11" ht="15.75">
      <c r="B53" s="70" t="s">
        <v>163</v>
      </c>
      <c r="F53" s="71"/>
      <c r="G53" s="72" t="s">
        <v>431</v>
      </c>
      <c r="H53" s="73"/>
    </row>
    <row r="54" spans="1:11">
      <c r="B54" s="70"/>
      <c r="F54" s="74" t="s">
        <v>40</v>
      </c>
      <c r="G54" s="75"/>
      <c r="H54" s="75"/>
    </row>
    <row r="55" spans="1:11" ht="15.75">
      <c r="B55" s="70" t="s">
        <v>432</v>
      </c>
      <c r="F55" s="71"/>
      <c r="G55" s="72" t="s">
        <v>433</v>
      </c>
      <c r="H55" s="73"/>
    </row>
    <row r="56" spans="1:11">
      <c r="F56" s="74" t="s">
        <v>40</v>
      </c>
      <c r="G56" s="75"/>
      <c r="H56" s="7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1"/>
  <sheetViews>
    <sheetView topLeftCell="A49" zoomScale="75" zoomScaleNormal="75" workbookViewId="0">
      <selection activeCell="B60" sqref="B60"/>
    </sheetView>
  </sheetViews>
  <sheetFormatPr defaultRowHeight="15"/>
  <cols>
    <col min="1" max="1" width="3.85546875" customWidth="1"/>
    <col min="2" max="2" width="42.5703125" customWidth="1"/>
    <col min="3" max="3" width="19.5703125" customWidth="1"/>
    <col min="4" max="4" width="11.7109375" customWidth="1"/>
    <col min="5" max="5" width="23.5703125" customWidth="1"/>
    <col min="6" max="6" width="15.85546875" customWidth="1"/>
    <col min="7" max="7" width="11.85546875" customWidth="1"/>
    <col min="8" max="8" width="13" customWidth="1"/>
    <col min="9" max="9" width="22.85546875" customWidth="1"/>
    <col min="10" max="10" width="11.85546875" customWidth="1"/>
    <col min="11" max="11" width="15.5703125" customWidth="1"/>
    <col min="12" max="12" width="2.140625" customWidth="1"/>
    <col min="257" max="257" width="3.85546875" customWidth="1"/>
    <col min="258" max="258" width="42.5703125" customWidth="1"/>
    <col min="259" max="259" width="19.5703125" customWidth="1"/>
    <col min="260" max="260" width="11.7109375" customWidth="1"/>
    <col min="261" max="261" width="23.5703125" customWidth="1"/>
    <col min="262" max="262" width="15.85546875" customWidth="1"/>
    <col min="263" max="263" width="11.85546875" customWidth="1"/>
    <col min="264" max="264" width="13" customWidth="1"/>
    <col min="265" max="265" width="22.85546875" customWidth="1"/>
    <col min="266" max="266" width="11.85546875" customWidth="1"/>
    <col min="267" max="267" width="15.5703125" customWidth="1"/>
    <col min="268" max="268" width="2.140625" customWidth="1"/>
    <col min="513" max="513" width="3.85546875" customWidth="1"/>
    <col min="514" max="514" width="42.5703125" customWidth="1"/>
    <col min="515" max="515" width="19.5703125" customWidth="1"/>
    <col min="516" max="516" width="11.7109375" customWidth="1"/>
    <col min="517" max="517" width="23.5703125" customWidth="1"/>
    <col min="518" max="518" width="15.85546875" customWidth="1"/>
    <col min="519" max="519" width="11.85546875" customWidth="1"/>
    <col min="520" max="520" width="13" customWidth="1"/>
    <col min="521" max="521" width="22.85546875" customWidth="1"/>
    <col min="522" max="522" width="11.85546875" customWidth="1"/>
    <col min="523" max="523" width="15.5703125" customWidth="1"/>
    <col min="524" max="524" width="2.140625" customWidth="1"/>
    <col min="769" max="769" width="3.85546875" customWidth="1"/>
    <col min="770" max="770" width="42.5703125" customWidth="1"/>
    <col min="771" max="771" width="19.5703125" customWidth="1"/>
    <col min="772" max="772" width="11.7109375" customWidth="1"/>
    <col min="773" max="773" width="23.5703125" customWidth="1"/>
    <col min="774" max="774" width="15.85546875" customWidth="1"/>
    <col min="775" max="775" width="11.85546875" customWidth="1"/>
    <col min="776" max="776" width="13" customWidth="1"/>
    <col min="777" max="777" width="22.85546875" customWidth="1"/>
    <col min="778" max="778" width="11.85546875" customWidth="1"/>
    <col min="779" max="779" width="15.5703125" customWidth="1"/>
    <col min="780" max="780" width="2.140625" customWidth="1"/>
    <col min="1025" max="1025" width="3.85546875" customWidth="1"/>
    <col min="1026" max="1026" width="42.5703125" customWidth="1"/>
    <col min="1027" max="1027" width="19.5703125" customWidth="1"/>
    <col min="1028" max="1028" width="11.7109375" customWidth="1"/>
    <col min="1029" max="1029" width="23.5703125" customWidth="1"/>
    <col min="1030" max="1030" width="15.85546875" customWidth="1"/>
    <col min="1031" max="1031" width="11.85546875" customWidth="1"/>
    <col min="1032" max="1032" width="13" customWidth="1"/>
    <col min="1033" max="1033" width="22.85546875" customWidth="1"/>
    <col min="1034" max="1034" width="11.85546875" customWidth="1"/>
    <col min="1035" max="1035" width="15.5703125" customWidth="1"/>
    <col min="1036" max="1036" width="2.140625" customWidth="1"/>
    <col min="1281" max="1281" width="3.85546875" customWidth="1"/>
    <col min="1282" max="1282" width="42.5703125" customWidth="1"/>
    <col min="1283" max="1283" width="19.5703125" customWidth="1"/>
    <col min="1284" max="1284" width="11.7109375" customWidth="1"/>
    <col min="1285" max="1285" width="23.5703125" customWidth="1"/>
    <col min="1286" max="1286" width="15.85546875" customWidth="1"/>
    <col min="1287" max="1287" width="11.85546875" customWidth="1"/>
    <col min="1288" max="1288" width="13" customWidth="1"/>
    <col min="1289" max="1289" width="22.85546875" customWidth="1"/>
    <col min="1290" max="1290" width="11.85546875" customWidth="1"/>
    <col min="1291" max="1291" width="15.5703125" customWidth="1"/>
    <col min="1292" max="1292" width="2.140625" customWidth="1"/>
    <col min="1537" max="1537" width="3.85546875" customWidth="1"/>
    <col min="1538" max="1538" width="42.5703125" customWidth="1"/>
    <col min="1539" max="1539" width="19.5703125" customWidth="1"/>
    <col min="1540" max="1540" width="11.7109375" customWidth="1"/>
    <col min="1541" max="1541" width="23.5703125" customWidth="1"/>
    <col min="1542" max="1542" width="15.85546875" customWidth="1"/>
    <col min="1543" max="1543" width="11.85546875" customWidth="1"/>
    <col min="1544" max="1544" width="13" customWidth="1"/>
    <col min="1545" max="1545" width="22.85546875" customWidth="1"/>
    <col min="1546" max="1546" width="11.85546875" customWidth="1"/>
    <col min="1547" max="1547" width="15.5703125" customWidth="1"/>
    <col min="1548" max="1548" width="2.140625" customWidth="1"/>
    <col min="1793" max="1793" width="3.85546875" customWidth="1"/>
    <col min="1794" max="1794" width="42.5703125" customWidth="1"/>
    <col min="1795" max="1795" width="19.5703125" customWidth="1"/>
    <col min="1796" max="1796" width="11.7109375" customWidth="1"/>
    <col min="1797" max="1797" width="23.5703125" customWidth="1"/>
    <col min="1798" max="1798" width="15.85546875" customWidth="1"/>
    <col min="1799" max="1799" width="11.85546875" customWidth="1"/>
    <col min="1800" max="1800" width="13" customWidth="1"/>
    <col min="1801" max="1801" width="22.85546875" customWidth="1"/>
    <col min="1802" max="1802" width="11.85546875" customWidth="1"/>
    <col min="1803" max="1803" width="15.5703125" customWidth="1"/>
    <col min="1804" max="1804" width="2.140625" customWidth="1"/>
    <col min="2049" max="2049" width="3.85546875" customWidth="1"/>
    <col min="2050" max="2050" width="42.5703125" customWidth="1"/>
    <col min="2051" max="2051" width="19.5703125" customWidth="1"/>
    <col min="2052" max="2052" width="11.7109375" customWidth="1"/>
    <col min="2053" max="2053" width="23.5703125" customWidth="1"/>
    <col min="2054" max="2054" width="15.85546875" customWidth="1"/>
    <col min="2055" max="2055" width="11.85546875" customWidth="1"/>
    <col min="2056" max="2056" width="13" customWidth="1"/>
    <col min="2057" max="2057" width="22.85546875" customWidth="1"/>
    <col min="2058" max="2058" width="11.85546875" customWidth="1"/>
    <col min="2059" max="2059" width="15.5703125" customWidth="1"/>
    <col min="2060" max="2060" width="2.140625" customWidth="1"/>
    <col min="2305" max="2305" width="3.85546875" customWidth="1"/>
    <col min="2306" max="2306" width="42.5703125" customWidth="1"/>
    <col min="2307" max="2307" width="19.5703125" customWidth="1"/>
    <col min="2308" max="2308" width="11.7109375" customWidth="1"/>
    <col min="2309" max="2309" width="23.5703125" customWidth="1"/>
    <col min="2310" max="2310" width="15.85546875" customWidth="1"/>
    <col min="2311" max="2311" width="11.85546875" customWidth="1"/>
    <col min="2312" max="2312" width="13" customWidth="1"/>
    <col min="2313" max="2313" width="22.85546875" customWidth="1"/>
    <col min="2314" max="2314" width="11.85546875" customWidth="1"/>
    <col min="2315" max="2315" width="15.5703125" customWidth="1"/>
    <col min="2316" max="2316" width="2.140625" customWidth="1"/>
    <col min="2561" max="2561" width="3.85546875" customWidth="1"/>
    <col min="2562" max="2562" width="42.5703125" customWidth="1"/>
    <col min="2563" max="2563" width="19.5703125" customWidth="1"/>
    <col min="2564" max="2564" width="11.7109375" customWidth="1"/>
    <col min="2565" max="2565" width="23.5703125" customWidth="1"/>
    <col min="2566" max="2566" width="15.85546875" customWidth="1"/>
    <col min="2567" max="2567" width="11.85546875" customWidth="1"/>
    <col min="2568" max="2568" width="13" customWidth="1"/>
    <col min="2569" max="2569" width="22.85546875" customWidth="1"/>
    <col min="2570" max="2570" width="11.85546875" customWidth="1"/>
    <col min="2571" max="2571" width="15.5703125" customWidth="1"/>
    <col min="2572" max="2572" width="2.140625" customWidth="1"/>
    <col min="2817" max="2817" width="3.85546875" customWidth="1"/>
    <col min="2818" max="2818" width="42.5703125" customWidth="1"/>
    <col min="2819" max="2819" width="19.5703125" customWidth="1"/>
    <col min="2820" max="2820" width="11.7109375" customWidth="1"/>
    <col min="2821" max="2821" width="23.5703125" customWidth="1"/>
    <col min="2822" max="2822" width="15.85546875" customWidth="1"/>
    <col min="2823" max="2823" width="11.85546875" customWidth="1"/>
    <col min="2824" max="2824" width="13" customWidth="1"/>
    <col min="2825" max="2825" width="22.85546875" customWidth="1"/>
    <col min="2826" max="2826" width="11.85546875" customWidth="1"/>
    <col min="2827" max="2827" width="15.5703125" customWidth="1"/>
    <col min="2828" max="2828" width="2.140625" customWidth="1"/>
    <col min="3073" max="3073" width="3.85546875" customWidth="1"/>
    <col min="3074" max="3074" width="42.5703125" customWidth="1"/>
    <col min="3075" max="3075" width="19.5703125" customWidth="1"/>
    <col min="3076" max="3076" width="11.7109375" customWidth="1"/>
    <col min="3077" max="3077" width="23.5703125" customWidth="1"/>
    <col min="3078" max="3078" width="15.85546875" customWidth="1"/>
    <col min="3079" max="3079" width="11.85546875" customWidth="1"/>
    <col min="3080" max="3080" width="13" customWidth="1"/>
    <col min="3081" max="3081" width="22.85546875" customWidth="1"/>
    <col min="3082" max="3082" width="11.85546875" customWidth="1"/>
    <col min="3083" max="3083" width="15.5703125" customWidth="1"/>
    <col min="3084" max="3084" width="2.140625" customWidth="1"/>
    <col min="3329" max="3329" width="3.85546875" customWidth="1"/>
    <col min="3330" max="3330" width="42.5703125" customWidth="1"/>
    <col min="3331" max="3331" width="19.5703125" customWidth="1"/>
    <col min="3332" max="3332" width="11.7109375" customWidth="1"/>
    <col min="3333" max="3333" width="23.5703125" customWidth="1"/>
    <col min="3334" max="3334" width="15.85546875" customWidth="1"/>
    <col min="3335" max="3335" width="11.85546875" customWidth="1"/>
    <col min="3336" max="3336" width="13" customWidth="1"/>
    <col min="3337" max="3337" width="22.85546875" customWidth="1"/>
    <col min="3338" max="3338" width="11.85546875" customWidth="1"/>
    <col min="3339" max="3339" width="15.5703125" customWidth="1"/>
    <col min="3340" max="3340" width="2.140625" customWidth="1"/>
    <col min="3585" max="3585" width="3.85546875" customWidth="1"/>
    <col min="3586" max="3586" width="42.5703125" customWidth="1"/>
    <col min="3587" max="3587" width="19.5703125" customWidth="1"/>
    <col min="3588" max="3588" width="11.7109375" customWidth="1"/>
    <col min="3589" max="3589" width="23.5703125" customWidth="1"/>
    <col min="3590" max="3590" width="15.85546875" customWidth="1"/>
    <col min="3591" max="3591" width="11.85546875" customWidth="1"/>
    <col min="3592" max="3592" width="13" customWidth="1"/>
    <col min="3593" max="3593" width="22.85546875" customWidth="1"/>
    <col min="3594" max="3594" width="11.85546875" customWidth="1"/>
    <col min="3595" max="3595" width="15.5703125" customWidth="1"/>
    <col min="3596" max="3596" width="2.140625" customWidth="1"/>
    <col min="3841" max="3841" width="3.85546875" customWidth="1"/>
    <col min="3842" max="3842" width="42.5703125" customWidth="1"/>
    <col min="3843" max="3843" width="19.5703125" customWidth="1"/>
    <col min="3844" max="3844" width="11.7109375" customWidth="1"/>
    <col min="3845" max="3845" width="23.5703125" customWidth="1"/>
    <col min="3846" max="3846" width="15.85546875" customWidth="1"/>
    <col min="3847" max="3847" width="11.85546875" customWidth="1"/>
    <col min="3848" max="3848" width="13" customWidth="1"/>
    <col min="3849" max="3849" width="22.85546875" customWidth="1"/>
    <col min="3850" max="3850" width="11.85546875" customWidth="1"/>
    <col min="3851" max="3851" width="15.5703125" customWidth="1"/>
    <col min="3852" max="3852" width="2.140625" customWidth="1"/>
    <col min="4097" max="4097" width="3.85546875" customWidth="1"/>
    <col min="4098" max="4098" width="42.5703125" customWidth="1"/>
    <col min="4099" max="4099" width="19.5703125" customWidth="1"/>
    <col min="4100" max="4100" width="11.7109375" customWidth="1"/>
    <col min="4101" max="4101" width="23.5703125" customWidth="1"/>
    <col min="4102" max="4102" width="15.85546875" customWidth="1"/>
    <col min="4103" max="4103" width="11.85546875" customWidth="1"/>
    <col min="4104" max="4104" width="13" customWidth="1"/>
    <col min="4105" max="4105" width="22.85546875" customWidth="1"/>
    <col min="4106" max="4106" width="11.85546875" customWidth="1"/>
    <col min="4107" max="4107" width="15.5703125" customWidth="1"/>
    <col min="4108" max="4108" width="2.140625" customWidth="1"/>
    <col min="4353" max="4353" width="3.85546875" customWidth="1"/>
    <col min="4354" max="4354" width="42.5703125" customWidth="1"/>
    <col min="4355" max="4355" width="19.5703125" customWidth="1"/>
    <col min="4356" max="4356" width="11.7109375" customWidth="1"/>
    <col min="4357" max="4357" width="23.5703125" customWidth="1"/>
    <col min="4358" max="4358" width="15.85546875" customWidth="1"/>
    <col min="4359" max="4359" width="11.85546875" customWidth="1"/>
    <col min="4360" max="4360" width="13" customWidth="1"/>
    <col min="4361" max="4361" width="22.85546875" customWidth="1"/>
    <col min="4362" max="4362" width="11.85546875" customWidth="1"/>
    <col min="4363" max="4363" width="15.5703125" customWidth="1"/>
    <col min="4364" max="4364" width="2.140625" customWidth="1"/>
    <col min="4609" max="4609" width="3.85546875" customWidth="1"/>
    <col min="4610" max="4610" width="42.5703125" customWidth="1"/>
    <col min="4611" max="4611" width="19.5703125" customWidth="1"/>
    <col min="4612" max="4612" width="11.7109375" customWidth="1"/>
    <col min="4613" max="4613" width="23.5703125" customWidth="1"/>
    <col min="4614" max="4614" width="15.85546875" customWidth="1"/>
    <col min="4615" max="4615" width="11.85546875" customWidth="1"/>
    <col min="4616" max="4616" width="13" customWidth="1"/>
    <col min="4617" max="4617" width="22.85546875" customWidth="1"/>
    <col min="4618" max="4618" width="11.85546875" customWidth="1"/>
    <col min="4619" max="4619" width="15.5703125" customWidth="1"/>
    <col min="4620" max="4620" width="2.140625" customWidth="1"/>
    <col min="4865" max="4865" width="3.85546875" customWidth="1"/>
    <col min="4866" max="4866" width="42.5703125" customWidth="1"/>
    <col min="4867" max="4867" width="19.5703125" customWidth="1"/>
    <col min="4868" max="4868" width="11.7109375" customWidth="1"/>
    <col min="4869" max="4869" width="23.5703125" customWidth="1"/>
    <col min="4870" max="4870" width="15.85546875" customWidth="1"/>
    <col min="4871" max="4871" width="11.85546875" customWidth="1"/>
    <col min="4872" max="4872" width="13" customWidth="1"/>
    <col min="4873" max="4873" width="22.85546875" customWidth="1"/>
    <col min="4874" max="4874" width="11.85546875" customWidth="1"/>
    <col min="4875" max="4875" width="15.5703125" customWidth="1"/>
    <col min="4876" max="4876" width="2.140625" customWidth="1"/>
    <col min="5121" max="5121" width="3.85546875" customWidth="1"/>
    <col min="5122" max="5122" width="42.5703125" customWidth="1"/>
    <col min="5123" max="5123" width="19.5703125" customWidth="1"/>
    <col min="5124" max="5124" width="11.7109375" customWidth="1"/>
    <col min="5125" max="5125" width="23.5703125" customWidth="1"/>
    <col min="5126" max="5126" width="15.85546875" customWidth="1"/>
    <col min="5127" max="5127" width="11.85546875" customWidth="1"/>
    <col min="5128" max="5128" width="13" customWidth="1"/>
    <col min="5129" max="5129" width="22.85546875" customWidth="1"/>
    <col min="5130" max="5130" width="11.85546875" customWidth="1"/>
    <col min="5131" max="5131" width="15.5703125" customWidth="1"/>
    <col min="5132" max="5132" width="2.140625" customWidth="1"/>
    <col min="5377" max="5377" width="3.85546875" customWidth="1"/>
    <col min="5378" max="5378" width="42.5703125" customWidth="1"/>
    <col min="5379" max="5379" width="19.5703125" customWidth="1"/>
    <col min="5380" max="5380" width="11.7109375" customWidth="1"/>
    <col min="5381" max="5381" width="23.5703125" customWidth="1"/>
    <col min="5382" max="5382" width="15.85546875" customWidth="1"/>
    <col min="5383" max="5383" width="11.85546875" customWidth="1"/>
    <col min="5384" max="5384" width="13" customWidth="1"/>
    <col min="5385" max="5385" width="22.85546875" customWidth="1"/>
    <col min="5386" max="5386" width="11.85546875" customWidth="1"/>
    <col min="5387" max="5387" width="15.5703125" customWidth="1"/>
    <col min="5388" max="5388" width="2.140625" customWidth="1"/>
    <col min="5633" max="5633" width="3.85546875" customWidth="1"/>
    <col min="5634" max="5634" width="42.5703125" customWidth="1"/>
    <col min="5635" max="5635" width="19.5703125" customWidth="1"/>
    <col min="5636" max="5636" width="11.7109375" customWidth="1"/>
    <col min="5637" max="5637" width="23.5703125" customWidth="1"/>
    <col min="5638" max="5638" width="15.85546875" customWidth="1"/>
    <col min="5639" max="5639" width="11.85546875" customWidth="1"/>
    <col min="5640" max="5640" width="13" customWidth="1"/>
    <col min="5641" max="5641" width="22.85546875" customWidth="1"/>
    <col min="5642" max="5642" width="11.85546875" customWidth="1"/>
    <col min="5643" max="5643" width="15.5703125" customWidth="1"/>
    <col min="5644" max="5644" width="2.140625" customWidth="1"/>
    <col min="5889" max="5889" width="3.85546875" customWidth="1"/>
    <col min="5890" max="5890" width="42.5703125" customWidth="1"/>
    <col min="5891" max="5891" width="19.5703125" customWidth="1"/>
    <col min="5892" max="5892" width="11.7109375" customWidth="1"/>
    <col min="5893" max="5893" width="23.5703125" customWidth="1"/>
    <col min="5894" max="5894" width="15.85546875" customWidth="1"/>
    <col min="5895" max="5895" width="11.85546875" customWidth="1"/>
    <col min="5896" max="5896" width="13" customWidth="1"/>
    <col min="5897" max="5897" width="22.85546875" customWidth="1"/>
    <col min="5898" max="5898" width="11.85546875" customWidth="1"/>
    <col min="5899" max="5899" width="15.5703125" customWidth="1"/>
    <col min="5900" max="5900" width="2.140625" customWidth="1"/>
    <col min="6145" max="6145" width="3.85546875" customWidth="1"/>
    <col min="6146" max="6146" width="42.5703125" customWidth="1"/>
    <col min="6147" max="6147" width="19.5703125" customWidth="1"/>
    <col min="6148" max="6148" width="11.7109375" customWidth="1"/>
    <col min="6149" max="6149" width="23.5703125" customWidth="1"/>
    <col min="6150" max="6150" width="15.85546875" customWidth="1"/>
    <col min="6151" max="6151" width="11.85546875" customWidth="1"/>
    <col min="6152" max="6152" width="13" customWidth="1"/>
    <col min="6153" max="6153" width="22.85546875" customWidth="1"/>
    <col min="6154" max="6154" width="11.85546875" customWidth="1"/>
    <col min="6155" max="6155" width="15.5703125" customWidth="1"/>
    <col min="6156" max="6156" width="2.140625" customWidth="1"/>
    <col min="6401" max="6401" width="3.85546875" customWidth="1"/>
    <col min="6402" max="6402" width="42.5703125" customWidth="1"/>
    <col min="6403" max="6403" width="19.5703125" customWidth="1"/>
    <col min="6404" max="6404" width="11.7109375" customWidth="1"/>
    <col min="6405" max="6405" width="23.5703125" customWidth="1"/>
    <col min="6406" max="6406" width="15.85546875" customWidth="1"/>
    <col min="6407" max="6407" width="11.85546875" customWidth="1"/>
    <col min="6408" max="6408" width="13" customWidth="1"/>
    <col min="6409" max="6409" width="22.85546875" customWidth="1"/>
    <col min="6410" max="6410" width="11.85546875" customWidth="1"/>
    <col min="6411" max="6411" width="15.5703125" customWidth="1"/>
    <col min="6412" max="6412" width="2.140625" customWidth="1"/>
    <col min="6657" max="6657" width="3.85546875" customWidth="1"/>
    <col min="6658" max="6658" width="42.5703125" customWidth="1"/>
    <col min="6659" max="6659" width="19.5703125" customWidth="1"/>
    <col min="6660" max="6660" width="11.7109375" customWidth="1"/>
    <col min="6661" max="6661" width="23.5703125" customWidth="1"/>
    <col min="6662" max="6662" width="15.85546875" customWidth="1"/>
    <col min="6663" max="6663" width="11.85546875" customWidth="1"/>
    <col min="6664" max="6664" width="13" customWidth="1"/>
    <col min="6665" max="6665" width="22.85546875" customWidth="1"/>
    <col min="6666" max="6666" width="11.85546875" customWidth="1"/>
    <col min="6667" max="6667" width="15.5703125" customWidth="1"/>
    <col min="6668" max="6668" width="2.140625" customWidth="1"/>
    <col min="6913" max="6913" width="3.85546875" customWidth="1"/>
    <col min="6914" max="6914" width="42.5703125" customWidth="1"/>
    <col min="6915" max="6915" width="19.5703125" customWidth="1"/>
    <col min="6916" max="6916" width="11.7109375" customWidth="1"/>
    <col min="6917" max="6917" width="23.5703125" customWidth="1"/>
    <col min="6918" max="6918" width="15.85546875" customWidth="1"/>
    <col min="6919" max="6919" width="11.85546875" customWidth="1"/>
    <col min="6920" max="6920" width="13" customWidth="1"/>
    <col min="6921" max="6921" width="22.85546875" customWidth="1"/>
    <col min="6922" max="6922" width="11.85546875" customWidth="1"/>
    <col min="6923" max="6923" width="15.5703125" customWidth="1"/>
    <col min="6924" max="6924" width="2.140625" customWidth="1"/>
    <col min="7169" max="7169" width="3.85546875" customWidth="1"/>
    <col min="7170" max="7170" width="42.5703125" customWidth="1"/>
    <col min="7171" max="7171" width="19.5703125" customWidth="1"/>
    <col min="7172" max="7172" width="11.7109375" customWidth="1"/>
    <col min="7173" max="7173" width="23.5703125" customWidth="1"/>
    <col min="7174" max="7174" width="15.85546875" customWidth="1"/>
    <col min="7175" max="7175" width="11.85546875" customWidth="1"/>
    <col min="7176" max="7176" width="13" customWidth="1"/>
    <col min="7177" max="7177" width="22.85546875" customWidth="1"/>
    <col min="7178" max="7178" width="11.85546875" customWidth="1"/>
    <col min="7179" max="7179" width="15.5703125" customWidth="1"/>
    <col min="7180" max="7180" width="2.140625" customWidth="1"/>
    <col min="7425" max="7425" width="3.85546875" customWidth="1"/>
    <col min="7426" max="7426" width="42.5703125" customWidth="1"/>
    <col min="7427" max="7427" width="19.5703125" customWidth="1"/>
    <col min="7428" max="7428" width="11.7109375" customWidth="1"/>
    <col min="7429" max="7429" width="23.5703125" customWidth="1"/>
    <col min="7430" max="7430" width="15.85546875" customWidth="1"/>
    <col min="7431" max="7431" width="11.85546875" customWidth="1"/>
    <col min="7432" max="7432" width="13" customWidth="1"/>
    <col min="7433" max="7433" width="22.85546875" customWidth="1"/>
    <col min="7434" max="7434" width="11.85546875" customWidth="1"/>
    <col min="7435" max="7435" width="15.5703125" customWidth="1"/>
    <col min="7436" max="7436" width="2.140625" customWidth="1"/>
    <col min="7681" max="7681" width="3.85546875" customWidth="1"/>
    <col min="7682" max="7682" width="42.5703125" customWidth="1"/>
    <col min="7683" max="7683" width="19.5703125" customWidth="1"/>
    <col min="7684" max="7684" width="11.7109375" customWidth="1"/>
    <col min="7685" max="7685" width="23.5703125" customWidth="1"/>
    <col min="7686" max="7686" width="15.85546875" customWidth="1"/>
    <col min="7687" max="7687" width="11.85546875" customWidth="1"/>
    <col min="7688" max="7688" width="13" customWidth="1"/>
    <col min="7689" max="7689" width="22.85546875" customWidth="1"/>
    <col min="7690" max="7690" width="11.85546875" customWidth="1"/>
    <col min="7691" max="7691" width="15.5703125" customWidth="1"/>
    <col min="7692" max="7692" width="2.140625" customWidth="1"/>
    <col min="7937" max="7937" width="3.85546875" customWidth="1"/>
    <col min="7938" max="7938" width="42.5703125" customWidth="1"/>
    <col min="7939" max="7939" width="19.5703125" customWidth="1"/>
    <col min="7940" max="7940" width="11.7109375" customWidth="1"/>
    <col min="7941" max="7941" width="23.5703125" customWidth="1"/>
    <col min="7942" max="7942" width="15.85546875" customWidth="1"/>
    <col min="7943" max="7943" width="11.85546875" customWidth="1"/>
    <col min="7944" max="7944" width="13" customWidth="1"/>
    <col min="7945" max="7945" width="22.85546875" customWidth="1"/>
    <col min="7946" max="7946" width="11.85546875" customWidth="1"/>
    <col min="7947" max="7947" width="15.5703125" customWidth="1"/>
    <col min="7948" max="7948" width="2.140625" customWidth="1"/>
    <col min="8193" max="8193" width="3.85546875" customWidth="1"/>
    <col min="8194" max="8194" width="42.5703125" customWidth="1"/>
    <col min="8195" max="8195" width="19.5703125" customWidth="1"/>
    <col min="8196" max="8196" width="11.7109375" customWidth="1"/>
    <col min="8197" max="8197" width="23.5703125" customWidth="1"/>
    <col min="8198" max="8198" width="15.85546875" customWidth="1"/>
    <col min="8199" max="8199" width="11.85546875" customWidth="1"/>
    <col min="8200" max="8200" width="13" customWidth="1"/>
    <col min="8201" max="8201" width="22.85546875" customWidth="1"/>
    <col min="8202" max="8202" width="11.85546875" customWidth="1"/>
    <col min="8203" max="8203" width="15.5703125" customWidth="1"/>
    <col min="8204" max="8204" width="2.140625" customWidth="1"/>
    <col min="8449" max="8449" width="3.85546875" customWidth="1"/>
    <col min="8450" max="8450" width="42.5703125" customWidth="1"/>
    <col min="8451" max="8451" width="19.5703125" customWidth="1"/>
    <col min="8452" max="8452" width="11.7109375" customWidth="1"/>
    <col min="8453" max="8453" width="23.5703125" customWidth="1"/>
    <col min="8454" max="8454" width="15.85546875" customWidth="1"/>
    <col min="8455" max="8455" width="11.85546875" customWidth="1"/>
    <col min="8456" max="8456" width="13" customWidth="1"/>
    <col min="8457" max="8457" width="22.85546875" customWidth="1"/>
    <col min="8458" max="8458" width="11.85546875" customWidth="1"/>
    <col min="8459" max="8459" width="15.5703125" customWidth="1"/>
    <col min="8460" max="8460" width="2.140625" customWidth="1"/>
    <col min="8705" max="8705" width="3.85546875" customWidth="1"/>
    <col min="8706" max="8706" width="42.5703125" customWidth="1"/>
    <col min="8707" max="8707" width="19.5703125" customWidth="1"/>
    <col min="8708" max="8708" width="11.7109375" customWidth="1"/>
    <col min="8709" max="8709" width="23.5703125" customWidth="1"/>
    <col min="8710" max="8710" width="15.85546875" customWidth="1"/>
    <col min="8711" max="8711" width="11.85546875" customWidth="1"/>
    <col min="8712" max="8712" width="13" customWidth="1"/>
    <col min="8713" max="8713" width="22.85546875" customWidth="1"/>
    <col min="8714" max="8714" width="11.85546875" customWidth="1"/>
    <col min="8715" max="8715" width="15.5703125" customWidth="1"/>
    <col min="8716" max="8716" width="2.140625" customWidth="1"/>
    <col min="8961" max="8961" width="3.85546875" customWidth="1"/>
    <col min="8962" max="8962" width="42.5703125" customWidth="1"/>
    <col min="8963" max="8963" width="19.5703125" customWidth="1"/>
    <col min="8964" max="8964" width="11.7109375" customWidth="1"/>
    <col min="8965" max="8965" width="23.5703125" customWidth="1"/>
    <col min="8966" max="8966" width="15.85546875" customWidth="1"/>
    <col min="8967" max="8967" width="11.85546875" customWidth="1"/>
    <col min="8968" max="8968" width="13" customWidth="1"/>
    <col min="8969" max="8969" width="22.85546875" customWidth="1"/>
    <col min="8970" max="8970" width="11.85546875" customWidth="1"/>
    <col min="8971" max="8971" width="15.5703125" customWidth="1"/>
    <col min="8972" max="8972" width="2.140625" customWidth="1"/>
    <col min="9217" max="9217" width="3.85546875" customWidth="1"/>
    <col min="9218" max="9218" width="42.5703125" customWidth="1"/>
    <col min="9219" max="9219" width="19.5703125" customWidth="1"/>
    <col min="9220" max="9220" width="11.7109375" customWidth="1"/>
    <col min="9221" max="9221" width="23.5703125" customWidth="1"/>
    <col min="9222" max="9222" width="15.85546875" customWidth="1"/>
    <col min="9223" max="9223" width="11.85546875" customWidth="1"/>
    <col min="9224" max="9224" width="13" customWidth="1"/>
    <col min="9225" max="9225" width="22.85546875" customWidth="1"/>
    <col min="9226" max="9226" width="11.85546875" customWidth="1"/>
    <col min="9227" max="9227" width="15.5703125" customWidth="1"/>
    <col min="9228" max="9228" width="2.140625" customWidth="1"/>
    <col min="9473" max="9473" width="3.85546875" customWidth="1"/>
    <col min="9474" max="9474" width="42.5703125" customWidth="1"/>
    <col min="9475" max="9475" width="19.5703125" customWidth="1"/>
    <col min="9476" max="9476" width="11.7109375" customWidth="1"/>
    <col min="9477" max="9477" width="23.5703125" customWidth="1"/>
    <col min="9478" max="9478" width="15.85546875" customWidth="1"/>
    <col min="9479" max="9479" width="11.85546875" customWidth="1"/>
    <col min="9480" max="9480" width="13" customWidth="1"/>
    <col min="9481" max="9481" width="22.85546875" customWidth="1"/>
    <col min="9482" max="9482" width="11.85546875" customWidth="1"/>
    <col min="9483" max="9483" width="15.5703125" customWidth="1"/>
    <col min="9484" max="9484" width="2.140625" customWidth="1"/>
    <col min="9729" max="9729" width="3.85546875" customWidth="1"/>
    <col min="9730" max="9730" width="42.5703125" customWidth="1"/>
    <col min="9731" max="9731" width="19.5703125" customWidth="1"/>
    <col min="9732" max="9732" width="11.7109375" customWidth="1"/>
    <col min="9733" max="9733" width="23.5703125" customWidth="1"/>
    <col min="9734" max="9734" width="15.85546875" customWidth="1"/>
    <col min="9735" max="9735" width="11.85546875" customWidth="1"/>
    <col min="9736" max="9736" width="13" customWidth="1"/>
    <col min="9737" max="9737" width="22.85546875" customWidth="1"/>
    <col min="9738" max="9738" width="11.85546875" customWidth="1"/>
    <col min="9739" max="9739" width="15.5703125" customWidth="1"/>
    <col min="9740" max="9740" width="2.140625" customWidth="1"/>
    <col min="9985" max="9985" width="3.85546875" customWidth="1"/>
    <col min="9986" max="9986" width="42.5703125" customWidth="1"/>
    <col min="9987" max="9987" width="19.5703125" customWidth="1"/>
    <col min="9988" max="9988" width="11.7109375" customWidth="1"/>
    <col min="9989" max="9989" width="23.5703125" customWidth="1"/>
    <col min="9990" max="9990" width="15.85546875" customWidth="1"/>
    <col min="9991" max="9991" width="11.85546875" customWidth="1"/>
    <col min="9992" max="9992" width="13" customWidth="1"/>
    <col min="9993" max="9993" width="22.85546875" customWidth="1"/>
    <col min="9994" max="9994" width="11.85546875" customWidth="1"/>
    <col min="9995" max="9995" width="15.5703125" customWidth="1"/>
    <col min="9996" max="9996" width="2.140625" customWidth="1"/>
    <col min="10241" max="10241" width="3.85546875" customWidth="1"/>
    <col min="10242" max="10242" width="42.5703125" customWidth="1"/>
    <col min="10243" max="10243" width="19.5703125" customWidth="1"/>
    <col min="10244" max="10244" width="11.7109375" customWidth="1"/>
    <col min="10245" max="10245" width="23.5703125" customWidth="1"/>
    <col min="10246" max="10246" width="15.85546875" customWidth="1"/>
    <col min="10247" max="10247" width="11.85546875" customWidth="1"/>
    <col min="10248" max="10248" width="13" customWidth="1"/>
    <col min="10249" max="10249" width="22.85546875" customWidth="1"/>
    <col min="10250" max="10250" width="11.85546875" customWidth="1"/>
    <col min="10251" max="10251" width="15.5703125" customWidth="1"/>
    <col min="10252" max="10252" width="2.140625" customWidth="1"/>
    <col min="10497" max="10497" width="3.85546875" customWidth="1"/>
    <col min="10498" max="10498" width="42.5703125" customWidth="1"/>
    <col min="10499" max="10499" width="19.5703125" customWidth="1"/>
    <col min="10500" max="10500" width="11.7109375" customWidth="1"/>
    <col min="10501" max="10501" width="23.5703125" customWidth="1"/>
    <col min="10502" max="10502" width="15.85546875" customWidth="1"/>
    <col min="10503" max="10503" width="11.85546875" customWidth="1"/>
    <col min="10504" max="10504" width="13" customWidth="1"/>
    <col min="10505" max="10505" width="22.85546875" customWidth="1"/>
    <col min="10506" max="10506" width="11.85546875" customWidth="1"/>
    <col min="10507" max="10507" width="15.5703125" customWidth="1"/>
    <col min="10508" max="10508" width="2.140625" customWidth="1"/>
    <col min="10753" max="10753" width="3.85546875" customWidth="1"/>
    <col min="10754" max="10754" width="42.5703125" customWidth="1"/>
    <col min="10755" max="10755" width="19.5703125" customWidth="1"/>
    <col min="10756" max="10756" width="11.7109375" customWidth="1"/>
    <col min="10757" max="10757" width="23.5703125" customWidth="1"/>
    <col min="10758" max="10758" width="15.85546875" customWidth="1"/>
    <col min="10759" max="10759" width="11.85546875" customWidth="1"/>
    <col min="10760" max="10760" width="13" customWidth="1"/>
    <col min="10761" max="10761" width="22.85546875" customWidth="1"/>
    <col min="10762" max="10762" width="11.85546875" customWidth="1"/>
    <col min="10763" max="10763" width="15.5703125" customWidth="1"/>
    <col min="10764" max="10764" width="2.140625" customWidth="1"/>
    <col min="11009" max="11009" width="3.85546875" customWidth="1"/>
    <col min="11010" max="11010" width="42.5703125" customWidth="1"/>
    <col min="11011" max="11011" width="19.5703125" customWidth="1"/>
    <col min="11012" max="11012" width="11.7109375" customWidth="1"/>
    <col min="11013" max="11013" width="23.5703125" customWidth="1"/>
    <col min="11014" max="11014" width="15.85546875" customWidth="1"/>
    <col min="11015" max="11015" width="11.85546875" customWidth="1"/>
    <col min="11016" max="11016" width="13" customWidth="1"/>
    <col min="11017" max="11017" width="22.85546875" customWidth="1"/>
    <col min="11018" max="11018" width="11.85546875" customWidth="1"/>
    <col min="11019" max="11019" width="15.5703125" customWidth="1"/>
    <col min="11020" max="11020" width="2.140625" customWidth="1"/>
    <col min="11265" max="11265" width="3.85546875" customWidth="1"/>
    <col min="11266" max="11266" width="42.5703125" customWidth="1"/>
    <col min="11267" max="11267" width="19.5703125" customWidth="1"/>
    <col min="11268" max="11268" width="11.7109375" customWidth="1"/>
    <col min="11269" max="11269" width="23.5703125" customWidth="1"/>
    <col min="11270" max="11270" width="15.85546875" customWidth="1"/>
    <col min="11271" max="11271" width="11.85546875" customWidth="1"/>
    <col min="11272" max="11272" width="13" customWidth="1"/>
    <col min="11273" max="11273" width="22.85546875" customWidth="1"/>
    <col min="11274" max="11274" width="11.85546875" customWidth="1"/>
    <col min="11275" max="11275" width="15.5703125" customWidth="1"/>
    <col min="11276" max="11276" width="2.140625" customWidth="1"/>
    <col min="11521" max="11521" width="3.85546875" customWidth="1"/>
    <col min="11522" max="11522" width="42.5703125" customWidth="1"/>
    <col min="11523" max="11523" width="19.5703125" customWidth="1"/>
    <col min="11524" max="11524" width="11.7109375" customWidth="1"/>
    <col min="11525" max="11525" width="23.5703125" customWidth="1"/>
    <col min="11526" max="11526" width="15.85546875" customWidth="1"/>
    <col min="11527" max="11527" width="11.85546875" customWidth="1"/>
    <col min="11528" max="11528" width="13" customWidth="1"/>
    <col min="11529" max="11529" width="22.85546875" customWidth="1"/>
    <col min="11530" max="11530" width="11.85546875" customWidth="1"/>
    <col min="11531" max="11531" width="15.5703125" customWidth="1"/>
    <col min="11532" max="11532" width="2.140625" customWidth="1"/>
    <col min="11777" max="11777" width="3.85546875" customWidth="1"/>
    <col min="11778" max="11778" width="42.5703125" customWidth="1"/>
    <col min="11779" max="11779" width="19.5703125" customWidth="1"/>
    <col min="11780" max="11780" width="11.7109375" customWidth="1"/>
    <col min="11781" max="11781" width="23.5703125" customWidth="1"/>
    <col min="11782" max="11782" width="15.85546875" customWidth="1"/>
    <col min="11783" max="11783" width="11.85546875" customWidth="1"/>
    <col min="11784" max="11784" width="13" customWidth="1"/>
    <col min="11785" max="11785" width="22.85546875" customWidth="1"/>
    <col min="11786" max="11786" width="11.85546875" customWidth="1"/>
    <col min="11787" max="11787" width="15.5703125" customWidth="1"/>
    <col min="11788" max="11788" width="2.140625" customWidth="1"/>
    <col min="12033" max="12033" width="3.85546875" customWidth="1"/>
    <col min="12034" max="12034" width="42.5703125" customWidth="1"/>
    <col min="12035" max="12035" width="19.5703125" customWidth="1"/>
    <col min="12036" max="12036" width="11.7109375" customWidth="1"/>
    <col min="12037" max="12037" width="23.5703125" customWidth="1"/>
    <col min="12038" max="12038" width="15.85546875" customWidth="1"/>
    <col min="12039" max="12039" width="11.85546875" customWidth="1"/>
    <col min="12040" max="12040" width="13" customWidth="1"/>
    <col min="12041" max="12041" width="22.85546875" customWidth="1"/>
    <col min="12042" max="12042" width="11.85546875" customWidth="1"/>
    <col min="12043" max="12043" width="15.5703125" customWidth="1"/>
    <col min="12044" max="12044" width="2.140625" customWidth="1"/>
    <col min="12289" max="12289" width="3.85546875" customWidth="1"/>
    <col min="12290" max="12290" width="42.5703125" customWidth="1"/>
    <col min="12291" max="12291" width="19.5703125" customWidth="1"/>
    <col min="12292" max="12292" width="11.7109375" customWidth="1"/>
    <col min="12293" max="12293" width="23.5703125" customWidth="1"/>
    <col min="12294" max="12294" width="15.85546875" customWidth="1"/>
    <col min="12295" max="12295" width="11.85546875" customWidth="1"/>
    <col min="12296" max="12296" width="13" customWidth="1"/>
    <col min="12297" max="12297" width="22.85546875" customWidth="1"/>
    <col min="12298" max="12298" width="11.85546875" customWidth="1"/>
    <col min="12299" max="12299" width="15.5703125" customWidth="1"/>
    <col min="12300" max="12300" width="2.140625" customWidth="1"/>
    <col min="12545" max="12545" width="3.85546875" customWidth="1"/>
    <col min="12546" max="12546" width="42.5703125" customWidth="1"/>
    <col min="12547" max="12547" width="19.5703125" customWidth="1"/>
    <col min="12548" max="12548" width="11.7109375" customWidth="1"/>
    <col min="12549" max="12549" width="23.5703125" customWidth="1"/>
    <col min="12550" max="12550" width="15.85546875" customWidth="1"/>
    <col min="12551" max="12551" width="11.85546875" customWidth="1"/>
    <col min="12552" max="12552" width="13" customWidth="1"/>
    <col min="12553" max="12553" width="22.85546875" customWidth="1"/>
    <col min="12554" max="12554" width="11.85546875" customWidth="1"/>
    <col min="12555" max="12555" width="15.5703125" customWidth="1"/>
    <col min="12556" max="12556" width="2.140625" customWidth="1"/>
    <col min="12801" max="12801" width="3.85546875" customWidth="1"/>
    <col min="12802" max="12802" width="42.5703125" customWidth="1"/>
    <col min="12803" max="12803" width="19.5703125" customWidth="1"/>
    <col min="12804" max="12804" width="11.7109375" customWidth="1"/>
    <col min="12805" max="12805" width="23.5703125" customWidth="1"/>
    <col min="12806" max="12806" width="15.85546875" customWidth="1"/>
    <col min="12807" max="12807" width="11.85546875" customWidth="1"/>
    <col min="12808" max="12808" width="13" customWidth="1"/>
    <col min="12809" max="12809" width="22.85546875" customWidth="1"/>
    <col min="12810" max="12810" width="11.85546875" customWidth="1"/>
    <col min="12811" max="12811" width="15.5703125" customWidth="1"/>
    <col min="12812" max="12812" width="2.140625" customWidth="1"/>
    <col min="13057" max="13057" width="3.85546875" customWidth="1"/>
    <col min="13058" max="13058" width="42.5703125" customWidth="1"/>
    <col min="13059" max="13059" width="19.5703125" customWidth="1"/>
    <col min="13060" max="13060" width="11.7109375" customWidth="1"/>
    <col min="13061" max="13061" width="23.5703125" customWidth="1"/>
    <col min="13062" max="13062" width="15.85546875" customWidth="1"/>
    <col min="13063" max="13063" width="11.85546875" customWidth="1"/>
    <col min="13064" max="13064" width="13" customWidth="1"/>
    <col min="13065" max="13065" width="22.85546875" customWidth="1"/>
    <col min="13066" max="13066" width="11.85546875" customWidth="1"/>
    <col min="13067" max="13067" width="15.5703125" customWidth="1"/>
    <col min="13068" max="13068" width="2.140625" customWidth="1"/>
    <col min="13313" max="13313" width="3.85546875" customWidth="1"/>
    <col min="13314" max="13314" width="42.5703125" customWidth="1"/>
    <col min="13315" max="13315" width="19.5703125" customWidth="1"/>
    <col min="13316" max="13316" width="11.7109375" customWidth="1"/>
    <col min="13317" max="13317" width="23.5703125" customWidth="1"/>
    <col min="13318" max="13318" width="15.85546875" customWidth="1"/>
    <col min="13319" max="13319" width="11.85546875" customWidth="1"/>
    <col min="13320" max="13320" width="13" customWidth="1"/>
    <col min="13321" max="13321" width="22.85546875" customWidth="1"/>
    <col min="13322" max="13322" width="11.85546875" customWidth="1"/>
    <col min="13323" max="13323" width="15.5703125" customWidth="1"/>
    <col min="13324" max="13324" width="2.140625" customWidth="1"/>
    <col min="13569" max="13569" width="3.85546875" customWidth="1"/>
    <col min="13570" max="13570" width="42.5703125" customWidth="1"/>
    <col min="13571" max="13571" width="19.5703125" customWidth="1"/>
    <col min="13572" max="13572" width="11.7109375" customWidth="1"/>
    <col min="13573" max="13573" width="23.5703125" customWidth="1"/>
    <col min="13574" max="13574" width="15.85546875" customWidth="1"/>
    <col min="13575" max="13575" width="11.85546875" customWidth="1"/>
    <col min="13576" max="13576" width="13" customWidth="1"/>
    <col min="13577" max="13577" width="22.85546875" customWidth="1"/>
    <col min="13578" max="13578" width="11.85546875" customWidth="1"/>
    <col min="13579" max="13579" width="15.5703125" customWidth="1"/>
    <col min="13580" max="13580" width="2.140625" customWidth="1"/>
    <col min="13825" max="13825" width="3.85546875" customWidth="1"/>
    <col min="13826" max="13826" width="42.5703125" customWidth="1"/>
    <col min="13827" max="13827" width="19.5703125" customWidth="1"/>
    <col min="13828" max="13828" width="11.7109375" customWidth="1"/>
    <col min="13829" max="13829" width="23.5703125" customWidth="1"/>
    <col min="13830" max="13830" width="15.85546875" customWidth="1"/>
    <col min="13831" max="13831" width="11.85546875" customWidth="1"/>
    <col min="13832" max="13832" width="13" customWidth="1"/>
    <col min="13833" max="13833" width="22.85546875" customWidth="1"/>
    <col min="13834" max="13834" width="11.85546875" customWidth="1"/>
    <col min="13835" max="13835" width="15.5703125" customWidth="1"/>
    <col min="13836" max="13836" width="2.140625" customWidth="1"/>
    <col min="14081" max="14081" width="3.85546875" customWidth="1"/>
    <col min="14082" max="14082" width="42.5703125" customWidth="1"/>
    <col min="14083" max="14083" width="19.5703125" customWidth="1"/>
    <col min="14084" max="14084" width="11.7109375" customWidth="1"/>
    <col min="14085" max="14085" width="23.5703125" customWidth="1"/>
    <col min="14086" max="14086" width="15.85546875" customWidth="1"/>
    <col min="14087" max="14087" width="11.85546875" customWidth="1"/>
    <col min="14088" max="14088" width="13" customWidth="1"/>
    <col min="14089" max="14089" width="22.85546875" customWidth="1"/>
    <col min="14090" max="14090" width="11.85546875" customWidth="1"/>
    <col min="14091" max="14091" width="15.5703125" customWidth="1"/>
    <col min="14092" max="14092" width="2.140625" customWidth="1"/>
    <col min="14337" max="14337" width="3.85546875" customWidth="1"/>
    <col min="14338" max="14338" width="42.5703125" customWidth="1"/>
    <col min="14339" max="14339" width="19.5703125" customWidth="1"/>
    <col min="14340" max="14340" width="11.7109375" customWidth="1"/>
    <col min="14341" max="14341" width="23.5703125" customWidth="1"/>
    <col min="14342" max="14342" width="15.85546875" customWidth="1"/>
    <col min="14343" max="14343" width="11.85546875" customWidth="1"/>
    <col min="14344" max="14344" width="13" customWidth="1"/>
    <col min="14345" max="14345" width="22.85546875" customWidth="1"/>
    <col min="14346" max="14346" width="11.85546875" customWidth="1"/>
    <col min="14347" max="14347" width="15.5703125" customWidth="1"/>
    <col min="14348" max="14348" width="2.140625" customWidth="1"/>
    <col min="14593" max="14593" width="3.85546875" customWidth="1"/>
    <col min="14594" max="14594" width="42.5703125" customWidth="1"/>
    <col min="14595" max="14595" width="19.5703125" customWidth="1"/>
    <col min="14596" max="14596" width="11.7109375" customWidth="1"/>
    <col min="14597" max="14597" width="23.5703125" customWidth="1"/>
    <col min="14598" max="14598" width="15.85546875" customWidth="1"/>
    <col min="14599" max="14599" width="11.85546875" customWidth="1"/>
    <col min="14600" max="14600" width="13" customWidth="1"/>
    <col min="14601" max="14601" width="22.85546875" customWidth="1"/>
    <col min="14602" max="14602" width="11.85546875" customWidth="1"/>
    <col min="14603" max="14603" width="15.5703125" customWidth="1"/>
    <col min="14604" max="14604" width="2.140625" customWidth="1"/>
    <col min="14849" max="14849" width="3.85546875" customWidth="1"/>
    <col min="14850" max="14850" width="42.5703125" customWidth="1"/>
    <col min="14851" max="14851" width="19.5703125" customWidth="1"/>
    <col min="14852" max="14852" width="11.7109375" customWidth="1"/>
    <col min="14853" max="14853" width="23.5703125" customWidth="1"/>
    <col min="14854" max="14854" width="15.85546875" customWidth="1"/>
    <col min="14855" max="14855" width="11.85546875" customWidth="1"/>
    <col min="14856" max="14856" width="13" customWidth="1"/>
    <col min="14857" max="14857" width="22.85546875" customWidth="1"/>
    <col min="14858" max="14858" width="11.85546875" customWidth="1"/>
    <col min="14859" max="14859" width="15.5703125" customWidth="1"/>
    <col min="14860" max="14860" width="2.140625" customWidth="1"/>
    <col min="15105" max="15105" width="3.85546875" customWidth="1"/>
    <col min="15106" max="15106" width="42.5703125" customWidth="1"/>
    <col min="15107" max="15107" width="19.5703125" customWidth="1"/>
    <col min="15108" max="15108" width="11.7109375" customWidth="1"/>
    <col min="15109" max="15109" width="23.5703125" customWidth="1"/>
    <col min="15110" max="15110" width="15.85546875" customWidth="1"/>
    <col min="15111" max="15111" width="11.85546875" customWidth="1"/>
    <col min="15112" max="15112" width="13" customWidth="1"/>
    <col min="15113" max="15113" width="22.85546875" customWidth="1"/>
    <col min="15114" max="15114" width="11.85546875" customWidth="1"/>
    <col min="15115" max="15115" width="15.5703125" customWidth="1"/>
    <col min="15116" max="15116" width="2.140625" customWidth="1"/>
    <col min="15361" max="15361" width="3.85546875" customWidth="1"/>
    <col min="15362" max="15362" width="42.5703125" customWidth="1"/>
    <col min="15363" max="15363" width="19.5703125" customWidth="1"/>
    <col min="15364" max="15364" width="11.7109375" customWidth="1"/>
    <col min="15365" max="15365" width="23.5703125" customWidth="1"/>
    <col min="15366" max="15366" width="15.85546875" customWidth="1"/>
    <col min="15367" max="15367" width="11.85546875" customWidth="1"/>
    <col min="15368" max="15368" width="13" customWidth="1"/>
    <col min="15369" max="15369" width="22.85546875" customWidth="1"/>
    <col min="15370" max="15370" width="11.85546875" customWidth="1"/>
    <col min="15371" max="15371" width="15.5703125" customWidth="1"/>
    <col min="15372" max="15372" width="2.140625" customWidth="1"/>
    <col min="15617" max="15617" width="3.85546875" customWidth="1"/>
    <col min="15618" max="15618" width="42.5703125" customWidth="1"/>
    <col min="15619" max="15619" width="19.5703125" customWidth="1"/>
    <col min="15620" max="15620" width="11.7109375" customWidth="1"/>
    <col min="15621" max="15621" width="23.5703125" customWidth="1"/>
    <col min="15622" max="15622" width="15.85546875" customWidth="1"/>
    <col min="15623" max="15623" width="11.85546875" customWidth="1"/>
    <col min="15624" max="15624" width="13" customWidth="1"/>
    <col min="15625" max="15625" width="22.85546875" customWidth="1"/>
    <col min="15626" max="15626" width="11.85546875" customWidth="1"/>
    <col min="15627" max="15627" width="15.5703125" customWidth="1"/>
    <col min="15628" max="15628" width="2.140625" customWidth="1"/>
    <col min="15873" max="15873" width="3.85546875" customWidth="1"/>
    <col min="15874" max="15874" width="42.5703125" customWidth="1"/>
    <col min="15875" max="15875" width="19.5703125" customWidth="1"/>
    <col min="15876" max="15876" width="11.7109375" customWidth="1"/>
    <col min="15877" max="15877" width="23.5703125" customWidth="1"/>
    <col min="15878" max="15878" width="15.85546875" customWidth="1"/>
    <col min="15879" max="15879" width="11.85546875" customWidth="1"/>
    <col min="15880" max="15880" width="13" customWidth="1"/>
    <col min="15881" max="15881" width="22.85546875" customWidth="1"/>
    <col min="15882" max="15882" width="11.85546875" customWidth="1"/>
    <col min="15883" max="15883" width="15.5703125" customWidth="1"/>
    <col min="15884" max="15884" width="2.140625" customWidth="1"/>
    <col min="16129" max="16129" width="3.85546875" customWidth="1"/>
    <col min="16130" max="16130" width="42.5703125" customWidth="1"/>
    <col min="16131" max="16131" width="19.5703125" customWidth="1"/>
    <col min="16132" max="16132" width="11.7109375" customWidth="1"/>
    <col min="16133" max="16133" width="23.5703125" customWidth="1"/>
    <col min="16134" max="16134" width="15.85546875" customWidth="1"/>
    <col min="16135" max="16135" width="11.85546875" customWidth="1"/>
    <col min="16136" max="16136" width="13" customWidth="1"/>
    <col min="16137" max="16137" width="22.85546875" customWidth="1"/>
    <col min="16138" max="16138" width="11.85546875" customWidth="1"/>
    <col min="16139" max="16139" width="15.5703125" customWidth="1"/>
    <col min="16140" max="16140" width="2.140625" customWidth="1"/>
  </cols>
  <sheetData>
    <row r="1" spans="1:15" ht="18.75" customHeight="1">
      <c r="K1" s="76"/>
      <c r="L1" s="76"/>
      <c r="M1" s="76" t="s">
        <v>0</v>
      </c>
    </row>
    <row r="2" spans="1:15" ht="20.25" customHeight="1">
      <c r="A2" s="77"/>
      <c r="B2" s="77"/>
      <c r="C2" s="77"/>
      <c r="D2" s="77"/>
      <c r="E2" s="77"/>
      <c r="F2" s="77"/>
      <c r="G2" s="77"/>
      <c r="H2" s="78"/>
      <c r="I2" s="78"/>
      <c r="K2" s="79"/>
      <c r="L2" s="79"/>
      <c r="M2" s="79" t="s">
        <v>43</v>
      </c>
    </row>
    <row r="3" spans="1:15" ht="61.5" customHeight="1">
      <c r="A3" s="77"/>
      <c r="B3" s="80" t="s">
        <v>44</v>
      </c>
      <c r="C3" s="81"/>
      <c r="D3" s="81"/>
      <c r="E3" s="81"/>
      <c r="F3" s="81"/>
      <c r="G3" s="81"/>
      <c r="H3" s="81"/>
      <c r="I3" s="81"/>
      <c r="J3" s="81"/>
      <c r="K3" s="77"/>
    </row>
    <row r="4" spans="1:15" ht="31.5" customHeight="1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5" ht="33" customHeight="1">
      <c r="A5" s="83" t="s">
        <v>4</v>
      </c>
      <c r="B5" s="83" t="s">
        <v>5</v>
      </c>
      <c r="C5" s="84" t="s">
        <v>6</v>
      </c>
      <c r="D5" s="84"/>
      <c r="E5" s="84"/>
      <c r="F5" s="84" t="s">
        <v>7</v>
      </c>
      <c r="G5" s="84" t="s">
        <v>8</v>
      </c>
      <c r="H5" s="84"/>
      <c r="I5" s="84"/>
      <c r="J5" s="84"/>
      <c r="K5" s="85" t="s">
        <v>45</v>
      </c>
    </row>
    <row r="6" spans="1:15" ht="158.25" customHeight="1">
      <c r="A6" s="83"/>
      <c r="B6" s="83"/>
      <c r="C6" s="86" t="s">
        <v>46</v>
      </c>
      <c r="D6" s="86" t="s">
        <v>47</v>
      </c>
      <c r="E6" s="86" t="s">
        <v>12</v>
      </c>
      <c r="F6" s="84"/>
      <c r="G6" s="87" t="s">
        <v>13</v>
      </c>
      <c r="H6" s="86" t="s">
        <v>48</v>
      </c>
      <c r="I6" s="86" t="s">
        <v>15</v>
      </c>
      <c r="J6" s="86" t="s">
        <v>49</v>
      </c>
      <c r="K6" s="85"/>
      <c r="O6" s="88"/>
    </row>
    <row r="7" spans="1:15" ht="33" customHeight="1">
      <c r="A7" s="86">
        <v>1</v>
      </c>
      <c r="B7" s="89" t="s">
        <v>50</v>
      </c>
      <c r="C7" s="90"/>
      <c r="D7" s="90">
        <v>35.53</v>
      </c>
      <c r="E7" s="91" t="s">
        <v>51</v>
      </c>
      <c r="F7" s="92">
        <f>SUM(C7,D7)</f>
        <v>35.53</v>
      </c>
      <c r="G7" s="93">
        <v>2210</v>
      </c>
      <c r="H7" s="94"/>
      <c r="I7" s="91" t="s">
        <v>51</v>
      </c>
      <c r="J7" s="95">
        <v>35.53</v>
      </c>
      <c r="K7" s="96"/>
    </row>
    <row r="8" spans="1:15" ht="33.75" customHeight="1">
      <c r="A8" s="86"/>
      <c r="B8" s="89" t="s">
        <v>52</v>
      </c>
      <c r="C8" s="90"/>
      <c r="D8" s="90">
        <v>27.295000000000002</v>
      </c>
      <c r="E8" s="91" t="s">
        <v>53</v>
      </c>
      <c r="F8" s="92">
        <f t="shared" ref="F8:F65" si="0">SUM(C8,D8)</f>
        <v>27.295000000000002</v>
      </c>
      <c r="G8" s="93">
        <v>2210</v>
      </c>
      <c r="H8" s="94"/>
      <c r="I8" s="91" t="s">
        <v>53</v>
      </c>
      <c r="J8" s="95">
        <f t="shared" ref="J8:J50" si="1">SUM(D8+H8)</f>
        <v>27.295000000000002</v>
      </c>
      <c r="K8" s="96"/>
    </row>
    <row r="9" spans="1:15" ht="30.75" customHeight="1">
      <c r="A9" s="86"/>
      <c r="B9" s="89" t="s">
        <v>54</v>
      </c>
      <c r="C9" s="90"/>
      <c r="D9" s="90">
        <v>20</v>
      </c>
      <c r="E9" s="91" t="s">
        <v>55</v>
      </c>
      <c r="F9" s="92">
        <f t="shared" si="0"/>
        <v>20</v>
      </c>
      <c r="G9" s="93">
        <v>2210</v>
      </c>
      <c r="H9" s="94"/>
      <c r="I9" s="91" t="s">
        <v>55</v>
      </c>
      <c r="J9" s="95">
        <f t="shared" si="1"/>
        <v>20</v>
      </c>
      <c r="K9" s="96"/>
    </row>
    <row r="10" spans="1:15" ht="36.75" customHeight="1">
      <c r="A10" s="86"/>
      <c r="B10" s="93" t="s">
        <v>56</v>
      </c>
      <c r="C10" s="95"/>
      <c r="D10" s="95">
        <v>21.05</v>
      </c>
      <c r="E10" s="91" t="s">
        <v>57</v>
      </c>
      <c r="F10" s="92">
        <f t="shared" si="0"/>
        <v>21.05</v>
      </c>
      <c r="G10" s="93">
        <v>2210</v>
      </c>
      <c r="H10" s="94"/>
      <c r="I10" s="91" t="s">
        <v>57</v>
      </c>
      <c r="J10" s="95">
        <f t="shared" si="1"/>
        <v>21.05</v>
      </c>
      <c r="K10" s="96"/>
    </row>
    <row r="11" spans="1:15" ht="41.25" customHeight="1">
      <c r="A11" s="86"/>
      <c r="B11" s="93" t="s">
        <v>58</v>
      </c>
      <c r="C11" s="95"/>
      <c r="D11" s="95">
        <v>33.1</v>
      </c>
      <c r="E11" s="91" t="s">
        <v>59</v>
      </c>
      <c r="F11" s="92">
        <f t="shared" si="0"/>
        <v>33.1</v>
      </c>
      <c r="G11" s="93">
        <v>2210</v>
      </c>
      <c r="H11" s="94"/>
      <c r="I11" s="91" t="s">
        <v>59</v>
      </c>
      <c r="J11" s="95">
        <f t="shared" si="1"/>
        <v>33.1</v>
      </c>
      <c r="K11" s="96"/>
    </row>
    <row r="12" spans="1:15" ht="25.5" customHeight="1">
      <c r="A12" s="86"/>
      <c r="B12" s="93" t="s">
        <v>60</v>
      </c>
      <c r="C12" s="95"/>
      <c r="D12" s="95">
        <v>27.7</v>
      </c>
      <c r="E12" s="91" t="s">
        <v>61</v>
      </c>
      <c r="F12" s="92">
        <f t="shared" si="0"/>
        <v>27.7</v>
      </c>
      <c r="G12" s="93">
        <v>2210</v>
      </c>
      <c r="H12" s="94"/>
      <c r="I12" s="91" t="s">
        <v>61</v>
      </c>
      <c r="J12" s="95">
        <f t="shared" si="1"/>
        <v>27.7</v>
      </c>
      <c r="K12" s="96"/>
    </row>
    <row r="13" spans="1:15" ht="25.5" customHeight="1">
      <c r="A13" s="86"/>
      <c r="B13" s="93" t="s">
        <v>62</v>
      </c>
      <c r="C13" s="95"/>
      <c r="D13" s="95">
        <v>15.6</v>
      </c>
      <c r="E13" s="91" t="s">
        <v>63</v>
      </c>
      <c r="F13" s="92">
        <f t="shared" si="0"/>
        <v>15.6</v>
      </c>
      <c r="G13" s="93">
        <v>2210</v>
      </c>
      <c r="H13" s="94"/>
      <c r="I13" s="91" t="s">
        <v>63</v>
      </c>
      <c r="J13" s="95">
        <f t="shared" si="1"/>
        <v>15.6</v>
      </c>
      <c r="K13" s="96"/>
    </row>
    <row r="14" spans="1:15" ht="45.75" customHeight="1">
      <c r="A14" s="86"/>
      <c r="B14" s="93" t="s">
        <v>64</v>
      </c>
      <c r="C14" s="95"/>
      <c r="D14" s="95">
        <v>15.3</v>
      </c>
      <c r="E14" s="91" t="s">
        <v>65</v>
      </c>
      <c r="F14" s="92">
        <f t="shared" si="0"/>
        <v>15.3</v>
      </c>
      <c r="G14" s="93">
        <v>2210</v>
      </c>
      <c r="H14" s="94"/>
      <c r="I14" s="91" t="s">
        <v>65</v>
      </c>
      <c r="J14" s="95">
        <f t="shared" si="1"/>
        <v>15.3</v>
      </c>
      <c r="K14" s="96"/>
    </row>
    <row r="15" spans="1:15" ht="33" customHeight="1">
      <c r="A15" s="97"/>
      <c r="B15" s="89" t="s">
        <v>66</v>
      </c>
      <c r="C15" s="90"/>
      <c r="D15" s="90">
        <v>97.376000000000005</v>
      </c>
      <c r="E15" s="98" t="s">
        <v>67</v>
      </c>
      <c r="F15" s="92">
        <f t="shared" si="0"/>
        <v>97.376000000000005</v>
      </c>
      <c r="G15" s="93">
        <v>2220</v>
      </c>
      <c r="H15" s="94"/>
      <c r="I15" s="91" t="s">
        <v>67</v>
      </c>
      <c r="J15" s="95">
        <f t="shared" si="1"/>
        <v>97.376000000000005</v>
      </c>
      <c r="K15" s="96"/>
    </row>
    <row r="16" spans="1:15" ht="32.25" customHeight="1">
      <c r="A16" s="86"/>
      <c r="B16" s="89" t="s">
        <v>68</v>
      </c>
      <c r="C16" s="90"/>
      <c r="D16" s="90">
        <v>25.082999999999998</v>
      </c>
      <c r="E16" s="98" t="s">
        <v>69</v>
      </c>
      <c r="F16" s="92">
        <f t="shared" si="0"/>
        <v>25.082999999999998</v>
      </c>
      <c r="G16" s="93">
        <v>2220</v>
      </c>
      <c r="H16" s="94"/>
      <c r="I16" s="91" t="s">
        <v>69</v>
      </c>
      <c r="J16" s="95">
        <f t="shared" si="1"/>
        <v>25.082999999999998</v>
      </c>
      <c r="K16" s="96"/>
    </row>
    <row r="17" spans="1:11" ht="32.25" customHeight="1">
      <c r="A17" s="86"/>
      <c r="B17" s="93" t="s">
        <v>70</v>
      </c>
      <c r="C17" s="95"/>
      <c r="D17" s="95">
        <v>98.046000000000006</v>
      </c>
      <c r="E17" s="91" t="s">
        <v>71</v>
      </c>
      <c r="F17" s="92">
        <f t="shared" si="0"/>
        <v>98.046000000000006</v>
      </c>
      <c r="G17" s="93">
        <v>2220</v>
      </c>
      <c r="H17" s="94"/>
      <c r="I17" s="91" t="s">
        <v>71</v>
      </c>
      <c r="J17" s="95">
        <f t="shared" si="1"/>
        <v>98.046000000000006</v>
      </c>
      <c r="K17" s="96"/>
    </row>
    <row r="18" spans="1:11" ht="40.5" customHeight="1">
      <c r="A18" s="86"/>
      <c r="B18" s="89" t="s">
        <v>72</v>
      </c>
      <c r="C18" s="99"/>
      <c r="D18" s="99">
        <v>612.60599999999999</v>
      </c>
      <c r="E18" s="91" t="s">
        <v>73</v>
      </c>
      <c r="F18" s="92">
        <f t="shared" si="0"/>
        <v>612.60599999999999</v>
      </c>
      <c r="G18" s="93">
        <v>2220</v>
      </c>
      <c r="H18" s="94"/>
      <c r="I18" s="91" t="s">
        <v>73</v>
      </c>
      <c r="J18" s="95">
        <f t="shared" si="1"/>
        <v>612.60599999999999</v>
      </c>
      <c r="K18" s="96"/>
    </row>
    <row r="19" spans="1:11" ht="38.25" customHeight="1">
      <c r="A19" s="86"/>
      <c r="B19" s="100" t="s">
        <v>54</v>
      </c>
      <c r="C19" s="99"/>
      <c r="D19" s="99">
        <v>18.03</v>
      </c>
      <c r="E19" s="91" t="s">
        <v>55</v>
      </c>
      <c r="F19" s="92">
        <f t="shared" si="0"/>
        <v>18.03</v>
      </c>
      <c r="G19" s="93">
        <v>2220</v>
      </c>
      <c r="H19" s="94"/>
      <c r="I19" s="91" t="s">
        <v>55</v>
      </c>
      <c r="J19" s="95">
        <f t="shared" si="1"/>
        <v>18.03</v>
      </c>
      <c r="K19" s="96"/>
    </row>
    <row r="20" spans="1:11" ht="47.25" customHeight="1">
      <c r="A20" s="86"/>
      <c r="B20" s="100" t="s">
        <v>74</v>
      </c>
      <c r="C20" s="99"/>
      <c r="D20" s="99">
        <v>10.8</v>
      </c>
      <c r="E20" s="91" t="s">
        <v>75</v>
      </c>
      <c r="F20" s="92">
        <f t="shared" si="0"/>
        <v>10.8</v>
      </c>
      <c r="G20" s="93">
        <v>2220</v>
      </c>
      <c r="H20" s="94"/>
      <c r="I20" s="91" t="s">
        <v>76</v>
      </c>
      <c r="J20" s="95">
        <f t="shared" si="1"/>
        <v>10.8</v>
      </c>
      <c r="K20" s="96"/>
    </row>
    <row r="21" spans="1:11" ht="28.5" customHeight="1">
      <c r="A21" s="86"/>
      <c r="B21" s="100" t="s">
        <v>77</v>
      </c>
      <c r="C21" s="90"/>
      <c r="D21" s="90">
        <v>38.234000000000002</v>
      </c>
      <c r="E21" s="91" t="s">
        <v>78</v>
      </c>
      <c r="F21" s="92">
        <f t="shared" si="0"/>
        <v>38.234000000000002</v>
      </c>
      <c r="G21" s="93">
        <v>2220</v>
      </c>
      <c r="H21" s="94"/>
      <c r="I21" s="91" t="s">
        <v>78</v>
      </c>
      <c r="J21" s="95">
        <f t="shared" si="1"/>
        <v>38.234000000000002</v>
      </c>
      <c r="K21" s="96"/>
    </row>
    <row r="22" spans="1:11" ht="51" customHeight="1">
      <c r="A22" s="86"/>
      <c r="B22" s="89" t="s">
        <v>79</v>
      </c>
      <c r="C22" s="90"/>
      <c r="D22" s="90">
        <v>240.749</v>
      </c>
      <c r="E22" s="91" t="s">
        <v>80</v>
      </c>
      <c r="F22" s="92">
        <f t="shared" si="0"/>
        <v>240.749</v>
      </c>
      <c r="G22" s="93">
        <v>2220</v>
      </c>
      <c r="H22" s="94"/>
      <c r="I22" s="91" t="s">
        <v>80</v>
      </c>
      <c r="J22" s="95">
        <f t="shared" si="1"/>
        <v>240.749</v>
      </c>
      <c r="K22" s="96"/>
    </row>
    <row r="23" spans="1:11" ht="22.5" customHeight="1">
      <c r="A23" s="86"/>
      <c r="B23" s="89" t="s">
        <v>81</v>
      </c>
      <c r="C23" s="90"/>
      <c r="D23" s="90">
        <v>35.96</v>
      </c>
      <c r="E23" s="91" t="s">
        <v>82</v>
      </c>
      <c r="F23" s="92">
        <f t="shared" si="0"/>
        <v>35.96</v>
      </c>
      <c r="G23" s="93">
        <v>2220</v>
      </c>
      <c r="H23" s="94"/>
      <c r="I23" s="91" t="s">
        <v>82</v>
      </c>
      <c r="J23" s="95">
        <f t="shared" si="1"/>
        <v>35.96</v>
      </c>
      <c r="K23" s="96"/>
    </row>
    <row r="24" spans="1:11" ht="35.25" customHeight="1">
      <c r="A24" s="86"/>
      <c r="B24" s="93" t="s">
        <v>83</v>
      </c>
      <c r="C24" s="95">
        <v>2.59</v>
      </c>
      <c r="D24" s="95"/>
      <c r="E24" s="91" t="s">
        <v>84</v>
      </c>
      <c r="F24" s="92">
        <f t="shared" si="0"/>
        <v>2.59</v>
      </c>
      <c r="G24" s="93">
        <v>2220</v>
      </c>
      <c r="H24" s="95">
        <v>2.59</v>
      </c>
      <c r="I24" s="91" t="s">
        <v>84</v>
      </c>
      <c r="J24" s="95"/>
      <c r="K24" s="96"/>
    </row>
    <row r="25" spans="1:11" ht="47.25" customHeight="1">
      <c r="A25" s="86"/>
      <c r="B25" s="93" t="s">
        <v>85</v>
      </c>
      <c r="C25" s="95">
        <v>29.475999999999999</v>
      </c>
      <c r="D25" s="95"/>
      <c r="E25" s="91" t="s">
        <v>86</v>
      </c>
      <c r="F25" s="92">
        <f t="shared" si="0"/>
        <v>29.475999999999999</v>
      </c>
      <c r="G25" s="93">
        <v>2220</v>
      </c>
      <c r="H25" s="95">
        <v>29.48</v>
      </c>
      <c r="I25" s="91" t="s">
        <v>86</v>
      </c>
      <c r="J25" s="95"/>
      <c r="K25" s="96"/>
    </row>
    <row r="26" spans="1:11" ht="27.75" customHeight="1">
      <c r="A26" s="86"/>
      <c r="B26" s="93" t="s">
        <v>87</v>
      </c>
      <c r="C26" s="95"/>
      <c r="D26" s="95">
        <v>21.02</v>
      </c>
      <c r="E26" s="91" t="s">
        <v>86</v>
      </c>
      <c r="F26" s="92">
        <f t="shared" si="0"/>
        <v>21.02</v>
      </c>
      <c r="G26" s="93">
        <v>2220</v>
      </c>
      <c r="H26" s="94"/>
      <c r="I26" s="91" t="s">
        <v>86</v>
      </c>
      <c r="J26" s="95">
        <f t="shared" si="1"/>
        <v>21.02</v>
      </c>
      <c r="K26" s="96"/>
    </row>
    <row r="27" spans="1:11" ht="31.5" customHeight="1">
      <c r="A27" s="101"/>
      <c r="B27" s="89" t="s">
        <v>88</v>
      </c>
      <c r="C27" s="90"/>
      <c r="D27" s="90">
        <v>53.018999999999998</v>
      </c>
      <c r="E27" s="98" t="s">
        <v>89</v>
      </c>
      <c r="F27" s="92">
        <f t="shared" si="0"/>
        <v>53.018999999999998</v>
      </c>
      <c r="G27" s="93">
        <v>2220</v>
      </c>
      <c r="H27" s="94"/>
      <c r="I27" s="91" t="s">
        <v>89</v>
      </c>
      <c r="J27" s="95">
        <f t="shared" si="1"/>
        <v>53.018999999999998</v>
      </c>
      <c r="K27" s="96"/>
    </row>
    <row r="28" spans="1:11" ht="32.25" customHeight="1">
      <c r="A28" s="86"/>
      <c r="B28" s="93" t="s">
        <v>90</v>
      </c>
      <c r="C28" s="95"/>
      <c r="D28" s="95">
        <v>15.1</v>
      </c>
      <c r="E28" s="91" t="s">
        <v>91</v>
      </c>
      <c r="F28" s="92">
        <f t="shared" si="0"/>
        <v>15.1</v>
      </c>
      <c r="G28" s="93">
        <v>2220</v>
      </c>
      <c r="H28" s="95"/>
      <c r="I28" s="91" t="s">
        <v>92</v>
      </c>
      <c r="J28" s="95">
        <f t="shared" si="1"/>
        <v>15.1</v>
      </c>
      <c r="K28" s="96"/>
    </row>
    <row r="29" spans="1:11" ht="25.5" customHeight="1">
      <c r="A29" s="86"/>
      <c r="B29" s="93" t="s">
        <v>93</v>
      </c>
      <c r="C29" s="95">
        <v>0.63</v>
      </c>
      <c r="D29" s="95"/>
      <c r="E29" s="91" t="s">
        <v>94</v>
      </c>
      <c r="F29" s="92">
        <f t="shared" si="0"/>
        <v>0.63</v>
      </c>
      <c r="G29" s="93">
        <v>2240</v>
      </c>
      <c r="H29" s="94">
        <v>0.63</v>
      </c>
      <c r="I29" s="91" t="s">
        <v>94</v>
      </c>
      <c r="J29" s="95"/>
      <c r="K29" s="96"/>
    </row>
    <row r="30" spans="1:11" ht="42" customHeight="1">
      <c r="A30" s="86"/>
      <c r="B30" s="93" t="s">
        <v>95</v>
      </c>
      <c r="C30" s="95">
        <v>2.99</v>
      </c>
      <c r="D30" s="95"/>
      <c r="E30" s="91" t="s">
        <v>94</v>
      </c>
      <c r="F30" s="92">
        <f t="shared" si="0"/>
        <v>2.99</v>
      </c>
      <c r="G30" s="93">
        <v>2240</v>
      </c>
      <c r="H30" s="102">
        <v>2.9940000000000002</v>
      </c>
      <c r="I30" s="91" t="s">
        <v>94</v>
      </c>
      <c r="J30" s="95"/>
      <c r="K30" s="96"/>
    </row>
    <row r="31" spans="1:11" ht="39.75" customHeight="1">
      <c r="A31" s="86"/>
      <c r="B31" s="93" t="s">
        <v>96</v>
      </c>
      <c r="C31" s="95"/>
      <c r="D31" s="95">
        <v>1.1000000000000001</v>
      </c>
      <c r="E31" s="91" t="s">
        <v>97</v>
      </c>
      <c r="F31" s="92">
        <f t="shared" si="0"/>
        <v>1.1000000000000001</v>
      </c>
      <c r="G31" s="93">
        <v>2240</v>
      </c>
      <c r="H31" s="102"/>
      <c r="I31" s="91" t="s">
        <v>97</v>
      </c>
      <c r="J31" s="95">
        <f t="shared" si="1"/>
        <v>1.1000000000000001</v>
      </c>
      <c r="K31" s="96"/>
    </row>
    <row r="32" spans="1:11" ht="38.25" customHeight="1">
      <c r="A32" s="86"/>
      <c r="B32" s="89" t="s">
        <v>98</v>
      </c>
      <c r="C32" s="90"/>
      <c r="D32" s="90">
        <v>57.26</v>
      </c>
      <c r="E32" s="91" t="s">
        <v>99</v>
      </c>
      <c r="F32" s="92">
        <f t="shared" si="0"/>
        <v>57.26</v>
      </c>
      <c r="G32" s="93">
        <v>2240</v>
      </c>
      <c r="H32" s="94"/>
      <c r="I32" s="91" t="s">
        <v>99</v>
      </c>
      <c r="J32" s="95">
        <f t="shared" si="1"/>
        <v>57.26</v>
      </c>
      <c r="K32" s="96"/>
    </row>
    <row r="33" spans="1:11" ht="37.5" customHeight="1">
      <c r="A33" s="86"/>
      <c r="B33" s="93" t="s">
        <v>100</v>
      </c>
      <c r="C33" s="95"/>
      <c r="D33" s="95"/>
      <c r="E33" s="91" t="s">
        <v>101</v>
      </c>
      <c r="F33" s="92">
        <f t="shared" si="0"/>
        <v>0</v>
      </c>
      <c r="G33" s="93">
        <v>2240</v>
      </c>
      <c r="H33" s="94"/>
      <c r="I33" s="91" t="s">
        <v>102</v>
      </c>
      <c r="J33" s="95"/>
      <c r="K33" s="96"/>
    </row>
    <row r="34" spans="1:11" ht="37.5" customHeight="1">
      <c r="A34" s="86"/>
      <c r="B34" s="93" t="s">
        <v>103</v>
      </c>
      <c r="C34" s="95">
        <v>8.25</v>
      </c>
      <c r="D34" s="95"/>
      <c r="E34" s="91" t="s">
        <v>104</v>
      </c>
      <c r="F34" s="92">
        <f t="shared" si="0"/>
        <v>8.25</v>
      </c>
      <c r="G34" s="93">
        <v>2240</v>
      </c>
      <c r="H34" s="95">
        <v>8.25</v>
      </c>
      <c r="I34" s="91" t="s">
        <v>104</v>
      </c>
      <c r="J34" s="95"/>
      <c r="K34" s="96"/>
    </row>
    <row r="35" spans="1:11" ht="46.5" customHeight="1">
      <c r="A35" s="86"/>
      <c r="B35" s="93" t="s">
        <v>105</v>
      </c>
      <c r="C35" s="95">
        <v>44.98</v>
      </c>
      <c r="D35" s="95"/>
      <c r="E35" s="91" t="s">
        <v>106</v>
      </c>
      <c r="F35" s="92">
        <f t="shared" si="0"/>
        <v>44.98</v>
      </c>
      <c r="G35" s="93">
        <v>2240</v>
      </c>
      <c r="H35" s="95">
        <v>44.978999999999999</v>
      </c>
      <c r="I35" s="91" t="s">
        <v>106</v>
      </c>
      <c r="J35" s="95"/>
      <c r="K35" s="96"/>
    </row>
    <row r="36" spans="1:11" ht="46.5" customHeight="1">
      <c r="A36" s="86"/>
      <c r="B36" s="93" t="s">
        <v>107</v>
      </c>
      <c r="C36" s="95">
        <v>10.92</v>
      </c>
      <c r="D36" s="95"/>
      <c r="E36" s="91" t="s">
        <v>108</v>
      </c>
      <c r="F36" s="92">
        <f t="shared" si="0"/>
        <v>10.92</v>
      </c>
      <c r="G36" s="93">
        <v>2240</v>
      </c>
      <c r="H36" s="95">
        <v>10.92</v>
      </c>
      <c r="I36" s="91" t="s">
        <v>108</v>
      </c>
      <c r="J36" s="95"/>
      <c r="K36" s="96"/>
    </row>
    <row r="37" spans="1:11" ht="46.5" customHeight="1">
      <c r="A37" s="86"/>
      <c r="B37" s="93" t="s">
        <v>109</v>
      </c>
      <c r="C37" s="95">
        <v>6.52</v>
      </c>
      <c r="D37" s="95"/>
      <c r="E37" s="91" t="s">
        <v>94</v>
      </c>
      <c r="F37" s="92">
        <f t="shared" si="0"/>
        <v>6.52</v>
      </c>
      <c r="G37" s="93">
        <v>2240</v>
      </c>
      <c r="H37" s="95">
        <v>6.516</v>
      </c>
      <c r="I37" s="91" t="s">
        <v>94</v>
      </c>
      <c r="J37" s="95"/>
      <c r="K37" s="96"/>
    </row>
    <row r="38" spans="1:11" ht="46.5" customHeight="1">
      <c r="A38" s="86"/>
      <c r="B38" s="93" t="s">
        <v>110</v>
      </c>
      <c r="C38" s="95">
        <v>20.2</v>
      </c>
      <c r="D38" s="95"/>
      <c r="E38" s="91" t="s">
        <v>94</v>
      </c>
      <c r="F38" s="92">
        <f t="shared" si="0"/>
        <v>20.2</v>
      </c>
      <c r="G38" s="93">
        <v>2240</v>
      </c>
      <c r="H38" s="95">
        <v>20.2</v>
      </c>
      <c r="I38" s="91" t="s">
        <v>94</v>
      </c>
      <c r="J38" s="95"/>
      <c r="K38" s="96"/>
    </row>
    <row r="39" spans="1:11" ht="46.5" customHeight="1">
      <c r="A39" s="86"/>
      <c r="B39" s="89" t="s">
        <v>111</v>
      </c>
      <c r="C39" s="90"/>
      <c r="D39" s="90">
        <v>20.766999999999999</v>
      </c>
      <c r="E39" s="98" t="s">
        <v>94</v>
      </c>
      <c r="F39" s="92">
        <f t="shared" si="0"/>
        <v>20.766999999999999</v>
      </c>
      <c r="G39" s="93">
        <v>2240</v>
      </c>
      <c r="H39" s="95"/>
      <c r="I39" s="91"/>
      <c r="J39" s="95">
        <f t="shared" si="1"/>
        <v>20.766999999999999</v>
      </c>
      <c r="K39" s="96"/>
    </row>
    <row r="40" spans="1:11" ht="28.5" customHeight="1">
      <c r="A40" s="86"/>
      <c r="B40" s="89" t="s">
        <v>112</v>
      </c>
      <c r="C40" s="90"/>
      <c r="D40" s="90">
        <v>16.998000000000001</v>
      </c>
      <c r="E40" s="98" t="s">
        <v>113</v>
      </c>
      <c r="F40" s="92">
        <f t="shared" si="0"/>
        <v>16.998000000000001</v>
      </c>
      <c r="G40" s="93">
        <v>3110</v>
      </c>
      <c r="H40" s="94"/>
      <c r="I40" s="91" t="s">
        <v>113</v>
      </c>
      <c r="J40" s="95">
        <f t="shared" si="1"/>
        <v>16.998000000000001</v>
      </c>
      <c r="K40" s="96"/>
    </row>
    <row r="41" spans="1:11" ht="30.75" customHeight="1">
      <c r="A41" s="103"/>
      <c r="B41" s="89" t="s">
        <v>114</v>
      </c>
      <c r="C41" s="90"/>
      <c r="D41" s="90">
        <v>346.83600000000001</v>
      </c>
      <c r="E41" s="98" t="s">
        <v>115</v>
      </c>
      <c r="F41" s="92">
        <f t="shared" si="0"/>
        <v>346.83600000000001</v>
      </c>
      <c r="G41" s="93">
        <v>3110</v>
      </c>
      <c r="H41" s="94"/>
      <c r="I41" s="91" t="s">
        <v>115</v>
      </c>
      <c r="J41" s="95">
        <f t="shared" si="1"/>
        <v>346.83600000000001</v>
      </c>
      <c r="K41" s="96"/>
    </row>
    <row r="42" spans="1:11" ht="30.75" customHeight="1">
      <c r="A42" s="103"/>
      <c r="B42" s="89" t="s">
        <v>79</v>
      </c>
      <c r="C42" s="90"/>
      <c r="D42" s="90">
        <v>214.9</v>
      </c>
      <c r="E42" s="98" t="s">
        <v>116</v>
      </c>
      <c r="F42" s="92">
        <f t="shared" si="0"/>
        <v>214.9</v>
      </c>
      <c r="G42" s="93">
        <v>3110</v>
      </c>
      <c r="H42" s="94"/>
      <c r="I42" s="91" t="s">
        <v>116</v>
      </c>
      <c r="J42" s="95">
        <f t="shared" si="1"/>
        <v>214.9</v>
      </c>
      <c r="K42" s="96"/>
    </row>
    <row r="43" spans="1:11" ht="30.75" customHeight="1">
      <c r="A43" s="103"/>
      <c r="B43" s="89" t="s">
        <v>111</v>
      </c>
      <c r="C43" s="90"/>
      <c r="D43" s="90">
        <v>59.31</v>
      </c>
      <c r="E43" s="98" t="s">
        <v>117</v>
      </c>
      <c r="F43" s="92">
        <f t="shared" si="0"/>
        <v>59.31</v>
      </c>
      <c r="G43" s="93">
        <v>3110</v>
      </c>
      <c r="H43" s="94"/>
      <c r="I43" s="91" t="s">
        <v>117</v>
      </c>
      <c r="J43" s="95">
        <f t="shared" si="1"/>
        <v>59.31</v>
      </c>
      <c r="K43" s="96"/>
    </row>
    <row r="44" spans="1:11" ht="39" customHeight="1">
      <c r="A44" s="103">
        <v>2</v>
      </c>
      <c r="B44" s="103" t="s">
        <v>118</v>
      </c>
      <c r="C44" s="95">
        <v>28.7</v>
      </c>
      <c r="D44" s="95"/>
      <c r="E44" s="91" t="s">
        <v>76</v>
      </c>
      <c r="F44" s="92">
        <f t="shared" si="0"/>
        <v>28.7</v>
      </c>
      <c r="G44" s="93">
        <v>2220</v>
      </c>
      <c r="H44" s="95">
        <v>28.7</v>
      </c>
      <c r="I44" s="91" t="s">
        <v>76</v>
      </c>
      <c r="J44" s="95"/>
      <c r="K44" s="96"/>
    </row>
    <row r="45" spans="1:11" ht="37.5" customHeight="1">
      <c r="A45" s="86"/>
      <c r="B45" s="103" t="s">
        <v>119</v>
      </c>
      <c r="C45" s="95">
        <v>208.46</v>
      </c>
      <c r="D45" s="95"/>
      <c r="E45" s="91" t="s">
        <v>76</v>
      </c>
      <c r="F45" s="92">
        <f t="shared" si="0"/>
        <v>208.46</v>
      </c>
      <c r="G45" s="93">
        <v>2220</v>
      </c>
      <c r="H45" s="95">
        <v>208.458</v>
      </c>
      <c r="I45" s="91" t="s">
        <v>76</v>
      </c>
      <c r="J45" s="95"/>
      <c r="K45" s="96"/>
    </row>
    <row r="46" spans="1:11" ht="30.75" customHeight="1">
      <c r="A46" s="86"/>
      <c r="B46" s="103" t="s">
        <v>120</v>
      </c>
      <c r="C46" s="95"/>
      <c r="D46" s="95">
        <v>300.89999999999998</v>
      </c>
      <c r="E46" s="91" t="s">
        <v>76</v>
      </c>
      <c r="F46" s="92">
        <f t="shared" si="0"/>
        <v>300.89999999999998</v>
      </c>
      <c r="G46" s="93">
        <v>2220</v>
      </c>
      <c r="H46" s="94"/>
      <c r="I46" s="91" t="s">
        <v>76</v>
      </c>
      <c r="J46" s="95">
        <f t="shared" si="1"/>
        <v>300.89999999999998</v>
      </c>
      <c r="K46" s="96"/>
    </row>
    <row r="47" spans="1:11" ht="34.5" customHeight="1">
      <c r="A47" s="86"/>
      <c r="B47" s="103" t="s">
        <v>121</v>
      </c>
      <c r="C47" s="95">
        <v>10.199999999999999</v>
      </c>
      <c r="D47" s="95"/>
      <c r="E47" s="91" t="s">
        <v>122</v>
      </c>
      <c r="F47" s="92">
        <f t="shared" si="0"/>
        <v>10.199999999999999</v>
      </c>
      <c r="G47" s="93">
        <v>2240</v>
      </c>
      <c r="H47" s="95">
        <v>10.199999999999999</v>
      </c>
      <c r="I47" s="91" t="s">
        <v>122</v>
      </c>
      <c r="J47" s="95"/>
      <c r="K47" s="96"/>
    </row>
    <row r="48" spans="1:11" ht="30" customHeight="1">
      <c r="A48" s="103"/>
      <c r="B48" s="93" t="s">
        <v>123</v>
      </c>
      <c r="C48" s="95"/>
      <c r="D48" s="95">
        <v>51.2</v>
      </c>
      <c r="E48" s="91" t="s">
        <v>32</v>
      </c>
      <c r="F48" s="92">
        <f t="shared" si="0"/>
        <v>51.2</v>
      </c>
      <c r="G48" s="93">
        <v>2210</v>
      </c>
      <c r="H48" s="94"/>
      <c r="I48" s="91" t="s">
        <v>32</v>
      </c>
      <c r="J48" s="95">
        <f t="shared" si="1"/>
        <v>51.2</v>
      </c>
      <c r="K48" s="96"/>
    </row>
    <row r="49" spans="1:11" ht="30" customHeight="1">
      <c r="A49" s="103"/>
      <c r="B49" s="93" t="s">
        <v>124</v>
      </c>
      <c r="C49" s="95">
        <v>2.38</v>
      </c>
      <c r="D49" s="95"/>
      <c r="E49" s="91" t="s">
        <v>125</v>
      </c>
      <c r="F49" s="92">
        <f t="shared" si="0"/>
        <v>2.38</v>
      </c>
      <c r="G49" s="93">
        <v>2210</v>
      </c>
      <c r="H49" s="104">
        <v>2.3759999999999999</v>
      </c>
      <c r="I49" s="91"/>
      <c r="J49" s="95"/>
      <c r="K49" s="96"/>
    </row>
    <row r="50" spans="1:11" ht="26.25" customHeight="1">
      <c r="A50" s="86"/>
      <c r="B50" s="89" t="s">
        <v>126</v>
      </c>
      <c r="C50" s="90"/>
      <c r="D50" s="90">
        <v>102.767</v>
      </c>
      <c r="E50" s="91" t="s">
        <v>127</v>
      </c>
      <c r="F50" s="92">
        <f t="shared" si="0"/>
        <v>102.767</v>
      </c>
      <c r="G50" s="93">
        <v>2220</v>
      </c>
      <c r="H50" s="95"/>
      <c r="I50" s="91" t="s">
        <v>127</v>
      </c>
      <c r="J50" s="95">
        <f t="shared" si="1"/>
        <v>102.767</v>
      </c>
      <c r="K50" s="96"/>
    </row>
    <row r="51" spans="1:11" ht="39.75" customHeight="1">
      <c r="A51" s="86"/>
      <c r="B51" s="93" t="s">
        <v>128</v>
      </c>
      <c r="C51" s="95">
        <v>110.54900000000001</v>
      </c>
      <c r="D51" s="95"/>
      <c r="E51" s="91" t="s">
        <v>92</v>
      </c>
      <c r="F51" s="92">
        <f t="shared" si="0"/>
        <v>110.54900000000001</v>
      </c>
      <c r="G51" s="93">
        <v>2220</v>
      </c>
      <c r="H51" s="95">
        <v>110.54900000000001</v>
      </c>
      <c r="I51" s="105" t="s">
        <v>92</v>
      </c>
      <c r="J51" s="95"/>
      <c r="K51" s="96"/>
    </row>
    <row r="52" spans="1:11" ht="36" customHeight="1">
      <c r="A52" s="86"/>
      <c r="B52" s="89" t="s">
        <v>129</v>
      </c>
      <c r="C52" s="90"/>
      <c r="D52" s="90">
        <v>27.108000000000001</v>
      </c>
      <c r="E52" s="91" t="s">
        <v>130</v>
      </c>
      <c r="F52" s="92">
        <f t="shared" si="0"/>
        <v>27.108000000000001</v>
      </c>
      <c r="G52" s="93">
        <v>2230</v>
      </c>
      <c r="H52" s="94"/>
      <c r="I52" s="91" t="s">
        <v>130</v>
      </c>
      <c r="J52" s="95">
        <f>SUM(D52+H52)</f>
        <v>27.108000000000001</v>
      </c>
      <c r="K52" s="96"/>
    </row>
    <row r="53" spans="1:11" ht="34.5" customHeight="1">
      <c r="A53" s="86"/>
      <c r="B53" s="93" t="s">
        <v>131</v>
      </c>
      <c r="C53" s="95">
        <v>6.18</v>
      </c>
      <c r="D53" s="95"/>
      <c r="E53" s="91" t="s">
        <v>94</v>
      </c>
      <c r="F53" s="92">
        <f t="shared" si="0"/>
        <v>6.18</v>
      </c>
      <c r="G53" s="93">
        <v>2240</v>
      </c>
      <c r="H53" s="95">
        <v>6.18</v>
      </c>
      <c r="I53" s="91" t="s">
        <v>94</v>
      </c>
      <c r="J53" s="95"/>
      <c r="K53" s="96"/>
    </row>
    <row r="54" spans="1:11" ht="15.75">
      <c r="A54" s="86"/>
      <c r="B54" s="93" t="s">
        <v>132</v>
      </c>
      <c r="C54" s="95">
        <v>2.86</v>
      </c>
      <c r="D54" s="95"/>
      <c r="E54" s="91" t="s">
        <v>94</v>
      </c>
      <c r="F54" s="92">
        <f t="shared" si="0"/>
        <v>2.86</v>
      </c>
      <c r="G54" s="93">
        <v>2240</v>
      </c>
      <c r="H54" s="95">
        <v>2.859</v>
      </c>
      <c r="I54" s="91" t="s">
        <v>94</v>
      </c>
      <c r="J54" s="95"/>
      <c r="K54" s="96"/>
    </row>
    <row r="55" spans="1:11" ht="30.75" customHeight="1">
      <c r="A55" s="86"/>
      <c r="B55" s="93" t="s">
        <v>133</v>
      </c>
      <c r="C55" s="95">
        <v>8.4600000000000009</v>
      </c>
      <c r="D55" s="95"/>
      <c r="E55" s="91" t="s">
        <v>134</v>
      </c>
      <c r="F55" s="92">
        <f t="shared" si="0"/>
        <v>8.4600000000000009</v>
      </c>
      <c r="G55" s="93">
        <v>2240</v>
      </c>
      <c r="H55" s="95">
        <v>8.4640000000000004</v>
      </c>
      <c r="I55" s="91" t="s">
        <v>134</v>
      </c>
      <c r="J55" s="95"/>
      <c r="K55" s="96"/>
    </row>
    <row r="56" spans="1:11" ht="22.5" customHeight="1">
      <c r="A56" s="86"/>
      <c r="B56" s="93" t="s">
        <v>135</v>
      </c>
      <c r="C56" s="95">
        <v>21</v>
      </c>
      <c r="D56" s="95"/>
      <c r="E56" s="106" t="s">
        <v>136</v>
      </c>
      <c r="F56" s="92">
        <f t="shared" si="0"/>
        <v>21</v>
      </c>
      <c r="G56" s="93">
        <v>2240</v>
      </c>
      <c r="H56" s="95">
        <v>21</v>
      </c>
      <c r="I56" s="106" t="s">
        <v>136</v>
      </c>
      <c r="J56" s="95"/>
      <c r="K56" s="96"/>
    </row>
    <row r="57" spans="1:11" ht="31.5">
      <c r="A57" s="103"/>
      <c r="B57" s="93" t="s">
        <v>137</v>
      </c>
      <c r="C57" s="95">
        <v>28.07</v>
      </c>
      <c r="D57" s="95"/>
      <c r="E57" s="91" t="s">
        <v>138</v>
      </c>
      <c r="F57" s="92">
        <f t="shared" si="0"/>
        <v>28.07</v>
      </c>
      <c r="G57" s="93">
        <v>2240</v>
      </c>
      <c r="H57" s="95">
        <v>28.07</v>
      </c>
      <c r="I57" s="91" t="s">
        <v>139</v>
      </c>
      <c r="J57" s="95"/>
      <c r="K57" s="96"/>
    </row>
    <row r="58" spans="1:11" ht="27" customHeight="1">
      <c r="A58" s="103"/>
      <c r="B58" s="93" t="s">
        <v>140</v>
      </c>
      <c r="C58" s="95">
        <v>4.4960000000000004</v>
      </c>
      <c r="D58" s="95"/>
      <c r="E58" s="91" t="s">
        <v>141</v>
      </c>
      <c r="F58" s="92">
        <f t="shared" si="0"/>
        <v>4.4960000000000004</v>
      </c>
      <c r="G58" s="93">
        <v>2240</v>
      </c>
      <c r="H58" s="95">
        <v>4.4960000000000004</v>
      </c>
      <c r="I58" s="91" t="s">
        <v>141</v>
      </c>
      <c r="J58" s="95"/>
      <c r="K58" s="96"/>
    </row>
    <row r="59" spans="1:11" ht="27" customHeight="1">
      <c r="A59" s="103"/>
      <c r="B59" s="93" t="s">
        <v>142</v>
      </c>
      <c r="C59" s="95">
        <v>26.41</v>
      </c>
      <c r="D59" s="95"/>
      <c r="E59" s="91" t="s">
        <v>143</v>
      </c>
      <c r="F59" s="92">
        <f t="shared" si="0"/>
        <v>26.41</v>
      </c>
      <c r="G59" s="93">
        <v>2240</v>
      </c>
      <c r="H59" s="95">
        <v>26.41</v>
      </c>
      <c r="I59" s="91" t="s">
        <v>143</v>
      </c>
      <c r="J59" s="95"/>
      <c r="K59" s="96"/>
    </row>
    <row r="60" spans="1:11" ht="27" customHeight="1">
      <c r="A60" s="103"/>
      <c r="B60" s="89" t="s">
        <v>144</v>
      </c>
      <c r="C60" s="90"/>
      <c r="D60" s="90">
        <v>17.010000000000002</v>
      </c>
      <c r="E60" s="98" t="s">
        <v>145</v>
      </c>
      <c r="F60" s="92"/>
      <c r="G60" s="93">
        <v>3110</v>
      </c>
      <c r="H60" s="95"/>
      <c r="I60" s="91" t="s">
        <v>145</v>
      </c>
      <c r="J60" s="95">
        <v>17.010000000000002</v>
      </c>
      <c r="K60" s="96"/>
    </row>
    <row r="61" spans="1:11" ht="27" customHeight="1">
      <c r="A61" s="103"/>
      <c r="B61" s="89" t="s">
        <v>146</v>
      </c>
      <c r="C61" s="90"/>
      <c r="D61" s="90">
        <v>9.36</v>
      </c>
      <c r="E61" s="98" t="s">
        <v>147</v>
      </c>
      <c r="F61" s="92"/>
      <c r="G61" s="93">
        <v>3110</v>
      </c>
      <c r="H61" s="95"/>
      <c r="I61" s="91" t="s">
        <v>147</v>
      </c>
      <c r="J61" s="95">
        <v>9.36</v>
      </c>
      <c r="K61" s="96"/>
    </row>
    <row r="62" spans="1:11" ht="27" customHeight="1">
      <c r="A62" s="103"/>
      <c r="B62" s="89" t="s">
        <v>148</v>
      </c>
      <c r="C62" s="90"/>
      <c r="D62" s="90">
        <v>31.27</v>
      </c>
      <c r="E62" s="98" t="s">
        <v>149</v>
      </c>
      <c r="F62" s="92">
        <f t="shared" si="0"/>
        <v>31.27</v>
      </c>
      <c r="G62" s="93">
        <v>3110</v>
      </c>
      <c r="H62" s="95"/>
      <c r="I62" s="91" t="s">
        <v>150</v>
      </c>
      <c r="J62" s="95">
        <v>31.27</v>
      </c>
      <c r="K62" s="96"/>
    </row>
    <row r="63" spans="1:11" ht="27" customHeight="1">
      <c r="A63" s="103"/>
      <c r="B63" s="89" t="s">
        <v>151</v>
      </c>
      <c r="C63" s="90"/>
      <c r="D63" s="90">
        <v>31.8</v>
      </c>
      <c r="E63" s="98" t="s">
        <v>152</v>
      </c>
      <c r="F63" s="92">
        <f>SUM(C63,D63)</f>
        <v>31.8</v>
      </c>
      <c r="G63" s="93">
        <v>3110</v>
      </c>
      <c r="H63" s="95"/>
      <c r="I63" s="91" t="s">
        <v>152</v>
      </c>
      <c r="J63" s="95">
        <v>31.8</v>
      </c>
      <c r="K63" s="96"/>
    </row>
    <row r="64" spans="1:11" ht="27" customHeight="1">
      <c r="A64" s="103"/>
      <c r="B64" s="89" t="s">
        <v>153</v>
      </c>
      <c r="C64" s="107">
        <v>1600.52</v>
      </c>
      <c r="D64" s="90"/>
      <c r="E64" s="98"/>
      <c r="F64" s="92"/>
      <c r="G64" s="93"/>
      <c r="H64" s="95"/>
      <c r="I64" s="91"/>
      <c r="J64" s="95"/>
      <c r="K64" s="96"/>
    </row>
    <row r="65" spans="1:12" ht="15.75">
      <c r="A65" s="108"/>
      <c r="B65" s="109" t="s">
        <v>37</v>
      </c>
      <c r="C65" s="110">
        <f>SUM(C7:C64)</f>
        <v>2184.8409999999999</v>
      </c>
      <c r="D65" s="110">
        <f>SUM(D7:D64)</f>
        <v>2750.1840000000002</v>
      </c>
      <c r="E65" s="111"/>
      <c r="F65" s="92">
        <f t="shared" si="0"/>
        <v>4935.0249999999996</v>
      </c>
      <c r="G65" s="112"/>
      <c r="H65" s="110">
        <f>SUM(H7:H64)</f>
        <v>584.32100000000003</v>
      </c>
      <c r="I65" s="111"/>
      <c r="J65" s="113">
        <f>SUM(J7:J64)</f>
        <v>2750.1840000000002</v>
      </c>
      <c r="K65" s="114">
        <f>C65-H65</f>
        <v>1600.52</v>
      </c>
      <c r="L65" s="115">
        <f>SUM(K65)</f>
        <v>1600.52</v>
      </c>
    </row>
    <row r="66" spans="1:12" ht="15.75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</row>
    <row r="67" spans="1:12" ht="15.75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</row>
    <row r="68" spans="1:12" ht="15.75">
      <c r="A68" s="116"/>
      <c r="B68" s="117" t="s">
        <v>154</v>
      </c>
      <c r="C68" s="116"/>
      <c r="D68" s="116"/>
      <c r="E68" s="116"/>
      <c r="F68" s="72" t="s">
        <v>155</v>
      </c>
      <c r="G68" s="72"/>
      <c r="H68" s="72"/>
      <c r="I68" s="116"/>
      <c r="J68" s="116"/>
      <c r="K68" s="116"/>
    </row>
    <row r="69" spans="1:12" ht="15.75">
      <c r="A69" s="116"/>
      <c r="B69" s="117"/>
      <c r="C69" s="116"/>
      <c r="D69" s="116"/>
      <c r="E69" s="116"/>
      <c r="F69" s="118" t="s">
        <v>40</v>
      </c>
      <c r="G69" s="119"/>
      <c r="H69" s="119"/>
      <c r="I69" s="116"/>
      <c r="J69" s="116"/>
      <c r="K69" s="116"/>
    </row>
    <row r="70" spans="1:12" ht="15.75" customHeight="1">
      <c r="A70" s="116"/>
      <c r="B70" s="117" t="s">
        <v>41</v>
      </c>
      <c r="C70" s="116"/>
      <c r="D70" s="116"/>
      <c r="E70" s="116"/>
      <c r="F70" s="72" t="s">
        <v>156</v>
      </c>
      <c r="G70" s="72"/>
      <c r="H70" s="72"/>
      <c r="I70" s="116"/>
      <c r="J70" s="116"/>
      <c r="K70" s="116"/>
    </row>
    <row r="71" spans="1:12" ht="15.75">
      <c r="A71" s="116"/>
      <c r="B71" s="116"/>
      <c r="C71" s="116"/>
      <c r="D71" s="116"/>
      <c r="E71" s="116"/>
      <c r="F71" s="118" t="s">
        <v>40</v>
      </c>
      <c r="G71" s="119"/>
      <c r="H71" s="119"/>
      <c r="I71" s="116"/>
      <c r="J71" s="116"/>
      <c r="K71" s="116"/>
    </row>
  </sheetData>
  <mergeCells count="10">
    <mergeCell ref="F68:H68"/>
    <mergeCell ref="F70:H70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.19685039370078741" right="3.937007874015748E-2" top="0.35433070866141736" bottom="0.74803149606299213" header="0.31496062992125984" footer="0.31496062992125984"/>
  <pageSetup paperSize="9" scale="60" orientation="landscape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57"/>
  <sheetViews>
    <sheetView view="pageBreakPreview" zoomScale="60" zoomScaleNormal="75" workbookViewId="0">
      <selection activeCell="B5" sqref="B5:B6"/>
    </sheetView>
  </sheetViews>
  <sheetFormatPr defaultRowHeight="15"/>
  <cols>
    <col min="1" max="1" width="7.28515625" customWidth="1"/>
    <col min="2" max="2" width="34" customWidth="1"/>
    <col min="3" max="3" width="16.28515625" customWidth="1"/>
    <col min="4" max="4" width="13.5703125" customWidth="1"/>
    <col min="5" max="5" width="29.42578125" customWidth="1"/>
    <col min="6" max="6" width="15.85546875" customWidth="1"/>
    <col min="7" max="7" width="16.5703125" customWidth="1"/>
    <col min="8" max="8" width="14.28515625" customWidth="1"/>
    <col min="9" max="9" width="42.140625" customWidth="1"/>
    <col min="10" max="10" width="14" customWidth="1"/>
    <col min="11" max="11" width="15.5703125" customWidth="1"/>
    <col min="257" max="257" width="7.28515625" customWidth="1"/>
    <col min="258" max="258" width="34" customWidth="1"/>
    <col min="259" max="259" width="16.28515625" customWidth="1"/>
    <col min="260" max="260" width="13.5703125" customWidth="1"/>
    <col min="261" max="261" width="29.42578125" customWidth="1"/>
    <col min="262" max="262" width="15.85546875" customWidth="1"/>
    <col min="263" max="263" width="16.5703125" customWidth="1"/>
    <col min="264" max="264" width="14.28515625" customWidth="1"/>
    <col min="265" max="265" width="42.140625" customWidth="1"/>
    <col min="266" max="266" width="14" customWidth="1"/>
    <col min="267" max="267" width="15.5703125" customWidth="1"/>
    <col min="513" max="513" width="7.28515625" customWidth="1"/>
    <col min="514" max="514" width="34" customWidth="1"/>
    <col min="515" max="515" width="16.28515625" customWidth="1"/>
    <col min="516" max="516" width="13.5703125" customWidth="1"/>
    <col min="517" max="517" width="29.42578125" customWidth="1"/>
    <col min="518" max="518" width="15.85546875" customWidth="1"/>
    <col min="519" max="519" width="16.5703125" customWidth="1"/>
    <col min="520" max="520" width="14.28515625" customWidth="1"/>
    <col min="521" max="521" width="42.140625" customWidth="1"/>
    <col min="522" max="522" width="14" customWidth="1"/>
    <col min="523" max="523" width="15.5703125" customWidth="1"/>
    <col min="769" max="769" width="7.28515625" customWidth="1"/>
    <col min="770" max="770" width="34" customWidth="1"/>
    <col min="771" max="771" width="16.28515625" customWidth="1"/>
    <col min="772" max="772" width="13.5703125" customWidth="1"/>
    <col min="773" max="773" width="29.42578125" customWidth="1"/>
    <col min="774" max="774" width="15.85546875" customWidth="1"/>
    <col min="775" max="775" width="16.5703125" customWidth="1"/>
    <col min="776" max="776" width="14.28515625" customWidth="1"/>
    <col min="777" max="777" width="42.140625" customWidth="1"/>
    <col min="778" max="778" width="14" customWidth="1"/>
    <col min="779" max="779" width="15.5703125" customWidth="1"/>
    <col min="1025" max="1025" width="7.28515625" customWidth="1"/>
    <col min="1026" max="1026" width="34" customWidth="1"/>
    <col min="1027" max="1027" width="16.28515625" customWidth="1"/>
    <col min="1028" max="1028" width="13.5703125" customWidth="1"/>
    <col min="1029" max="1029" width="29.42578125" customWidth="1"/>
    <col min="1030" max="1030" width="15.85546875" customWidth="1"/>
    <col min="1031" max="1031" width="16.5703125" customWidth="1"/>
    <col min="1032" max="1032" width="14.28515625" customWidth="1"/>
    <col min="1033" max="1033" width="42.140625" customWidth="1"/>
    <col min="1034" max="1034" width="14" customWidth="1"/>
    <col min="1035" max="1035" width="15.5703125" customWidth="1"/>
    <col min="1281" max="1281" width="7.28515625" customWidth="1"/>
    <col min="1282" max="1282" width="34" customWidth="1"/>
    <col min="1283" max="1283" width="16.28515625" customWidth="1"/>
    <col min="1284" max="1284" width="13.5703125" customWidth="1"/>
    <col min="1285" max="1285" width="29.42578125" customWidth="1"/>
    <col min="1286" max="1286" width="15.85546875" customWidth="1"/>
    <col min="1287" max="1287" width="16.5703125" customWidth="1"/>
    <col min="1288" max="1288" width="14.28515625" customWidth="1"/>
    <col min="1289" max="1289" width="42.140625" customWidth="1"/>
    <col min="1290" max="1290" width="14" customWidth="1"/>
    <col min="1291" max="1291" width="15.5703125" customWidth="1"/>
    <col min="1537" max="1537" width="7.28515625" customWidth="1"/>
    <col min="1538" max="1538" width="34" customWidth="1"/>
    <col min="1539" max="1539" width="16.28515625" customWidth="1"/>
    <col min="1540" max="1540" width="13.5703125" customWidth="1"/>
    <col min="1541" max="1541" width="29.42578125" customWidth="1"/>
    <col min="1542" max="1542" width="15.85546875" customWidth="1"/>
    <col min="1543" max="1543" width="16.5703125" customWidth="1"/>
    <col min="1544" max="1544" width="14.28515625" customWidth="1"/>
    <col min="1545" max="1545" width="42.140625" customWidth="1"/>
    <col min="1546" max="1546" width="14" customWidth="1"/>
    <col min="1547" max="1547" width="15.5703125" customWidth="1"/>
    <col min="1793" max="1793" width="7.28515625" customWidth="1"/>
    <col min="1794" max="1794" width="34" customWidth="1"/>
    <col min="1795" max="1795" width="16.28515625" customWidth="1"/>
    <col min="1796" max="1796" width="13.5703125" customWidth="1"/>
    <col min="1797" max="1797" width="29.42578125" customWidth="1"/>
    <col min="1798" max="1798" width="15.85546875" customWidth="1"/>
    <col min="1799" max="1799" width="16.5703125" customWidth="1"/>
    <col min="1800" max="1800" width="14.28515625" customWidth="1"/>
    <col min="1801" max="1801" width="42.140625" customWidth="1"/>
    <col min="1802" max="1802" width="14" customWidth="1"/>
    <col min="1803" max="1803" width="15.5703125" customWidth="1"/>
    <col min="2049" max="2049" width="7.28515625" customWidth="1"/>
    <col min="2050" max="2050" width="34" customWidth="1"/>
    <col min="2051" max="2051" width="16.28515625" customWidth="1"/>
    <col min="2052" max="2052" width="13.5703125" customWidth="1"/>
    <col min="2053" max="2053" width="29.42578125" customWidth="1"/>
    <col min="2054" max="2054" width="15.85546875" customWidth="1"/>
    <col min="2055" max="2055" width="16.5703125" customWidth="1"/>
    <col min="2056" max="2056" width="14.28515625" customWidth="1"/>
    <col min="2057" max="2057" width="42.140625" customWidth="1"/>
    <col min="2058" max="2058" width="14" customWidth="1"/>
    <col min="2059" max="2059" width="15.5703125" customWidth="1"/>
    <col min="2305" max="2305" width="7.28515625" customWidth="1"/>
    <col min="2306" max="2306" width="34" customWidth="1"/>
    <col min="2307" max="2307" width="16.28515625" customWidth="1"/>
    <col min="2308" max="2308" width="13.5703125" customWidth="1"/>
    <col min="2309" max="2309" width="29.42578125" customWidth="1"/>
    <col min="2310" max="2310" width="15.85546875" customWidth="1"/>
    <col min="2311" max="2311" width="16.5703125" customWidth="1"/>
    <col min="2312" max="2312" width="14.28515625" customWidth="1"/>
    <col min="2313" max="2313" width="42.140625" customWidth="1"/>
    <col min="2314" max="2314" width="14" customWidth="1"/>
    <col min="2315" max="2315" width="15.5703125" customWidth="1"/>
    <col min="2561" max="2561" width="7.28515625" customWidth="1"/>
    <col min="2562" max="2562" width="34" customWidth="1"/>
    <col min="2563" max="2563" width="16.28515625" customWidth="1"/>
    <col min="2564" max="2564" width="13.5703125" customWidth="1"/>
    <col min="2565" max="2565" width="29.42578125" customWidth="1"/>
    <col min="2566" max="2566" width="15.85546875" customWidth="1"/>
    <col min="2567" max="2567" width="16.5703125" customWidth="1"/>
    <col min="2568" max="2568" width="14.28515625" customWidth="1"/>
    <col min="2569" max="2569" width="42.140625" customWidth="1"/>
    <col min="2570" max="2570" width="14" customWidth="1"/>
    <col min="2571" max="2571" width="15.5703125" customWidth="1"/>
    <col min="2817" max="2817" width="7.28515625" customWidth="1"/>
    <col min="2818" max="2818" width="34" customWidth="1"/>
    <col min="2819" max="2819" width="16.28515625" customWidth="1"/>
    <col min="2820" max="2820" width="13.5703125" customWidth="1"/>
    <col min="2821" max="2821" width="29.42578125" customWidth="1"/>
    <col min="2822" max="2822" width="15.85546875" customWidth="1"/>
    <col min="2823" max="2823" width="16.5703125" customWidth="1"/>
    <col min="2824" max="2824" width="14.28515625" customWidth="1"/>
    <col min="2825" max="2825" width="42.140625" customWidth="1"/>
    <col min="2826" max="2826" width="14" customWidth="1"/>
    <col min="2827" max="2827" width="15.5703125" customWidth="1"/>
    <col min="3073" max="3073" width="7.28515625" customWidth="1"/>
    <col min="3074" max="3074" width="34" customWidth="1"/>
    <col min="3075" max="3075" width="16.28515625" customWidth="1"/>
    <col min="3076" max="3076" width="13.5703125" customWidth="1"/>
    <col min="3077" max="3077" width="29.42578125" customWidth="1"/>
    <col min="3078" max="3078" width="15.85546875" customWidth="1"/>
    <col min="3079" max="3079" width="16.5703125" customWidth="1"/>
    <col min="3080" max="3080" width="14.28515625" customWidth="1"/>
    <col min="3081" max="3081" width="42.140625" customWidth="1"/>
    <col min="3082" max="3082" width="14" customWidth="1"/>
    <col min="3083" max="3083" width="15.5703125" customWidth="1"/>
    <col min="3329" max="3329" width="7.28515625" customWidth="1"/>
    <col min="3330" max="3330" width="34" customWidth="1"/>
    <col min="3331" max="3331" width="16.28515625" customWidth="1"/>
    <col min="3332" max="3332" width="13.5703125" customWidth="1"/>
    <col min="3333" max="3333" width="29.42578125" customWidth="1"/>
    <col min="3334" max="3334" width="15.85546875" customWidth="1"/>
    <col min="3335" max="3335" width="16.5703125" customWidth="1"/>
    <col min="3336" max="3336" width="14.28515625" customWidth="1"/>
    <col min="3337" max="3337" width="42.140625" customWidth="1"/>
    <col min="3338" max="3338" width="14" customWidth="1"/>
    <col min="3339" max="3339" width="15.5703125" customWidth="1"/>
    <col min="3585" max="3585" width="7.28515625" customWidth="1"/>
    <col min="3586" max="3586" width="34" customWidth="1"/>
    <col min="3587" max="3587" width="16.28515625" customWidth="1"/>
    <col min="3588" max="3588" width="13.5703125" customWidth="1"/>
    <col min="3589" max="3589" width="29.42578125" customWidth="1"/>
    <col min="3590" max="3590" width="15.85546875" customWidth="1"/>
    <col min="3591" max="3591" width="16.5703125" customWidth="1"/>
    <col min="3592" max="3592" width="14.28515625" customWidth="1"/>
    <col min="3593" max="3593" width="42.140625" customWidth="1"/>
    <col min="3594" max="3594" width="14" customWidth="1"/>
    <col min="3595" max="3595" width="15.5703125" customWidth="1"/>
    <col min="3841" max="3841" width="7.28515625" customWidth="1"/>
    <col min="3842" max="3842" width="34" customWidth="1"/>
    <col min="3843" max="3843" width="16.28515625" customWidth="1"/>
    <col min="3844" max="3844" width="13.5703125" customWidth="1"/>
    <col min="3845" max="3845" width="29.42578125" customWidth="1"/>
    <col min="3846" max="3846" width="15.85546875" customWidth="1"/>
    <col min="3847" max="3847" width="16.5703125" customWidth="1"/>
    <col min="3848" max="3848" width="14.28515625" customWidth="1"/>
    <col min="3849" max="3849" width="42.140625" customWidth="1"/>
    <col min="3850" max="3850" width="14" customWidth="1"/>
    <col min="3851" max="3851" width="15.5703125" customWidth="1"/>
    <col min="4097" max="4097" width="7.28515625" customWidth="1"/>
    <col min="4098" max="4098" width="34" customWidth="1"/>
    <col min="4099" max="4099" width="16.28515625" customWidth="1"/>
    <col min="4100" max="4100" width="13.5703125" customWidth="1"/>
    <col min="4101" max="4101" width="29.42578125" customWidth="1"/>
    <col min="4102" max="4102" width="15.85546875" customWidth="1"/>
    <col min="4103" max="4103" width="16.5703125" customWidth="1"/>
    <col min="4104" max="4104" width="14.28515625" customWidth="1"/>
    <col min="4105" max="4105" width="42.140625" customWidth="1"/>
    <col min="4106" max="4106" width="14" customWidth="1"/>
    <col min="4107" max="4107" width="15.5703125" customWidth="1"/>
    <col min="4353" max="4353" width="7.28515625" customWidth="1"/>
    <col min="4354" max="4354" width="34" customWidth="1"/>
    <col min="4355" max="4355" width="16.28515625" customWidth="1"/>
    <col min="4356" max="4356" width="13.5703125" customWidth="1"/>
    <col min="4357" max="4357" width="29.42578125" customWidth="1"/>
    <col min="4358" max="4358" width="15.85546875" customWidth="1"/>
    <col min="4359" max="4359" width="16.5703125" customWidth="1"/>
    <col min="4360" max="4360" width="14.28515625" customWidth="1"/>
    <col min="4361" max="4361" width="42.140625" customWidth="1"/>
    <col min="4362" max="4362" width="14" customWidth="1"/>
    <col min="4363" max="4363" width="15.5703125" customWidth="1"/>
    <col min="4609" max="4609" width="7.28515625" customWidth="1"/>
    <col min="4610" max="4610" width="34" customWidth="1"/>
    <col min="4611" max="4611" width="16.28515625" customWidth="1"/>
    <col min="4612" max="4612" width="13.5703125" customWidth="1"/>
    <col min="4613" max="4613" width="29.42578125" customWidth="1"/>
    <col min="4614" max="4614" width="15.85546875" customWidth="1"/>
    <col min="4615" max="4615" width="16.5703125" customWidth="1"/>
    <col min="4616" max="4616" width="14.28515625" customWidth="1"/>
    <col min="4617" max="4617" width="42.140625" customWidth="1"/>
    <col min="4618" max="4618" width="14" customWidth="1"/>
    <col min="4619" max="4619" width="15.5703125" customWidth="1"/>
    <col min="4865" max="4865" width="7.28515625" customWidth="1"/>
    <col min="4866" max="4866" width="34" customWidth="1"/>
    <col min="4867" max="4867" width="16.28515625" customWidth="1"/>
    <col min="4868" max="4868" width="13.5703125" customWidth="1"/>
    <col min="4869" max="4869" width="29.42578125" customWidth="1"/>
    <col min="4870" max="4870" width="15.85546875" customWidth="1"/>
    <col min="4871" max="4871" width="16.5703125" customWidth="1"/>
    <col min="4872" max="4872" width="14.28515625" customWidth="1"/>
    <col min="4873" max="4873" width="42.140625" customWidth="1"/>
    <col min="4874" max="4874" width="14" customWidth="1"/>
    <col min="4875" max="4875" width="15.5703125" customWidth="1"/>
    <col min="5121" max="5121" width="7.28515625" customWidth="1"/>
    <col min="5122" max="5122" width="34" customWidth="1"/>
    <col min="5123" max="5123" width="16.28515625" customWidth="1"/>
    <col min="5124" max="5124" width="13.5703125" customWidth="1"/>
    <col min="5125" max="5125" width="29.42578125" customWidth="1"/>
    <col min="5126" max="5126" width="15.85546875" customWidth="1"/>
    <col min="5127" max="5127" width="16.5703125" customWidth="1"/>
    <col min="5128" max="5128" width="14.28515625" customWidth="1"/>
    <col min="5129" max="5129" width="42.140625" customWidth="1"/>
    <col min="5130" max="5130" width="14" customWidth="1"/>
    <col min="5131" max="5131" width="15.5703125" customWidth="1"/>
    <col min="5377" max="5377" width="7.28515625" customWidth="1"/>
    <col min="5378" max="5378" width="34" customWidth="1"/>
    <col min="5379" max="5379" width="16.28515625" customWidth="1"/>
    <col min="5380" max="5380" width="13.5703125" customWidth="1"/>
    <col min="5381" max="5381" width="29.42578125" customWidth="1"/>
    <col min="5382" max="5382" width="15.85546875" customWidth="1"/>
    <col min="5383" max="5383" width="16.5703125" customWidth="1"/>
    <col min="5384" max="5384" width="14.28515625" customWidth="1"/>
    <col min="5385" max="5385" width="42.140625" customWidth="1"/>
    <col min="5386" max="5386" width="14" customWidth="1"/>
    <col min="5387" max="5387" width="15.5703125" customWidth="1"/>
    <col min="5633" max="5633" width="7.28515625" customWidth="1"/>
    <col min="5634" max="5634" width="34" customWidth="1"/>
    <col min="5635" max="5635" width="16.28515625" customWidth="1"/>
    <col min="5636" max="5636" width="13.5703125" customWidth="1"/>
    <col min="5637" max="5637" width="29.42578125" customWidth="1"/>
    <col min="5638" max="5638" width="15.85546875" customWidth="1"/>
    <col min="5639" max="5639" width="16.5703125" customWidth="1"/>
    <col min="5640" max="5640" width="14.28515625" customWidth="1"/>
    <col min="5641" max="5641" width="42.140625" customWidth="1"/>
    <col min="5642" max="5642" width="14" customWidth="1"/>
    <col min="5643" max="5643" width="15.5703125" customWidth="1"/>
    <col min="5889" max="5889" width="7.28515625" customWidth="1"/>
    <col min="5890" max="5890" width="34" customWidth="1"/>
    <col min="5891" max="5891" width="16.28515625" customWidth="1"/>
    <col min="5892" max="5892" width="13.5703125" customWidth="1"/>
    <col min="5893" max="5893" width="29.42578125" customWidth="1"/>
    <col min="5894" max="5894" width="15.85546875" customWidth="1"/>
    <col min="5895" max="5895" width="16.5703125" customWidth="1"/>
    <col min="5896" max="5896" width="14.28515625" customWidth="1"/>
    <col min="5897" max="5897" width="42.140625" customWidth="1"/>
    <col min="5898" max="5898" width="14" customWidth="1"/>
    <col min="5899" max="5899" width="15.5703125" customWidth="1"/>
    <col min="6145" max="6145" width="7.28515625" customWidth="1"/>
    <col min="6146" max="6146" width="34" customWidth="1"/>
    <col min="6147" max="6147" width="16.28515625" customWidth="1"/>
    <col min="6148" max="6148" width="13.5703125" customWidth="1"/>
    <col min="6149" max="6149" width="29.42578125" customWidth="1"/>
    <col min="6150" max="6150" width="15.85546875" customWidth="1"/>
    <col min="6151" max="6151" width="16.5703125" customWidth="1"/>
    <col min="6152" max="6152" width="14.28515625" customWidth="1"/>
    <col min="6153" max="6153" width="42.140625" customWidth="1"/>
    <col min="6154" max="6154" width="14" customWidth="1"/>
    <col min="6155" max="6155" width="15.5703125" customWidth="1"/>
    <col min="6401" max="6401" width="7.28515625" customWidth="1"/>
    <col min="6402" max="6402" width="34" customWidth="1"/>
    <col min="6403" max="6403" width="16.28515625" customWidth="1"/>
    <col min="6404" max="6404" width="13.5703125" customWidth="1"/>
    <col min="6405" max="6405" width="29.42578125" customWidth="1"/>
    <col min="6406" max="6406" width="15.85546875" customWidth="1"/>
    <col min="6407" max="6407" width="16.5703125" customWidth="1"/>
    <col min="6408" max="6408" width="14.28515625" customWidth="1"/>
    <col min="6409" max="6409" width="42.140625" customWidth="1"/>
    <col min="6410" max="6410" width="14" customWidth="1"/>
    <col min="6411" max="6411" width="15.5703125" customWidth="1"/>
    <col min="6657" max="6657" width="7.28515625" customWidth="1"/>
    <col min="6658" max="6658" width="34" customWidth="1"/>
    <col min="6659" max="6659" width="16.28515625" customWidth="1"/>
    <col min="6660" max="6660" width="13.5703125" customWidth="1"/>
    <col min="6661" max="6661" width="29.42578125" customWidth="1"/>
    <col min="6662" max="6662" width="15.85546875" customWidth="1"/>
    <col min="6663" max="6663" width="16.5703125" customWidth="1"/>
    <col min="6664" max="6664" width="14.28515625" customWidth="1"/>
    <col min="6665" max="6665" width="42.140625" customWidth="1"/>
    <col min="6666" max="6666" width="14" customWidth="1"/>
    <col min="6667" max="6667" width="15.5703125" customWidth="1"/>
    <col min="6913" max="6913" width="7.28515625" customWidth="1"/>
    <col min="6914" max="6914" width="34" customWidth="1"/>
    <col min="6915" max="6915" width="16.28515625" customWidth="1"/>
    <col min="6916" max="6916" width="13.5703125" customWidth="1"/>
    <col min="6917" max="6917" width="29.42578125" customWidth="1"/>
    <col min="6918" max="6918" width="15.85546875" customWidth="1"/>
    <col min="6919" max="6919" width="16.5703125" customWidth="1"/>
    <col min="6920" max="6920" width="14.28515625" customWidth="1"/>
    <col min="6921" max="6921" width="42.140625" customWidth="1"/>
    <col min="6922" max="6922" width="14" customWidth="1"/>
    <col min="6923" max="6923" width="15.5703125" customWidth="1"/>
    <col min="7169" max="7169" width="7.28515625" customWidth="1"/>
    <col min="7170" max="7170" width="34" customWidth="1"/>
    <col min="7171" max="7171" width="16.28515625" customWidth="1"/>
    <col min="7172" max="7172" width="13.5703125" customWidth="1"/>
    <col min="7173" max="7173" width="29.42578125" customWidth="1"/>
    <col min="7174" max="7174" width="15.85546875" customWidth="1"/>
    <col min="7175" max="7175" width="16.5703125" customWidth="1"/>
    <col min="7176" max="7176" width="14.28515625" customWidth="1"/>
    <col min="7177" max="7177" width="42.140625" customWidth="1"/>
    <col min="7178" max="7178" width="14" customWidth="1"/>
    <col min="7179" max="7179" width="15.5703125" customWidth="1"/>
    <col min="7425" max="7425" width="7.28515625" customWidth="1"/>
    <col min="7426" max="7426" width="34" customWidth="1"/>
    <col min="7427" max="7427" width="16.28515625" customWidth="1"/>
    <col min="7428" max="7428" width="13.5703125" customWidth="1"/>
    <col min="7429" max="7429" width="29.42578125" customWidth="1"/>
    <col min="7430" max="7430" width="15.85546875" customWidth="1"/>
    <col min="7431" max="7431" width="16.5703125" customWidth="1"/>
    <col min="7432" max="7432" width="14.28515625" customWidth="1"/>
    <col min="7433" max="7433" width="42.140625" customWidth="1"/>
    <col min="7434" max="7434" width="14" customWidth="1"/>
    <col min="7435" max="7435" width="15.5703125" customWidth="1"/>
    <col min="7681" max="7681" width="7.28515625" customWidth="1"/>
    <col min="7682" max="7682" width="34" customWidth="1"/>
    <col min="7683" max="7683" width="16.28515625" customWidth="1"/>
    <col min="7684" max="7684" width="13.5703125" customWidth="1"/>
    <col min="7685" max="7685" width="29.42578125" customWidth="1"/>
    <col min="7686" max="7686" width="15.85546875" customWidth="1"/>
    <col min="7687" max="7687" width="16.5703125" customWidth="1"/>
    <col min="7688" max="7688" width="14.28515625" customWidth="1"/>
    <col min="7689" max="7689" width="42.140625" customWidth="1"/>
    <col min="7690" max="7690" width="14" customWidth="1"/>
    <col min="7691" max="7691" width="15.5703125" customWidth="1"/>
    <col min="7937" max="7937" width="7.28515625" customWidth="1"/>
    <col min="7938" max="7938" width="34" customWidth="1"/>
    <col min="7939" max="7939" width="16.28515625" customWidth="1"/>
    <col min="7940" max="7940" width="13.5703125" customWidth="1"/>
    <col min="7941" max="7941" width="29.42578125" customWidth="1"/>
    <col min="7942" max="7942" width="15.85546875" customWidth="1"/>
    <col min="7943" max="7943" width="16.5703125" customWidth="1"/>
    <col min="7944" max="7944" width="14.28515625" customWidth="1"/>
    <col min="7945" max="7945" width="42.140625" customWidth="1"/>
    <col min="7946" max="7946" width="14" customWidth="1"/>
    <col min="7947" max="7947" width="15.5703125" customWidth="1"/>
    <col min="8193" max="8193" width="7.28515625" customWidth="1"/>
    <col min="8194" max="8194" width="34" customWidth="1"/>
    <col min="8195" max="8195" width="16.28515625" customWidth="1"/>
    <col min="8196" max="8196" width="13.5703125" customWidth="1"/>
    <col min="8197" max="8197" width="29.42578125" customWidth="1"/>
    <col min="8198" max="8198" width="15.85546875" customWidth="1"/>
    <col min="8199" max="8199" width="16.5703125" customWidth="1"/>
    <col min="8200" max="8200" width="14.28515625" customWidth="1"/>
    <col min="8201" max="8201" width="42.140625" customWidth="1"/>
    <col min="8202" max="8202" width="14" customWidth="1"/>
    <col min="8203" max="8203" width="15.5703125" customWidth="1"/>
    <col min="8449" max="8449" width="7.28515625" customWidth="1"/>
    <col min="8450" max="8450" width="34" customWidth="1"/>
    <col min="8451" max="8451" width="16.28515625" customWidth="1"/>
    <col min="8452" max="8452" width="13.5703125" customWidth="1"/>
    <col min="8453" max="8453" width="29.42578125" customWidth="1"/>
    <col min="8454" max="8454" width="15.85546875" customWidth="1"/>
    <col min="8455" max="8455" width="16.5703125" customWidth="1"/>
    <col min="8456" max="8456" width="14.28515625" customWidth="1"/>
    <col min="8457" max="8457" width="42.140625" customWidth="1"/>
    <col min="8458" max="8458" width="14" customWidth="1"/>
    <col min="8459" max="8459" width="15.5703125" customWidth="1"/>
    <col min="8705" max="8705" width="7.28515625" customWidth="1"/>
    <col min="8706" max="8706" width="34" customWidth="1"/>
    <col min="8707" max="8707" width="16.28515625" customWidth="1"/>
    <col min="8708" max="8708" width="13.5703125" customWidth="1"/>
    <col min="8709" max="8709" width="29.42578125" customWidth="1"/>
    <col min="8710" max="8710" width="15.85546875" customWidth="1"/>
    <col min="8711" max="8711" width="16.5703125" customWidth="1"/>
    <col min="8712" max="8712" width="14.28515625" customWidth="1"/>
    <col min="8713" max="8713" width="42.140625" customWidth="1"/>
    <col min="8714" max="8714" width="14" customWidth="1"/>
    <col min="8715" max="8715" width="15.5703125" customWidth="1"/>
    <col min="8961" max="8961" width="7.28515625" customWidth="1"/>
    <col min="8962" max="8962" width="34" customWidth="1"/>
    <col min="8963" max="8963" width="16.28515625" customWidth="1"/>
    <col min="8964" max="8964" width="13.5703125" customWidth="1"/>
    <col min="8965" max="8965" width="29.42578125" customWidth="1"/>
    <col min="8966" max="8966" width="15.85546875" customWidth="1"/>
    <col min="8967" max="8967" width="16.5703125" customWidth="1"/>
    <col min="8968" max="8968" width="14.28515625" customWidth="1"/>
    <col min="8969" max="8969" width="42.140625" customWidth="1"/>
    <col min="8970" max="8970" width="14" customWidth="1"/>
    <col min="8971" max="8971" width="15.5703125" customWidth="1"/>
    <col min="9217" max="9217" width="7.28515625" customWidth="1"/>
    <col min="9218" max="9218" width="34" customWidth="1"/>
    <col min="9219" max="9219" width="16.28515625" customWidth="1"/>
    <col min="9220" max="9220" width="13.5703125" customWidth="1"/>
    <col min="9221" max="9221" width="29.42578125" customWidth="1"/>
    <col min="9222" max="9222" width="15.85546875" customWidth="1"/>
    <col min="9223" max="9223" width="16.5703125" customWidth="1"/>
    <col min="9224" max="9224" width="14.28515625" customWidth="1"/>
    <col min="9225" max="9225" width="42.140625" customWidth="1"/>
    <col min="9226" max="9226" width="14" customWidth="1"/>
    <col min="9227" max="9227" width="15.5703125" customWidth="1"/>
    <col min="9473" max="9473" width="7.28515625" customWidth="1"/>
    <col min="9474" max="9474" width="34" customWidth="1"/>
    <col min="9475" max="9475" width="16.28515625" customWidth="1"/>
    <col min="9476" max="9476" width="13.5703125" customWidth="1"/>
    <col min="9477" max="9477" width="29.42578125" customWidth="1"/>
    <col min="9478" max="9478" width="15.85546875" customWidth="1"/>
    <col min="9479" max="9479" width="16.5703125" customWidth="1"/>
    <col min="9480" max="9480" width="14.28515625" customWidth="1"/>
    <col min="9481" max="9481" width="42.140625" customWidth="1"/>
    <col min="9482" max="9482" width="14" customWidth="1"/>
    <col min="9483" max="9483" width="15.5703125" customWidth="1"/>
    <col min="9729" max="9729" width="7.28515625" customWidth="1"/>
    <col min="9730" max="9730" width="34" customWidth="1"/>
    <col min="9731" max="9731" width="16.28515625" customWidth="1"/>
    <col min="9732" max="9732" width="13.5703125" customWidth="1"/>
    <col min="9733" max="9733" width="29.42578125" customWidth="1"/>
    <col min="9734" max="9734" width="15.85546875" customWidth="1"/>
    <col min="9735" max="9735" width="16.5703125" customWidth="1"/>
    <col min="9736" max="9736" width="14.28515625" customWidth="1"/>
    <col min="9737" max="9737" width="42.140625" customWidth="1"/>
    <col min="9738" max="9738" width="14" customWidth="1"/>
    <col min="9739" max="9739" width="15.5703125" customWidth="1"/>
    <col min="9985" max="9985" width="7.28515625" customWidth="1"/>
    <col min="9986" max="9986" width="34" customWidth="1"/>
    <col min="9987" max="9987" width="16.28515625" customWidth="1"/>
    <col min="9988" max="9988" width="13.5703125" customWidth="1"/>
    <col min="9989" max="9989" width="29.42578125" customWidth="1"/>
    <col min="9990" max="9990" width="15.85546875" customWidth="1"/>
    <col min="9991" max="9991" width="16.5703125" customWidth="1"/>
    <col min="9992" max="9992" width="14.28515625" customWidth="1"/>
    <col min="9993" max="9993" width="42.140625" customWidth="1"/>
    <col min="9994" max="9994" width="14" customWidth="1"/>
    <col min="9995" max="9995" width="15.5703125" customWidth="1"/>
    <col min="10241" max="10241" width="7.28515625" customWidth="1"/>
    <col min="10242" max="10242" width="34" customWidth="1"/>
    <col min="10243" max="10243" width="16.28515625" customWidth="1"/>
    <col min="10244" max="10244" width="13.5703125" customWidth="1"/>
    <col min="10245" max="10245" width="29.42578125" customWidth="1"/>
    <col min="10246" max="10246" width="15.85546875" customWidth="1"/>
    <col min="10247" max="10247" width="16.5703125" customWidth="1"/>
    <col min="10248" max="10248" width="14.28515625" customWidth="1"/>
    <col min="10249" max="10249" width="42.140625" customWidth="1"/>
    <col min="10250" max="10250" width="14" customWidth="1"/>
    <col min="10251" max="10251" width="15.5703125" customWidth="1"/>
    <col min="10497" max="10497" width="7.28515625" customWidth="1"/>
    <col min="10498" max="10498" width="34" customWidth="1"/>
    <col min="10499" max="10499" width="16.28515625" customWidth="1"/>
    <col min="10500" max="10500" width="13.5703125" customWidth="1"/>
    <col min="10501" max="10501" width="29.42578125" customWidth="1"/>
    <col min="10502" max="10502" width="15.85546875" customWidth="1"/>
    <col min="10503" max="10503" width="16.5703125" customWidth="1"/>
    <col min="10504" max="10504" width="14.28515625" customWidth="1"/>
    <col min="10505" max="10505" width="42.140625" customWidth="1"/>
    <col min="10506" max="10506" width="14" customWidth="1"/>
    <col min="10507" max="10507" width="15.5703125" customWidth="1"/>
    <col min="10753" max="10753" width="7.28515625" customWidth="1"/>
    <col min="10754" max="10754" width="34" customWidth="1"/>
    <col min="10755" max="10755" width="16.28515625" customWidth="1"/>
    <col min="10756" max="10756" width="13.5703125" customWidth="1"/>
    <col min="10757" max="10757" width="29.42578125" customWidth="1"/>
    <col min="10758" max="10758" width="15.85546875" customWidth="1"/>
    <col min="10759" max="10759" width="16.5703125" customWidth="1"/>
    <col min="10760" max="10760" width="14.28515625" customWidth="1"/>
    <col min="10761" max="10761" width="42.140625" customWidth="1"/>
    <col min="10762" max="10762" width="14" customWidth="1"/>
    <col min="10763" max="10763" width="15.5703125" customWidth="1"/>
    <col min="11009" max="11009" width="7.28515625" customWidth="1"/>
    <col min="11010" max="11010" width="34" customWidth="1"/>
    <col min="11011" max="11011" width="16.28515625" customWidth="1"/>
    <col min="11012" max="11012" width="13.5703125" customWidth="1"/>
    <col min="11013" max="11013" width="29.42578125" customWidth="1"/>
    <col min="11014" max="11014" width="15.85546875" customWidth="1"/>
    <col min="11015" max="11015" width="16.5703125" customWidth="1"/>
    <col min="11016" max="11016" width="14.28515625" customWidth="1"/>
    <col min="11017" max="11017" width="42.140625" customWidth="1"/>
    <col min="11018" max="11018" width="14" customWidth="1"/>
    <col min="11019" max="11019" width="15.5703125" customWidth="1"/>
    <col min="11265" max="11265" width="7.28515625" customWidth="1"/>
    <col min="11266" max="11266" width="34" customWidth="1"/>
    <col min="11267" max="11267" width="16.28515625" customWidth="1"/>
    <col min="11268" max="11268" width="13.5703125" customWidth="1"/>
    <col min="11269" max="11269" width="29.42578125" customWidth="1"/>
    <col min="11270" max="11270" width="15.85546875" customWidth="1"/>
    <col min="11271" max="11271" width="16.5703125" customWidth="1"/>
    <col min="11272" max="11272" width="14.28515625" customWidth="1"/>
    <col min="11273" max="11273" width="42.140625" customWidth="1"/>
    <col min="11274" max="11274" width="14" customWidth="1"/>
    <col min="11275" max="11275" width="15.5703125" customWidth="1"/>
    <col min="11521" max="11521" width="7.28515625" customWidth="1"/>
    <col min="11522" max="11522" width="34" customWidth="1"/>
    <col min="11523" max="11523" width="16.28515625" customWidth="1"/>
    <col min="11524" max="11524" width="13.5703125" customWidth="1"/>
    <col min="11525" max="11525" width="29.42578125" customWidth="1"/>
    <col min="11526" max="11526" width="15.85546875" customWidth="1"/>
    <col min="11527" max="11527" width="16.5703125" customWidth="1"/>
    <col min="11528" max="11528" width="14.28515625" customWidth="1"/>
    <col min="11529" max="11529" width="42.140625" customWidth="1"/>
    <col min="11530" max="11530" width="14" customWidth="1"/>
    <col min="11531" max="11531" width="15.5703125" customWidth="1"/>
    <col min="11777" max="11777" width="7.28515625" customWidth="1"/>
    <col min="11778" max="11778" width="34" customWidth="1"/>
    <col min="11779" max="11779" width="16.28515625" customWidth="1"/>
    <col min="11780" max="11780" width="13.5703125" customWidth="1"/>
    <col min="11781" max="11781" width="29.42578125" customWidth="1"/>
    <col min="11782" max="11782" width="15.85546875" customWidth="1"/>
    <col min="11783" max="11783" width="16.5703125" customWidth="1"/>
    <col min="11784" max="11784" width="14.28515625" customWidth="1"/>
    <col min="11785" max="11785" width="42.140625" customWidth="1"/>
    <col min="11786" max="11786" width="14" customWidth="1"/>
    <col min="11787" max="11787" width="15.5703125" customWidth="1"/>
    <col min="12033" max="12033" width="7.28515625" customWidth="1"/>
    <col min="12034" max="12034" width="34" customWidth="1"/>
    <col min="12035" max="12035" width="16.28515625" customWidth="1"/>
    <col min="12036" max="12036" width="13.5703125" customWidth="1"/>
    <col min="12037" max="12037" width="29.42578125" customWidth="1"/>
    <col min="12038" max="12038" width="15.85546875" customWidth="1"/>
    <col min="12039" max="12039" width="16.5703125" customWidth="1"/>
    <col min="12040" max="12040" width="14.28515625" customWidth="1"/>
    <col min="12041" max="12041" width="42.140625" customWidth="1"/>
    <col min="12042" max="12042" width="14" customWidth="1"/>
    <col min="12043" max="12043" width="15.5703125" customWidth="1"/>
    <col min="12289" max="12289" width="7.28515625" customWidth="1"/>
    <col min="12290" max="12290" width="34" customWidth="1"/>
    <col min="12291" max="12291" width="16.28515625" customWidth="1"/>
    <col min="12292" max="12292" width="13.5703125" customWidth="1"/>
    <col min="12293" max="12293" width="29.42578125" customWidth="1"/>
    <col min="12294" max="12294" width="15.85546875" customWidth="1"/>
    <col min="12295" max="12295" width="16.5703125" customWidth="1"/>
    <col min="12296" max="12296" width="14.28515625" customWidth="1"/>
    <col min="12297" max="12297" width="42.140625" customWidth="1"/>
    <col min="12298" max="12298" width="14" customWidth="1"/>
    <col min="12299" max="12299" width="15.5703125" customWidth="1"/>
    <col min="12545" max="12545" width="7.28515625" customWidth="1"/>
    <col min="12546" max="12546" width="34" customWidth="1"/>
    <col min="12547" max="12547" width="16.28515625" customWidth="1"/>
    <col min="12548" max="12548" width="13.5703125" customWidth="1"/>
    <col min="12549" max="12549" width="29.42578125" customWidth="1"/>
    <col min="12550" max="12550" width="15.85546875" customWidth="1"/>
    <col min="12551" max="12551" width="16.5703125" customWidth="1"/>
    <col min="12552" max="12552" width="14.28515625" customWidth="1"/>
    <col min="12553" max="12553" width="42.140625" customWidth="1"/>
    <col min="12554" max="12554" width="14" customWidth="1"/>
    <col min="12555" max="12555" width="15.5703125" customWidth="1"/>
    <col min="12801" max="12801" width="7.28515625" customWidth="1"/>
    <col min="12802" max="12802" width="34" customWidth="1"/>
    <col min="12803" max="12803" width="16.28515625" customWidth="1"/>
    <col min="12804" max="12804" width="13.5703125" customWidth="1"/>
    <col min="12805" max="12805" width="29.42578125" customWidth="1"/>
    <col min="12806" max="12806" width="15.85546875" customWidth="1"/>
    <col min="12807" max="12807" width="16.5703125" customWidth="1"/>
    <col min="12808" max="12808" width="14.28515625" customWidth="1"/>
    <col min="12809" max="12809" width="42.140625" customWidth="1"/>
    <col min="12810" max="12810" width="14" customWidth="1"/>
    <col min="12811" max="12811" width="15.5703125" customWidth="1"/>
    <col min="13057" max="13057" width="7.28515625" customWidth="1"/>
    <col min="13058" max="13058" width="34" customWidth="1"/>
    <col min="13059" max="13059" width="16.28515625" customWidth="1"/>
    <col min="13060" max="13060" width="13.5703125" customWidth="1"/>
    <col min="13061" max="13061" width="29.42578125" customWidth="1"/>
    <col min="13062" max="13062" width="15.85546875" customWidth="1"/>
    <col min="13063" max="13063" width="16.5703125" customWidth="1"/>
    <col min="13064" max="13064" width="14.28515625" customWidth="1"/>
    <col min="13065" max="13065" width="42.140625" customWidth="1"/>
    <col min="13066" max="13066" width="14" customWidth="1"/>
    <col min="13067" max="13067" width="15.5703125" customWidth="1"/>
    <col min="13313" max="13313" width="7.28515625" customWidth="1"/>
    <col min="13314" max="13314" width="34" customWidth="1"/>
    <col min="13315" max="13315" width="16.28515625" customWidth="1"/>
    <col min="13316" max="13316" width="13.5703125" customWidth="1"/>
    <col min="13317" max="13317" width="29.42578125" customWidth="1"/>
    <col min="13318" max="13318" width="15.85546875" customWidth="1"/>
    <col min="13319" max="13319" width="16.5703125" customWidth="1"/>
    <col min="13320" max="13320" width="14.28515625" customWidth="1"/>
    <col min="13321" max="13321" width="42.140625" customWidth="1"/>
    <col min="13322" max="13322" width="14" customWidth="1"/>
    <col min="13323" max="13323" width="15.5703125" customWidth="1"/>
    <col min="13569" max="13569" width="7.28515625" customWidth="1"/>
    <col min="13570" max="13570" width="34" customWidth="1"/>
    <col min="13571" max="13571" width="16.28515625" customWidth="1"/>
    <col min="13572" max="13572" width="13.5703125" customWidth="1"/>
    <col min="13573" max="13573" width="29.42578125" customWidth="1"/>
    <col min="13574" max="13574" width="15.85546875" customWidth="1"/>
    <col min="13575" max="13575" width="16.5703125" customWidth="1"/>
    <col min="13576" max="13576" width="14.28515625" customWidth="1"/>
    <col min="13577" max="13577" width="42.140625" customWidth="1"/>
    <col min="13578" max="13578" width="14" customWidth="1"/>
    <col min="13579" max="13579" width="15.5703125" customWidth="1"/>
    <col min="13825" max="13825" width="7.28515625" customWidth="1"/>
    <col min="13826" max="13826" width="34" customWidth="1"/>
    <col min="13827" max="13827" width="16.28515625" customWidth="1"/>
    <col min="13828" max="13828" width="13.5703125" customWidth="1"/>
    <col min="13829" max="13829" width="29.42578125" customWidth="1"/>
    <col min="13830" max="13830" width="15.85546875" customWidth="1"/>
    <col min="13831" max="13831" width="16.5703125" customWidth="1"/>
    <col min="13832" max="13832" width="14.28515625" customWidth="1"/>
    <col min="13833" max="13833" width="42.140625" customWidth="1"/>
    <col min="13834" max="13834" width="14" customWidth="1"/>
    <col min="13835" max="13835" width="15.5703125" customWidth="1"/>
    <col min="14081" max="14081" width="7.28515625" customWidth="1"/>
    <col min="14082" max="14082" width="34" customWidth="1"/>
    <col min="14083" max="14083" width="16.28515625" customWidth="1"/>
    <col min="14084" max="14084" width="13.5703125" customWidth="1"/>
    <col min="14085" max="14085" width="29.42578125" customWidth="1"/>
    <col min="14086" max="14086" width="15.85546875" customWidth="1"/>
    <col min="14087" max="14087" width="16.5703125" customWidth="1"/>
    <col min="14088" max="14088" width="14.28515625" customWidth="1"/>
    <col min="14089" max="14089" width="42.140625" customWidth="1"/>
    <col min="14090" max="14090" width="14" customWidth="1"/>
    <col min="14091" max="14091" width="15.5703125" customWidth="1"/>
    <col min="14337" max="14337" width="7.28515625" customWidth="1"/>
    <col min="14338" max="14338" width="34" customWidth="1"/>
    <col min="14339" max="14339" width="16.28515625" customWidth="1"/>
    <col min="14340" max="14340" width="13.5703125" customWidth="1"/>
    <col min="14341" max="14341" width="29.42578125" customWidth="1"/>
    <col min="14342" max="14342" width="15.85546875" customWidth="1"/>
    <col min="14343" max="14343" width="16.5703125" customWidth="1"/>
    <col min="14344" max="14344" width="14.28515625" customWidth="1"/>
    <col min="14345" max="14345" width="42.140625" customWidth="1"/>
    <col min="14346" max="14346" width="14" customWidth="1"/>
    <col min="14347" max="14347" width="15.5703125" customWidth="1"/>
    <col min="14593" max="14593" width="7.28515625" customWidth="1"/>
    <col min="14594" max="14594" width="34" customWidth="1"/>
    <col min="14595" max="14595" width="16.28515625" customWidth="1"/>
    <col min="14596" max="14596" width="13.5703125" customWidth="1"/>
    <col min="14597" max="14597" width="29.42578125" customWidth="1"/>
    <col min="14598" max="14598" width="15.85546875" customWidth="1"/>
    <col min="14599" max="14599" width="16.5703125" customWidth="1"/>
    <col min="14600" max="14600" width="14.28515625" customWidth="1"/>
    <col min="14601" max="14601" width="42.140625" customWidth="1"/>
    <col min="14602" max="14602" width="14" customWidth="1"/>
    <col min="14603" max="14603" width="15.5703125" customWidth="1"/>
    <col min="14849" max="14849" width="7.28515625" customWidth="1"/>
    <col min="14850" max="14850" width="34" customWidth="1"/>
    <col min="14851" max="14851" width="16.28515625" customWidth="1"/>
    <col min="14852" max="14852" width="13.5703125" customWidth="1"/>
    <col min="14853" max="14853" width="29.42578125" customWidth="1"/>
    <col min="14854" max="14854" width="15.85546875" customWidth="1"/>
    <col min="14855" max="14855" width="16.5703125" customWidth="1"/>
    <col min="14856" max="14856" width="14.28515625" customWidth="1"/>
    <col min="14857" max="14857" width="42.140625" customWidth="1"/>
    <col min="14858" max="14858" width="14" customWidth="1"/>
    <col min="14859" max="14859" width="15.5703125" customWidth="1"/>
    <col min="15105" max="15105" width="7.28515625" customWidth="1"/>
    <col min="15106" max="15106" width="34" customWidth="1"/>
    <col min="15107" max="15107" width="16.28515625" customWidth="1"/>
    <col min="15108" max="15108" width="13.5703125" customWidth="1"/>
    <col min="15109" max="15109" width="29.42578125" customWidth="1"/>
    <col min="15110" max="15110" width="15.85546875" customWidth="1"/>
    <col min="15111" max="15111" width="16.5703125" customWidth="1"/>
    <col min="15112" max="15112" width="14.28515625" customWidth="1"/>
    <col min="15113" max="15113" width="42.140625" customWidth="1"/>
    <col min="15114" max="15114" width="14" customWidth="1"/>
    <col min="15115" max="15115" width="15.5703125" customWidth="1"/>
    <col min="15361" max="15361" width="7.28515625" customWidth="1"/>
    <col min="15362" max="15362" width="34" customWidth="1"/>
    <col min="15363" max="15363" width="16.28515625" customWidth="1"/>
    <col min="15364" max="15364" width="13.5703125" customWidth="1"/>
    <col min="15365" max="15365" width="29.42578125" customWidth="1"/>
    <col min="15366" max="15366" width="15.85546875" customWidth="1"/>
    <col min="15367" max="15367" width="16.5703125" customWidth="1"/>
    <col min="15368" max="15368" width="14.28515625" customWidth="1"/>
    <col min="15369" max="15369" width="42.140625" customWidth="1"/>
    <col min="15370" max="15370" width="14" customWidth="1"/>
    <col min="15371" max="15371" width="15.5703125" customWidth="1"/>
    <col min="15617" max="15617" width="7.28515625" customWidth="1"/>
    <col min="15618" max="15618" width="34" customWidth="1"/>
    <col min="15619" max="15619" width="16.28515625" customWidth="1"/>
    <col min="15620" max="15620" width="13.5703125" customWidth="1"/>
    <col min="15621" max="15621" width="29.42578125" customWidth="1"/>
    <col min="15622" max="15622" width="15.85546875" customWidth="1"/>
    <col min="15623" max="15623" width="16.5703125" customWidth="1"/>
    <col min="15624" max="15624" width="14.28515625" customWidth="1"/>
    <col min="15625" max="15625" width="42.140625" customWidth="1"/>
    <col min="15626" max="15626" width="14" customWidth="1"/>
    <col min="15627" max="15627" width="15.5703125" customWidth="1"/>
    <col min="15873" max="15873" width="7.28515625" customWidth="1"/>
    <col min="15874" max="15874" width="34" customWidth="1"/>
    <col min="15875" max="15875" width="16.28515625" customWidth="1"/>
    <col min="15876" max="15876" width="13.5703125" customWidth="1"/>
    <col min="15877" max="15877" width="29.42578125" customWidth="1"/>
    <col min="15878" max="15878" width="15.85546875" customWidth="1"/>
    <col min="15879" max="15879" width="16.5703125" customWidth="1"/>
    <col min="15880" max="15880" width="14.28515625" customWidth="1"/>
    <col min="15881" max="15881" width="42.140625" customWidth="1"/>
    <col min="15882" max="15882" width="14" customWidth="1"/>
    <col min="15883" max="15883" width="15.5703125" customWidth="1"/>
    <col min="16129" max="16129" width="7.28515625" customWidth="1"/>
    <col min="16130" max="16130" width="34" customWidth="1"/>
    <col min="16131" max="16131" width="16.28515625" customWidth="1"/>
    <col min="16132" max="16132" width="13.5703125" customWidth="1"/>
    <col min="16133" max="16133" width="29.42578125" customWidth="1"/>
    <col min="16134" max="16134" width="15.85546875" customWidth="1"/>
    <col min="16135" max="16135" width="16.5703125" customWidth="1"/>
    <col min="16136" max="16136" width="14.28515625" customWidth="1"/>
    <col min="16137" max="16137" width="42.140625" customWidth="1"/>
    <col min="16138" max="16138" width="14" customWidth="1"/>
    <col min="16139" max="16139" width="15.5703125" customWidth="1"/>
  </cols>
  <sheetData>
    <row r="1" spans="1:13" ht="18.75" customHeight="1">
      <c r="K1" s="76"/>
      <c r="L1" s="76"/>
      <c r="M1" s="76" t="s">
        <v>0</v>
      </c>
    </row>
    <row r="2" spans="1:13" ht="20.25" customHeight="1">
      <c r="A2" s="77"/>
      <c r="B2" s="77"/>
      <c r="C2" s="77"/>
      <c r="D2" s="77"/>
      <c r="E2" s="77"/>
      <c r="F2" s="77"/>
      <c r="G2" s="77"/>
      <c r="H2" s="78"/>
      <c r="I2" s="78"/>
      <c r="K2" s="79"/>
      <c r="L2" s="79"/>
      <c r="M2" s="79" t="s">
        <v>43</v>
      </c>
    </row>
    <row r="3" spans="1:13" ht="61.5" customHeight="1">
      <c r="A3" s="77"/>
      <c r="B3" s="80" t="s">
        <v>434</v>
      </c>
      <c r="C3" s="81"/>
      <c r="D3" s="81"/>
      <c r="E3" s="81"/>
      <c r="F3" s="81"/>
      <c r="G3" s="81"/>
      <c r="H3" s="81"/>
      <c r="I3" s="81"/>
      <c r="J3" s="81"/>
      <c r="K3" s="77"/>
    </row>
    <row r="4" spans="1:13" ht="18" customHeight="1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3" ht="33" customHeight="1">
      <c r="A5" s="120" t="s">
        <v>4</v>
      </c>
      <c r="B5" s="120" t="s">
        <v>5</v>
      </c>
      <c r="C5" s="121" t="s">
        <v>6</v>
      </c>
      <c r="D5" s="121"/>
      <c r="E5" s="121"/>
      <c r="F5" s="121" t="s">
        <v>7</v>
      </c>
      <c r="G5" s="121" t="s">
        <v>8</v>
      </c>
      <c r="H5" s="121"/>
      <c r="I5" s="121"/>
      <c r="J5" s="121"/>
      <c r="K5" s="122" t="s">
        <v>9</v>
      </c>
    </row>
    <row r="6" spans="1:13" ht="104.25" customHeight="1">
      <c r="A6" s="120"/>
      <c r="B6" s="120"/>
      <c r="C6" s="123" t="s">
        <v>10</v>
      </c>
      <c r="D6" s="123" t="s">
        <v>11</v>
      </c>
      <c r="E6" s="123" t="s">
        <v>12</v>
      </c>
      <c r="F6" s="121"/>
      <c r="G6" s="124" t="s">
        <v>13</v>
      </c>
      <c r="H6" s="123" t="s">
        <v>435</v>
      </c>
      <c r="I6" s="123" t="s">
        <v>15</v>
      </c>
      <c r="J6" s="123" t="s">
        <v>159</v>
      </c>
      <c r="K6" s="122"/>
    </row>
    <row r="7" spans="1:13" ht="15.75">
      <c r="A7" s="86">
        <v>1</v>
      </c>
      <c r="B7" s="125" t="s">
        <v>436</v>
      </c>
      <c r="C7" s="94"/>
      <c r="D7" s="102">
        <v>3.17</v>
      </c>
      <c r="E7" s="91" t="s">
        <v>92</v>
      </c>
      <c r="F7" s="197">
        <f>SUM(C7,D7)</f>
        <v>3.17</v>
      </c>
      <c r="G7" s="93"/>
      <c r="H7" s="102"/>
      <c r="I7" s="91" t="s">
        <v>92</v>
      </c>
      <c r="J7" s="102">
        <v>3.1720000000000002</v>
      </c>
      <c r="K7" s="96"/>
    </row>
    <row r="8" spans="1:13" ht="51.75" customHeight="1">
      <c r="A8" s="86">
        <v>2</v>
      </c>
      <c r="B8" s="126" t="s">
        <v>437</v>
      </c>
      <c r="C8" s="94"/>
      <c r="D8" s="102">
        <v>10.47</v>
      </c>
      <c r="E8" s="91" t="s">
        <v>92</v>
      </c>
      <c r="F8" s="197">
        <f>SUM(C8,D8)</f>
        <v>10.47</v>
      </c>
      <c r="G8" s="93"/>
      <c r="H8" s="102"/>
      <c r="I8" s="91" t="s">
        <v>92</v>
      </c>
      <c r="J8" s="102">
        <v>10.47</v>
      </c>
      <c r="K8" s="96"/>
    </row>
    <row r="9" spans="1:13" ht="31.5">
      <c r="A9" s="86">
        <v>3</v>
      </c>
      <c r="B9" s="126" t="s">
        <v>438</v>
      </c>
      <c r="C9" s="94"/>
      <c r="D9" s="102">
        <v>6.99</v>
      </c>
      <c r="E9" s="91" t="s">
        <v>439</v>
      </c>
      <c r="F9" s="197">
        <f>SUM(C9,D9)</f>
        <v>6.99</v>
      </c>
      <c r="G9" s="106"/>
      <c r="H9" s="102"/>
      <c r="I9" s="91" t="s">
        <v>439</v>
      </c>
      <c r="J9" s="102">
        <v>6.99</v>
      </c>
      <c r="K9" s="96"/>
    </row>
    <row r="10" spans="1:13" ht="15.75">
      <c r="A10" s="86">
        <v>4</v>
      </c>
      <c r="B10" s="125" t="s">
        <v>185</v>
      </c>
      <c r="C10" s="94">
        <v>35.24</v>
      </c>
      <c r="D10" s="94"/>
      <c r="E10" s="126"/>
      <c r="F10" s="127">
        <f t="shared" ref="F10:F51" si="0">SUM(C10,D10)</f>
        <v>35.24</v>
      </c>
      <c r="G10" s="86">
        <v>2210</v>
      </c>
      <c r="H10" s="102">
        <v>5.67</v>
      </c>
      <c r="I10" s="126" t="s">
        <v>440</v>
      </c>
      <c r="J10" s="94"/>
      <c r="K10" s="96"/>
    </row>
    <row r="11" spans="1:13" ht="15.75">
      <c r="A11" s="86"/>
      <c r="B11" s="125"/>
      <c r="C11" s="94"/>
      <c r="D11" s="94"/>
      <c r="E11" s="126"/>
      <c r="F11" s="127">
        <f t="shared" si="0"/>
        <v>0</v>
      </c>
      <c r="G11" s="86">
        <v>2210</v>
      </c>
      <c r="H11" s="102">
        <v>5.34</v>
      </c>
      <c r="I11" s="106" t="s">
        <v>32</v>
      </c>
      <c r="J11" s="94"/>
      <c r="K11" s="96"/>
    </row>
    <row r="12" spans="1:13" ht="15.75">
      <c r="A12" s="86"/>
      <c r="B12" s="125"/>
      <c r="C12" s="94"/>
      <c r="D12" s="94"/>
      <c r="E12" s="126"/>
      <c r="F12" s="127">
        <f t="shared" si="0"/>
        <v>0</v>
      </c>
      <c r="G12" s="86">
        <v>2210</v>
      </c>
      <c r="H12" s="102">
        <v>1.42</v>
      </c>
      <c r="I12" s="106" t="s">
        <v>441</v>
      </c>
      <c r="J12" s="94"/>
      <c r="K12" s="96"/>
    </row>
    <row r="13" spans="1:13" ht="15.75">
      <c r="A13" s="86"/>
      <c r="B13" s="125"/>
      <c r="C13" s="94"/>
      <c r="D13" s="94"/>
      <c r="E13" s="126"/>
      <c r="F13" s="127">
        <f t="shared" si="0"/>
        <v>0</v>
      </c>
      <c r="G13" s="86">
        <v>2220</v>
      </c>
      <c r="H13" s="86">
        <v>3.79</v>
      </c>
      <c r="I13" s="126" t="s">
        <v>92</v>
      </c>
      <c r="J13" s="86"/>
      <c r="K13" s="86"/>
    </row>
    <row r="14" spans="1:13" ht="15.75">
      <c r="A14" s="86"/>
      <c r="B14" s="125"/>
      <c r="C14" s="94"/>
      <c r="D14" s="94"/>
      <c r="E14" s="126"/>
      <c r="F14" s="127">
        <f t="shared" si="0"/>
        <v>0</v>
      </c>
      <c r="G14" s="86">
        <v>2240</v>
      </c>
      <c r="H14" s="102">
        <v>2.99</v>
      </c>
      <c r="I14" s="91" t="s">
        <v>442</v>
      </c>
      <c r="J14" s="94"/>
      <c r="K14" s="96"/>
    </row>
    <row r="15" spans="1:13" ht="34.5" customHeight="1">
      <c r="A15" s="86"/>
      <c r="B15" s="125"/>
      <c r="C15" s="94"/>
      <c r="D15" s="94"/>
      <c r="E15" s="126"/>
      <c r="F15" s="127">
        <f t="shared" si="0"/>
        <v>0</v>
      </c>
      <c r="G15" s="86">
        <v>2240</v>
      </c>
      <c r="H15" s="102">
        <v>2.99</v>
      </c>
      <c r="I15" s="106" t="s">
        <v>443</v>
      </c>
      <c r="J15" s="94"/>
      <c r="K15" s="96"/>
    </row>
    <row r="16" spans="1:13" ht="33.75" customHeight="1">
      <c r="A16" s="103"/>
      <c r="B16" s="125"/>
      <c r="C16" s="94"/>
      <c r="D16" s="94"/>
      <c r="E16" s="126"/>
      <c r="F16" s="127">
        <f t="shared" si="0"/>
        <v>0</v>
      </c>
      <c r="G16" s="86">
        <v>2240</v>
      </c>
      <c r="H16" s="102">
        <v>1.04</v>
      </c>
      <c r="I16" s="106" t="s">
        <v>444</v>
      </c>
      <c r="J16" s="94"/>
      <c r="K16" s="96"/>
    </row>
    <row r="17" spans="1:11" ht="20.25" customHeight="1">
      <c r="A17" s="103"/>
      <c r="B17" s="125"/>
      <c r="C17" s="94"/>
      <c r="D17" s="94"/>
      <c r="E17" s="126"/>
      <c r="F17" s="127">
        <f t="shared" si="0"/>
        <v>0</v>
      </c>
      <c r="G17" s="86">
        <v>2240</v>
      </c>
      <c r="H17" s="102">
        <v>3</v>
      </c>
      <c r="I17" s="196" t="s">
        <v>445</v>
      </c>
      <c r="J17" s="94"/>
      <c r="K17" s="96"/>
    </row>
    <row r="18" spans="1:11" ht="31.5" customHeight="1">
      <c r="A18" s="86"/>
      <c r="B18" s="125"/>
      <c r="C18" s="94"/>
      <c r="D18" s="94"/>
      <c r="E18" s="126"/>
      <c r="F18" s="127">
        <f t="shared" si="0"/>
        <v>0</v>
      </c>
      <c r="G18" s="103">
        <v>2240</v>
      </c>
      <c r="H18" s="102">
        <v>0.66</v>
      </c>
      <c r="I18" s="126" t="s">
        <v>446</v>
      </c>
      <c r="J18" s="94"/>
      <c r="K18" s="96"/>
    </row>
    <row r="19" spans="1:11" ht="15.75">
      <c r="A19" s="86"/>
      <c r="B19" s="125"/>
      <c r="C19" s="94"/>
      <c r="D19" s="94"/>
      <c r="E19" s="126"/>
      <c r="F19" s="127">
        <f t="shared" si="0"/>
        <v>0</v>
      </c>
      <c r="G19" s="198"/>
      <c r="H19" s="94"/>
      <c r="I19" s="196"/>
      <c r="J19" s="94"/>
      <c r="K19" s="96"/>
    </row>
    <row r="20" spans="1:11" ht="15.75">
      <c r="A20" s="86"/>
      <c r="B20" s="125"/>
      <c r="C20" s="94"/>
      <c r="D20" s="94"/>
      <c r="E20" s="126"/>
      <c r="F20" s="127">
        <f t="shared" si="0"/>
        <v>0</v>
      </c>
      <c r="G20" s="125"/>
      <c r="H20" s="94"/>
      <c r="I20" s="126"/>
      <c r="J20" s="94"/>
      <c r="K20" s="96"/>
    </row>
    <row r="21" spans="1:11" ht="15.75">
      <c r="A21" s="86"/>
      <c r="B21" s="125"/>
      <c r="C21" s="94"/>
      <c r="D21" s="94"/>
      <c r="E21" s="126"/>
      <c r="F21" s="127">
        <f t="shared" si="0"/>
        <v>0</v>
      </c>
      <c r="G21" s="125"/>
      <c r="H21" s="94"/>
      <c r="I21" s="126"/>
      <c r="J21" s="94"/>
      <c r="K21" s="96"/>
    </row>
    <row r="22" spans="1:11" ht="15.75">
      <c r="A22" s="86"/>
      <c r="B22" s="125"/>
      <c r="C22" s="94"/>
      <c r="D22" s="94"/>
      <c r="E22" s="126"/>
      <c r="F22" s="127">
        <f t="shared" si="0"/>
        <v>0</v>
      </c>
      <c r="G22" s="125"/>
      <c r="H22" s="94"/>
      <c r="I22" s="126"/>
      <c r="J22" s="94"/>
      <c r="K22" s="96"/>
    </row>
    <row r="23" spans="1:11" ht="15.75" hidden="1">
      <c r="A23" s="86"/>
      <c r="B23" s="125"/>
      <c r="C23" s="94"/>
      <c r="D23" s="94"/>
      <c r="E23" s="126"/>
      <c r="F23" s="127">
        <f t="shared" si="0"/>
        <v>0</v>
      </c>
      <c r="G23" s="125"/>
      <c r="H23" s="94"/>
      <c r="I23" s="126"/>
      <c r="J23" s="94"/>
      <c r="K23" s="96"/>
    </row>
    <row r="24" spans="1:11" ht="15.75" hidden="1">
      <c r="A24" s="86"/>
      <c r="B24" s="125"/>
      <c r="C24" s="94"/>
      <c r="D24" s="94"/>
      <c r="E24" s="126"/>
      <c r="F24" s="127">
        <f t="shared" si="0"/>
        <v>0</v>
      </c>
      <c r="G24" s="125"/>
      <c r="H24" s="94"/>
      <c r="I24" s="126"/>
      <c r="J24" s="94"/>
      <c r="K24" s="96"/>
    </row>
    <row r="25" spans="1:11" ht="15.75" hidden="1">
      <c r="A25" s="86"/>
      <c r="B25" s="125"/>
      <c r="C25" s="94"/>
      <c r="D25" s="94"/>
      <c r="E25" s="126"/>
      <c r="F25" s="127">
        <f t="shared" si="0"/>
        <v>0</v>
      </c>
      <c r="G25" s="125"/>
      <c r="H25" s="94"/>
      <c r="I25" s="126"/>
      <c r="J25" s="94"/>
      <c r="K25" s="96"/>
    </row>
    <row r="26" spans="1:11" ht="15.75" hidden="1">
      <c r="A26" s="103"/>
      <c r="B26" s="125"/>
      <c r="C26" s="94"/>
      <c r="D26" s="94"/>
      <c r="E26" s="126"/>
      <c r="F26" s="127">
        <f t="shared" si="0"/>
        <v>0</v>
      </c>
      <c r="G26" s="125"/>
      <c r="H26" s="94"/>
      <c r="I26" s="126"/>
      <c r="J26" s="94"/>
      <c r="K26" s="96"/>
    </row>
    <row r="27" spans="1:11" ht="15.75" hidden="1">
      <c r="A27" s="103"/>
      <c r="B27" s="125"/>
      <c r="C27" s="94"/>
      <c r="D27" s="94"/>
      <c r="E27" s="126"/>
      <c r="F27" s="127">
        <f t="shared" si="0"/>
        <v>0</v>
      </c>
      <c r="G27" s="125"/>
      <c r="H27" s="94"/>
      <c r="I27" s="126"/>
      <c r="J27" s="94"/>
      <c r="K27" s="96"/>
    </row>
    <row r="28" spans="1:11" ht="15.75" hidden="1">
      <c r="A28" s="86"/>
      <c r="B28" s="125"/>
      <c r="C28" s="94"/>
      <c r="D28" s="94"/>
      <c r="E28" s="126"/>
      <c r="F28" s="127">
        <f t="shared" si="0"/>
        <v>0</v>
      </c>
      <c r="G28" s="125"/>
      <c r="H28" s="94"/>
      <c r="I28" s="126"/>
      <c r="J28" s="94"/>
      <c r="K28" s="96"/>
    </row>
    <row r="29" spans="1:11" ht="15.75" hidden="1">
      <c r="A29" s="86"/>
      <c r="B29" s="125"/>
      <c r="C29" s="94"/>
      <c r="D29" s="94"/>
      <c r="E29" s="126"/>
      <c r="F29" s="127">
        <f t="shared" si="0"/>
        <v>0</v>
      </c>
      <c r="G29" s="125"/>
      <c r="H29" s="94"/>
      <c r="I29" s="126"/>
      <c r="J29" s="94"/>
      <c r="K29" s="96"/>
    </row>
    <row r="30" spans="1:11" ht="15.75" hidden="1">
      <c r="A30" s="86"/>
      <c r="B30" s="125"/>
      <c r="C30" s="94"/>
      <c r="D30" s="94"/>
      <c r="E30" s="126"/>
      <c r="F30" s="127">
        <f t="shared" si="0"/>
        <v>0</v>
      </c>
      <c r="G30" s="125"/>
      <c r="H30" s="94"/>
      <c r="I30" s="126"/>
      <c r="J30" s="94"/>
      <c r="K30" s="96"/>
    </row>
    <row r="31" spans="1:11" ht="15.75" hidden="1">
      <c r="A31" s="86"/>
      <c r="B31" s="125"/>
      <c r="C31" s="94"/>
      <c r="D31" s="94"/>
      <c r="E31" s="126"/>
      <c r="F31" s="127">
        <f t="shared" si="0"/>
        <v>0</v>
      </c>
      <c r="G31" s="125"/>
      <c r="H31" s="94"/>
      <c r="I31" s="126"/>
      <c r="J31" s="94"/>
      <c r="K31" s="96"/>
    </row>
    <row r="32" spans="1:11" ht="15.75" hidden="1">
      <c r="A32" s="86"/>
      <c r="B32" s="125"/>
      <c r="C32" s="94"/>
      <c r="D32" s="94"/>
      <c r="E32" s="126"/>
      <c r="F32" s="127">
        <f t="shared" si="0"/>
        <v>0</v>
      </c>
      <c r="G32" s="125"/>
      <c r="H32" s="94"/>
      <c r="I32" s="126"/>
      <c r="J32" s="94"/>
      <c r="K32" s="96"/>
    </row>
    <row r="33" spans="1:11" ht="15.75">
      <c r="A33" s="86"/>
      <c r="B33" s="125"/>
      <c r="C33" s="94"/>
      <c r="D33" s="94"/>
      <c r="E33" s="126"/>
      <c r="F33" s="127">
        <f t="shared" si="0"/>
        <v>0</v>
      </c>
      <c r="G33" s="125"/>
      <c r="H33" s="94"/>
      <c r="I33" s="126"/>
      <c r="J33" s="94"/>
      <c r="K33" s="96"/>
    </row>
    <row r="34" spans="1:11" ht="15.75">
      <c r="A34" s="86"/>
      <c r="B34" s="125"/>
      <c r="C34" s="94"/>
      <c r="D34" s="94"/>
      <c r="E34" s="126"/>
      <c r="F34" s="127">
        <f t="shared" si="0"/>
        <v>0</v>
      </c>
      <c r="G34" s="125"/>
      <c r="H34" s="94"/>
      <c r="I34" s="126"/>
      <c r="J34" s="94"/>
      <c r="K34" s="96"/>
    </row>
    <row r="35" spans="1:11" ht="15.75">
      <c r="A35" s="86"/>
      <c r="B35" s="125"/>
      <c r="C35" s="94"/>
      <c r="D35" s="94"/>
      <c r="E35" s="126"/>
      <c r="F35" s="127">
        <f t="shared" si="0"/>
        <v>0</v>
      </c>
      <c r="G35" s="125"/>
      <c r="H35" s="94"/>
      <c r="I35" s="126"/>
      <c r="J35" s="94"/>
      <c r="K35" s="96"/>
    </row>
    <row r="36" spans="1:11" ht="15.75" hidden="1">
      <c r="A36" s="103"/>
      <c r="B36" s="125"/>
      <c r="C36" s="94"/>
      <c r="D36" s="94"/>
      <c r="E36" s="126"/>
      <c r="F36" s="127">
        <f t="shared" si="0"/>
        <v>0</v>
      </c>
      <c r="G36" s="125"/>
      <c r="H36" s="94"/>
      <c r="I36" s="126"/>
      <c r="J36" s="94"/>
      <c r="K36" s="96"/>
    </row>
    <row r="37" spans="1:11" ht="15.75" hidden="1">
      <c r="A37" s="103"/>
      <c r="B37" s="125"/>
      <c r="C37" s="94"/>
      <c r="D37" s="94"/>
      <c r="E37" s="126"/>
      <c r="F37" s="127">
        <f t="shared" si="0"/>
        <v>0</v>
      </c>
      <c r="G37" s="125"/>
      <c r="H37" s="94"/>
      <c r="I37" s="126"/>
      <c r="J37" s="94"/>
      <c r="K37" s="96"/>
    </row>
    <row r="38" spans="1:11" ht="15.75" hidden="1">
      <c r="A38" s="86"/>
      <c r="B38" s="125"/>
      <c r="C38" s="94"/>
      <c r="D38" s="94"/>
      <c r="E38" s="126"/>
      <c r="F38" s="127">
        <f t="shared" si="0"/>
        <v>0</v>
      </c>
      <c r="G38" s="125"/>
      <c r="H38" s="94"/>
      <c r="I38" s="126"/>
      <c r="J38" s="94"/>
      <c r="K38" s="96"/>
    </row>
    <row r="39" spans="1:11" ht="15.75">
      <c r="A39" s="86"/>
      <c r="B39" s="125"/>
      <c r="C39" s="94"/>
      <c r="D39" s="94"/>
      <c r="E39" s="126"/>
      <c r="F39" s="127">
        <f t="shared" si="0"/>
        <v>0</v>
      </c>
      <c r="G39" s="125"/>
      <c r="H39" s="94"/>
      <c r="I39" s="126"/>
      <c r="J39" s="94"/>
      <c r="K39" s="96"/>
    </row>
    <row r="40" spans="1:11" ht="15.75" hidden="1">
      <c r="A40" s="86"/>
      <c r="B40" s="125"/>
      <c r="C40" s="94"/>
      <c r="D40" s="94"/>
      <c r="E40" s="126"/>
      <c r="F40" s="127">
        <f t="shared" si="0"/>
        <v>0</v>
      </c>
      <c r="G40" s="125"/>
      <c r="H40" s="94"/>
      <c r="I40" s="126"/>
      <c r="J40" s="94"/>
      <c r="K40" s="96"/>
    </row>
    <row r="41" spans="1:11" ht="15.75" hidden="1">
      <c r="A41" s="86"/>
      <c r="B41" s="125"/>
      <c r="C41" s="94"/>
      <c r="D41" s="94"/>
      <c r="E41" s="126"/>
      <c r="F41" s="127">
        <f t="shared" si="0"/>
        <v>0</v>
      </c>
      <c r="G41" s="125"/>
      <c r="H41" s="94"/>
      <c r="I41" s="126"/>
      <c r="J41" s="94"/>
      <c r="K41" s="96"/>
    </row>
    <row r="42" spans="1:11" ht="15.75" hidden="1">
      <c r="A42" s="86"/>
      <c r="B42" s="125"/>
      <c r="C42" s="94"/>
      <c r="D42" s="94"/>
      <c r="E42" s="126"/>
      <c r="F42" s="127">
        <f t="shared" si="0"/>
        <v>0</v>
      </c>
      <c r="G42" s="125"/>
      <c r="H42" s="94"/>
      <c r="I42" s="126"/>
      <c r="J42" s="94"/>
      <c r="K42" s="96"/>
    </row>
    <row r="43" spans="1:11" ht="15.75" hidden="1">
      <c r="A43" s="86"/>
      <c r="B43" s="125"/>
      <c r="C43" s="94"/>
      <c r="D43" s="94"/>
      <c r="E43" s="126"/>
      <c r="F43" s="127">
        <f t="shared" si="0"/>
        <v>0</v>
      </c>
      <c r="G43" s="125"/>
      <c r="H43" s="94"/>
      <c r="I43" s="126"/>
      <c r="J43" s="94"/>
      <c r="K43" s="96"/>
    </row>
    <row r="44" spans="1:11" ht="15.75" hidden="1">
      <c r="A44" s="86"/>
      <c r="B44" s="125"/>
      <c r="C44" s="94"/>
      <c r="D44" s="94"/>
      <c r="E44" s="126"/>
      <c r="F44" s="127">
        <f t="shared" si="0"/>
        <v>0</v>
      </c>
      <c r="G44" s="125"/>
      <c r="H44" s="94"/>
      <c r="I44" s="126"/>
      <c r="J44" s="94"/>
      <c r="K44" s="96"/>
    </row>
    <row r="45" spans="1:11" ht="15.75" hidden="1">
      <c r="A45" s="86"/>
      <c r="B45" s="125"/>
      <c r="C45" s="94"/>
      <c r="D45" s="94"/>
      <c r="E45" s="126"/>
      <c r="F45" s="127">
        <f t="shared" si="0"/>
        <v>0</v>
      </c>
      <c r="G45" s="125"/>
      <c r="H45" s="94"/>
      <c r="I45" s="126"/>
      <c r="J45" s="94"/>
      <c r="K45" s="96"/>
    </row>
    <row r="46" spans="1:11" ht="15.75">
      <c r="A46" s="103"/>
      <c r="B46" s="125"/>
      <c r="C46" s="94"/>
      <c r="D46" s="94"/>
      <c r="E46" s="126"/>
      <c r="F46" s="127">
        <f t="shared" si="0"/>
        <v>0</v>
      </c>
      <c r="G46" s="125"/>
      <c r="H46" s="94"/>
      <c r="I46" s="126"/>
      <c r="J46" s="94"/>
      <c r="K46" s="96"/>
    </row>
    <row r="47" spans="1:11" ht="15.75">
      <c r="A47" s="103"/>
      <c r="B47" s="125"/>
      <c r="C47" s="94"/>
      <c r="D47" s="94"/>
      <c r="E47" s="126"/>
      <c r="F47" s="127">
        <f t="shared" si="0"/>
        <v>0</v>
      </c>
      <c r="G47" s="125"/>
      <c r="H47" s="94"/>
      <c r="I47" s="126"/>
      <c r="J47" s="94"/>
      <c r="K47" s="96"/>
    </row>
    <row r="48" spans="1:11" ht="15.75">
      <c r="A48" s="129"/>
      <c r="B48" s="108"/>
      <c r="C48" s="130"/>
      <c r="D48" s="130"/>
      <c r="E48" s="131"/>
      <c r="F48" s="127">
        <f t="shared" si="0"/>
        <v>0</v>
      </c>
      <c r="G48" s="108"/>
      <c r="H48" s="130"/>
      <c r="I48" s="131"/>
      <c r="J48" s="130"/>
      <c r="K48" s="96"/>
    </row>
    <row r="49" spans="1:11" ht="15.75">
      <c r="A49" s="129"/>
      <c r="B49" s="108"/>
      <c r="C49" s="130"/>
      <c r="D49" s="130"/>
      <c r="E49" s="131"/>
      <c r="F49" s="127">
        <f t="shared" si="0"/>
        <v>0</v>
      </c>
      <c r="G49" s="108"/>
      <c r="H49" s="130"/>
      <c r="I49" s="131"/>
      <c r="J49" s="130"/>
      <c r="K49" s="96"/>
    </row>
    <row r="50" spans="1:11" ht="15.75">
      <c r="A50" s="129"/>
      <c r="B50" s="108"/>
      <c r="C50" s="130"/>
      <c r="D50" s="130"/>
      <c r="E50" s="131"/>
      <c r="F50" s="127">
        <f t="shared" si="0"/>
        <v>0</v>
      </c>
      <c r="G50" s="108"/>
      <c r="H50" s="130"/>
      <c r="I50" s="131"/>
      <c r="J50" s="130"/>
      <c r="K50" s="96"/>
    </row>
    <row r="51" spans="1:11" ht="15.75">
      <c r="A51" s="108"/>
      <c r="B51" s="109" t="s">
        <v>37</v>
      </c>
      <c r="C51" s="110">
        <f>SUM(C7:C50)</f>
        <v>35.24</v>
      </c>
      <c r="D51" s="110">
        <f>SUM(D7:D50)</f>
        <v>20.630000000000003</v>
      </c>
      <c r="E51" s="111"/>
      <c r="F51" s="132">
        <f t="shared" si="0"/>
        <v>55.870000000000005</v>
      </c>
      <c r="G51" s="112"/>
      <c r="H51" s="110">
        <f>SUM(H7:H50)</f>
        <v>26.900000000000002</v>
      </c>
      <c r="I51" s="111"/>
      <c r="J51" s="110">
        <f>SUM(J7:J50)</f>
        <v>20.632000000000001</v>
      </c>
      <c r="K51" s="114">
        <f>C51-H51</f>
        <v>8.34</v>
      </c>
    </row>
    <row r="54" spans="1:11" ht="15.75">
      <c r="B54" s="117" t="s">
        <v>417</v>
      </c>
      <c r="C54" s="116"/>
      <c r="D54" s="116"/>
      <c r="E54" s="116"/>
      <c r="F54" s="180"/>
      <c r="G54" s="199" t="s">
        <v>447</v>
      </c>
      <c r="H54" s="200"/>
    </row>
    <row r="55" spans="1:11" ht="15.75">
      <c r="B55" s="117"/>
      <c r="C55" s="116"/>
      <c r="D55" s="116"/>
      <c r="E55" s="116"/>
      <c r="F55" s="118" t="s">
        <v>40</v>
      </c>
      <c r="G55" s="201"/>
      <c r="H55" s="201"/>
    </row>
    <row r="56" spans="1:11" ht="15.75">
      <c r="B56" s="117" t="s">
        <v>41</v>
      </c>
      <c r="C56" s="116"/>
      <c r="D56" s="116"/>
      <c r="E56" s="116"/>
      <c r="F56" s="180"/>
      <c r="G56" s="199" t="s">
        <v>448</v>
      </c>
      <c r="H56" s="200"/>
    </row>
    <row r="57" spans="1:11">
      <c r="F57" s="74" t="s">
        <v>40</v>
      </c>
      <c r="G57" s="75"/>
      <c r="H57" s="75"/>
    </row>
  </sheetData>
  <mergeCells count="10">
    <mergeCell ref="G54:H54"/>
    <mergeCell ref="G56:H56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5" orientation="landscape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4"/>
  <sheetViews>
    <sheetView zoomScale="75" workbookViewId="0">
      <selection activeCell="H14" sqref="H14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9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3" ht="18.75" customHeight="1">
      <c r="K1" s="76"/>
      <c r="L1" s="76"/>
      <c r="M1" s="76" t="s">
        <v>0</v>
      </c>
    </row>
    <row r="2" spans="1:13" ht="20.25" customHeight="1">
      <c r="A2" s="77"/>
      <c r="B2" s="77"/>
      <c r="C2" s="77"/>
      <c r="D2" s="77"/>
      <c r="E2" s="77"/>
      <c r="F2" s="77"/>
      <c r="G2" s="77"/>
      <c r="H2" s="78"/>
      <c r="I2" s="78"/>
      <c r="K2" s="79"/>
      <c r="L2" s="79"/>
      <c r="M2" s="79" t="s">
        <v>449</v>
      </c>
    </row>
    <row r="3" spans="1:13" ht="61.5" customHeight="1">
      <c r="A3" s="77"/>
      <c r="B3" s="80" t="s">
        <v>450</v>
      </c>
      <c r="C3" s="81"/>
      <c r="D3" s="81"/>
      <c r="E3" s="81"/>
      <c r="F3" s="81"/>
      <c r="G3" s="81"/>
      <c r="H3" s="81"/>
      <c r="I3" s="81"/>
      <c r="J3" s="81"/>
      <c r="K3" s="77"/>
    </row>
    <row r="4" spans="1:13" ht="31.5" customHeight="1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3" ht="33" customHeight="1">
      <c r="A5" s="120" t="s">
        <v>4</v>
      </c>
      <c r="B5" s="120" t="s">
        <v>5</v>
      </c>
      <c r="C5" s="121" t="s">
        <v>6</v>
      </c>
      <c r="D5" s="121"/>
      <c r="E5" s="121"/>
      <c r="F5" s="121" t="s">
        <v>7</v>
      </c>
      <c r="G5" s="121" t="s">
        <v>8</v>
      </c>
      <c r="H5" s="121"/>
      <c r="I5" s="121"/>
      <c r="J5" s="121"/>
      <c r="K5" s="202" t="s">
        <v>9</v>
      </c>
    </row>
    <row r="6" spans="1:13" ht="158.25" customHeight="1">
      <c r="A6" s="120"/>
      <c r="B6" s="120"/>
      <c r="C6" s="123" t="s">
        <v>10</v>
      </c>
      <c r="D6" s="123" t="s">
        <v>11</v>
      </c>
      <c r="E6" s="123" t="s">
        <v>12</v>
      </c>
      <c r="F6" s="121"/>
      <c r="G6" s="139" t="s">
        <v>13</v>
      </c>
      <c r="H6" s="141" t="s">
        <v>14</v>
      </c>
      <c r="I6" s="123" t="s">
        <v>15</v>
      </c>
      <c r="J6" s="123" t="s">
        <v>14</v>
      </c>
      <c r="K6" s="202"/>
    </row>
    <row r="7" spans="1:13" ht="31.5">
      <c r="A7" s="86">
        <v>1</v>
      </c>
      <c r="B7" s="125" t="s">
        <v>161</v>
      </c>
      <c r="C7" s="94">
        <v>142</v>
      </c>
      <c r="D7" s="143">
        <v>1</v>
      </c>
      <c r="E7" s="126" t="s">
        <v>51</v>
      </c>
      <c r="F7" s="127">
        <f t="shared" ref="F7:F48" si="0">SUM(C7,D7)</f>
        <v>143</v>
      </c>
      <c r="G7" s="203">
        <v>2210</v>
      </c>
      <c r="H7" s="143">
        <v>77.510000000000005</v>
      </c>
      <c r="I7" s="144" t="s">
        <v>51</v>
      </c>
      <c r="J7" s="143">
        <f t="shared" ref="J7:J15" si="1">D7:D15</f>
        <v>1</v>
      </c>
      <c r="K7" s="204"/>
    </row>
    <row r="8" spans="1:13" ht="31.5">
      <c r="A8" s="86"/>
      <c r="B8" s="125"/>
      <c r="C8" s="94"/>
      <c r="D8" s="143">
        <v>9.59</v>
      </c>
      <c r="E8" s="126" t="s">
        <v>61</v>
      </c>
      <c r="F8" s="127">
        <f t="shared" si="0"/>
        <v>9.59</v>
      </c>
      <c r="G8" s="203">
        <v>2240</v>
      </c>
      <c r="H8" s="143">
        <v>9.93</v>
      </c>
      <c r="I8" s="144" t="s">
        <v>61</v>
      </c>
      <c r="J8" s="143">
        <f t="shared" si="1"/>
        <v>9.59</v>
      </c>
      <c r="K8" s="204"/>
    </row>
    <row r="9" spans="1:13" ht="15.75">
      <c r="A9" s="86"/>
      <c r="B9" s="125"/>
      <c r="C9" s="94"/>
      <c r="D9" s="143">
        <v>16.3</v>
      </c>
      <c r="E9" s="126" t="s">
        <v>206</v>
      </c>
      <c r="F9" s="127">
        <f t="shared" si="0"/>
        <v>16.3</v>
      </c>
      <c r="G9" s="203">
        <v>2282</v>
      </c>
      <c r="H9" s="143">
        <v>4.0599999999999996</v>
      </c>
      <c r="I9" s="144" t="s">
        <v>206</v>
      </c>
      <c r="J9" s="143">
        <f t="shared" si="1"/>
        <v>16.3</v>
      </c>
      <c r="K9" s="204"/>
    </row>
    <row r="10" spans="1:13" ht="15.75">
      <c r="A10" s="86"/>
      <c r="B10" s="125"/>
      <c r="C10" s="94"/>
      <c r="D10" s="143">
        <v>0.85</v>
      </c>
      <c r="E10" s="126" t="s">
        <v>451</v>
      </c>
      <c r="F10" s="127">
        <f t="shared" si="0"/>
        <v>0.85</v>
      </c>
      <c r="G10" s="203">
        <v>2800</v>
      </c>
      <c r="H10" s="143">
        <v>2.1</v>
      </c>
      <c r="I10" s="144" t="s">
        <v>451</v>
      </c>
      <c r="J10" s="143">
        <f t="shared" si="1"/>
        <v>0.85</v>
      </c>
      <c r="K10" s="204"/>
    </row>
    <row r="11" spans="1:13" ht="15.75">
      <c r="A11" s="86"/>
      <c r="B11" s="125"/>
      <c r="C11" s="94"/>
      <c r="D11" s="143">
        <v>10.52</v>
      </c>
      <c r="E11" s="126" t="s">
        <v>172</v>
      </c>
      <c r="F11" s="127">
        <f t="shared" si="0"/>
        <v>10.52</v>
      </c>
      <c r="G11" s="203">
        <v>3110</v>
      </c>
      <c r="H11" s="143">
        <v>0</v>
      </c>
      <c r="I11" s="144" t="s">
        <v>172</v>
      </c>
      <c r="J11" s="143">
        <f t="shared" si="1"/>
        <v>10.52</v>
      </c>
      <c r="K11" s="204"/>
    </row>
    <row r="12" spans="1:13" ht="25.5" customHeight="1">
      <c r="A12" s="86"/>
      <c r="B12" s="125"/>
      <c r="C12" s="94"/>
      <c r="D12" s="143">
        <v>7.08</v>
      </c>
      <c r="E12" s="126" t="s">
        <v>452</v>
      </c>
      <c r="F12" s="127">
        <f t="shared" si="0"/>
        <v>7.08</v>
      </c>
      <c r="G12" s="203">
        <v>3132</v>
      </c>
      <c r="H12" s="143">
        <v>48.4</v>
      </c>
      <c r="I12" s="144" t="s">
        <v>452</v>
      </c>
      <c r="J12" s="143">
        <f t="shared" si="1"/>
        <v>7.08</v>
      </c>
      <c r="K12" s="204"/>
    </row>
    <row r="13" spans="1:13" ht="31.5">
      <c r="A13" s="103"/>
      <c r="B13" s="125"/>
      <c r="C13" s="94"/>
      <c r="D13" s="143">
        <v>1.25</v>
      </c>
      <c r="E13" s="126" t="s">
        <v>36</v>
      </c>
      <c r="F13" s="127">
        <f t="shared" si="0"/>
        <v>1.25</v>
      </c>
      <c r="G13" s="145"/>
      <c r="H13" s="143"/>
      <c r="I13" s="144" t="s">
        <v>36</v>
      </c>
      <c r="J13" s="143">
        <f t="shared" si="1"/>
        <v>1.25</v>
      </c>
      <c r="K13" s="204"/>
    </row>
    <row r="14" spans="1:13" ht="39.75" customHeight="1">
      <c r="A14" s="103">
        <v>2</v>
      </c>
      <c r="B14" s="126" t="s">
        <v>453</v>
      </c>
      <c r="C14" s="94"/>
      <c r="D14" s="205">
        <v>4.1500000000000004</v>
      </c>
      <c r="E14" s="126" t="s">
        <v>51</v>
      </c>
      <c r="F14" s="127">
        <f t="shared" si="0"/>
        <v>4.1500000000000004</v>
      </c>
      <c r="G14" s="145"/>
      <c r="H14" s="143"/>
      <c r="I14" s="144" t="s">
        <v>51</v>
      </c>
      <c r="J14" s="143">
        <f t="shared" si="1"/>
        <v>4.1500000000000004</v>
      </c>
      <c r="K14" s="204"/>
    </row>
    <row r="15" spans="1:13" ht="31.5">
      <c r="A15" s="86"/>
      <c r="B15" s="125"/>
      <c r="C15" s="94"/>
      <c r="D15" s="94">
        <v>20.58</v>
      </c>
      <c r="E15" s="126" t="s">
        <v>454</v>
      </c>
      <c r="F15" s="127">
        <f t="shared" si="0"/>
        <v>20.58</v>
      </c>
      <c r="G15" s="145"/>
      <c r="H15" s="143"/>
      <c r="I15" s="144" t="s">
        <v>454</v>
      </c>
      <c r="J15" s="143">
        <f t="shared" si="1"/>
        <v>20.58</v>
      </c>
      <c r="K15" s="204"/>
    </row>
    <row r="16" spans="1:13" ht="15.75">
      <c r="A16" s="86"/>
      <c r="B16" s="125"/>
      <c r="C16" s="94"/>
      <c r="D16" s="94"/>
      <c r="E16" s="126"/>
      <c r="F16" s="127">
        <f t="shared" si="0"/>
        <v>0</v>
      </c>
      <c r="G16" s="145"/>
      <c r="H16" s="143"/>
      <c r="I16" s="126"/>
      <c r="J16" s="94"/>
      <c r="K16" s="204"/>
    </row>
    <row r="17" spans="1:11" ht="15.75">
      <c r="A17" s="86"/>
      <c r="B17" s="125"/>
      <c r="C17" s="94"/>
      <c r="D17" s="94"/>
      <c r="E17" s="126"/>
      <c r="F17" s="127">
        <f t="shared" si="0"/>
        <v>0</v>
      </c>
      <c r="G17" s="125"/>
      <c r="H17" s="94"/>
      <c r="I17" s="126"/>
      <c r="J17" s="94"/>
      <c r="K17" s="96"/>
    </row>
    <row r="18" spans="1:11" ht="15" customHeight="1">
      <c r="A18" s="86"/>
      <c r="B18" s="125"/>
      <c r="C18" s="94"/>
      <c r="D18" s="94"/>
      <c r="E18" s="126"/>
      <c r="F18" s="127">
        <f t="shared" si="0"/>
        <v>0</v>
      </c>
      <c r="G18" s="125"/>
      <c r="H18" s="94"/>
      <c r="I18" s="126"/>
      <c r="J18" s="94"/>
      <c r="K18" s="96"/>
    </row>
    <row r="19" spans="1:11" ht="15.75" hidden="1">
      <c r="A19" s="86"/>
      <c r="B19" s="125"/>
      <c r="C19" s="94"/>
      <c r="D19" s="94"/>
      <c r="E19" s="126"/>
      <c r="F19" s="127">
        <f t="shared" si="0"/>
        <v>0</v>
      </c>
      <c r="G19" s="125"/>
      <c r="H19" s="94"/>
      <c r="I19" s="126"/>
      <c r="J19" s="94"/>
      <c r="K19" s="96"/>
    </row>
    <row r="20" spans="1:11" ht="15.75" hidden="1">
      <c r="A20" s="86"/>
      <c r="B20" s="125"/>
      <c r="C20" s="94"/>
      <c r="D20" s="94"/>
      <c r="E20" s="126"/>
      <c r="F20" s="127">
        <f t="shared" si="0"/>
        <v>0</v>
      </c>
      <c r="G20" s="125"/>
      <c r="H20" s="94"/>
      <c r="I20" s="126"/>
      <c r="J20" s="94"/>
      <c r="K20" s="96"/>
    </row>
    <row r="21" spans="1:11" ht="15.75" hidden="1">
      <c r="A21" s="86"/>
      <c r="B21" s="125"/>
      <c r="C21" s="94"/>
      <c r="D21" s="94"/>
      <c r="E21" s="126"/>
      <c r="F21" s="127">
        <f t="shared" si="0"/>
        <v>0</v>
      </c>
      <c r="G21" s="125"/>
      <c r="H21" s="94"/>
      <c r="I21" s="126"/>
      <c r="J21" s="94"/>
      <c r="K21" s="96"/>
    </row>
    <row r="22" spans="1:11" ht="15.75" hidden="1">
      <c r="A22" s="86"/>
      <c r="B22" s="125"/>
      <c r="C22" s="94"/>
      <c r="D22" s="94"/>
      <c r="E22" s="126"/>
      <c r="F22" s="127">
        <f t="shared" si="0"/>
        <v>0</v>
      </c>
      <c r="G22" s="125"/>
      <c r="H22" s="94"/>
      <c r="I22" s="126"/>
      <c r="J22" s="94"/>
      <c r="K22" s="96"/>
    </row>
    <row r="23" spans="1:11" ht="15.75" hidden="1">
      <c r="A23" s="103"/>
      <c r="B23" s="125"/>
      <c r="C23" s="94"/>
      <c r="D23" s="94"/>
      <c r="E23" s="126"/>
      <c r="F23" s="127">
        <f t="shared" si="0"/>
        <v>0</v>
      </c>
      <c r="G23" s="125"/>
      <c r="H23" s="94"/>
      <c r="I23" s="126"/>
      <c r="J23" s="94"/>
      <c r="K23" s="96"/>
    </row>
    <row r="24" spans="1:11" ht="15.75" hidden="1">
      <c r="A24" s="103"/>
      <c r="B24" s="125"/>
      <c r="C24" s="94"/>
      <c r="D24" s="94"/>
      <c r="E24" s="126"/>
      <c r="F24" s="127">
        <f t="shared" si="0"/>
        <v>0</v>
      </c>
      <c r="G24" s="125"/>
      <c r="H24" s="94"/>
      <c r="I24" s="126"/>
      <c r="J24" s="94"/>
      <c r="K24" s="96"/>
    </row>
    <row r="25" spans="1:11" ht="15.75" hidden="1">
      <c r="A25" s="86"/>
      <c r="B25" s="125"/>
      <c r="C25" s="94"/>
      <c r="D25" s="94"/>
      <c r="E25" s="126"/>
      <c r="F25" s="127">
        <f t="shared" si="0"/>
        <v>0</v>
      </c>
      <c r="G25" s="125"/>
      <c r="H25" s="94"/>
      <c r="I25" s="126"/>
      <c r="J25" s="94"/>
      <c r="K25" s="96"/>
    </row>
    <row r="26" spans="1:11" ht="15.75" hidden="1">
      <c r="A26" s="86"/>
      <c r="B26" s="125"/>
      <c r="C26" s="94"/>
      <c r="D26" s="94"/>
      <c r="E26" s="126"/>
      <c r="F26" s="127">
        <f t="shared" si="0"/>
        <v>0</v>
      </c>
      <c r="G26" s="125"/>
      <c r="H26" s="94"/>
      <c r="I26" s="126"/>
      <c r="J26" s="94"/>
      <c r="K26" s="96"/>
    </row>
    <row r="27" spans="1:11" ht="15.75" hidden="1">
      <c r="A27" s="86"/>
      <c r="B27" s="125"/>
      <c r="C27" s="94"/>
      <c r="D27" s="94"/>
      <c r="E27" s="126"/>
      <c r="F27" s="127">
        <f t="shared" si="0"/>
        <v>0</v>
      </c>
      <c r="G27" s="125"/>
      <c r="H27" s="94"/>
      <c r="I27" s="126"/>
      <c r="J27" s="94"/>
      <c r="K27" s="96"/>
    </row>
    <row r="28" spans="1:11" ht="15.75" hidden="1">
      <c r="A28" s="86"/>
      <c r="B28" s="125"/>
      <c r="C28" s="94"/>
      <c r="D28" s="94"/>
      <c r="E28" s="126"/>
      <c r="F28" s="127">
        <f t="shared" si="0"/>
        <v>0</v>
      </c>
      <c r="G28" s="125"/>
      <c r="H28" s="94"/>
      <c r="I28" s="126"/>
      <c r="J28" s="94"/>
      <c r="K28" s="96"/>
    </row>
    <row r="29" spans="1:11" ht="15.75" hidden="1">
      <c r="A29" s="86"/>
      <c r="B29" s="125"/>
      <c r="C29" s="94"/>
      <c r="D29" s="94"/>
      <c r="E29" s="126"/>
      <c r="F29" s="127">
        <f t="shared" si="0"/>
        <v>0</v>
      </c>
      <c r="G29" s="125"/>
      <c r="H29" s="94"/>
      <c r="I29" s="126"/>
      <c r="J29" s="94"/>
      <c r="K29" s="96"/>
    </row>
    <row r="30" spans="1:11" ht="15.75" hidden="1">
      <c r="A30" s="86"/>
      <c r="B30" s="125"/>
      <c r="C30" s="94"/>
      <c r="D30" s="94"/>
      <c r="E30" s="126"/>
      <c r="F30" s="127">
        <f t="shared" si="0"/>
        <v>0</v>
      </c>
      <c r="G30" s="125"/>
      <c r="H30" s="94"/>
      <c r="I30" s="126"/>
      <c r="J30" s="94"/>
      <c r="K30" s="96"/>
    </row>
    <row r="31" spans="1:11" ht="15.75" hidden="1">
      <c r="A31" s="86"/>
      <c r="B31" s="125"/>
      <c r="C31" s="94"/>
      <c r="D31" s="94"/>
      <c r="E31" s="126"/>
      <c r="F31" s="127">
        <f t="shared" si="0"/>
        <v>0</v>
      </c>
      <c r="G31" s="125"/>
      <c r="H31" s="94"/>
      <c r="I31" s="126"/>
      <c r="J31" s="94"/>
      <c r="K31" s="96"/>
    </row>
    <row r="32" spans="1:11" ht="15.75" hidden="1">
      <c r="A32" s="86"/>
      <c r="B32" s="125"/>
      <c r="C32" s="94"/>
      <c r="D32" s="94"/>
      <c r="E32" s="126"/>
      <c r="F32" s="127">
        <f t="shared" si="0"/>
        <v>0</v>
      </c>
      <c r="G32" s="125"/>
      <c r="H32" s="94"/>
      <c r="I32" s="126"/>
      <c r="J32" s="94"/>
      <c r="K32" s="96"/>
    </row>
    <row r="33" spans="1:11" ht="15.75" hidden="1">
      <c r="A33" s="103"/>
      <c r="B33" s="125"/>
      <c r="C33" s="94"/>
      <c r="D33" s="94"/>
      <c r="E33" s="126"/>
      <c r="F33" s="127">
        <f t="shared" si="0"/>
        <v>0</v>
      </c>
      <c r="G33" s="125"/>
      <c r="H33" s="94"/>
      <c r="I33" s="126"/>
      <c r="J33" s="94"/>
      <c r="K33" s="96"/>
    </row>
    <row r="34" spans="1:11" ht="15.75" hidden="1">
      <c r="A34" s="103"/>
      <c r="B34" s="125"/>
      <c r="C34" s="94"/>
      <c r="D34" s="94"/>
      <c r="E34" s="126"/>
      <c r="F34" s="127">
        <f t="shared" si="0"/>
        <v>0</v>
      </c>
      <c r="G34" s="125"/>
      <c r="H34" s="94"/>
      <c r="I34" s="126"/>
      <c r="J34" s="94"/>
      <c r="K34" s="96"/>
    </row>
    <row r="35" spans="1:11" ht="15.75" hidden="1">
      <c r="A35" s="86"/>
      <c r="B35" s="125"/>
      <c r="C35" s="94"/>
      <c r="D35" s="94"/>
      <c r="E35" s="126"/>
      <c r="F35" s="127">
        <f t="shared" si="0"/>
        <v>0</v>
      </c>
      <c r="G35" s="125"/>
      <c r="H35" s="94"/>
      <c r="I35" s="126"/>
      <c r="J35" s="94"/>
      <c r="K35" s="96"/>
    </row>
    <row r="36" spans="1:11" ht="15.75" hidden="1">
      <c r="A36" s="86"/>
      <c r="B36" s="125"/>
      <c r="C36" s="94"/>
      <c r="D36" s="94"/>
      <c r="E36" s="126"/>
      <c r="F36" s="127">
        <f t="shared" si="0"/>
        <v>0</v>
      </c>
      <c r="G36" s="125"/>
      <c r="H36" s="94"/>
      <c r="I36" s="126"/>
      <c r="J36" s="94"/>
      <c r="K36" s="96"/>
    </row>
    <row r="37" spans="1:11" ht="15.75" hidden="1">
      <c r="A37" s="86"/>
      <c r="B37" s="125"/>
      <c r="C37" s="94"/>
      <c r="D37" s="94"/>
      <c r="E37" s="126"/>
      <c r="F37" s="127">
        <f t="shared" si="0"/>
        <v>0</v>
      </c>
      <c r="G37" s="125"/>
      <c r="H37" s="94"/>
      <c r="I37" s="126"/>
      <c r="J37" s="94"/>
      <c r="K37" s="96"/>
    </row>
    <row r="38" spans="1:11" ht="15.75" hidden="1">
      <c r="A38" s="86"/>
      <c r="B38" s="125"/>
      <c r="C38" s="94"/>
      <c r="D38" s="94"/>
      <c r="E38" s="126"/>
      <c r="F38" s="127">
        <f t="shared" si="0"/>
        <v>0</v>
      </c>
      <c r="G38" s="125"/>
      <c r="H38" s="94"/>
      <c r="I38" s="126"/>
      <c r="J38" s="94"/>
      <c r="K38" s="96"/>
    </row>
    <row r="39" spans="1:11" ht="15.75" hidden="1">
      <c r="A39" s="86"/>
      <c r="B39" s="125"/>
      <c r="C39" s="94"/>
      <c r="D39" s="94"/>
      <c r="E39" s="126"/>
      <c r="F39" s="127">
        <f t="shared" si="0"/>
        <v>0</v>
      </c>
      <c r="G39" s="125"/>
      <c r="H39" s="94"/>
      <c r="I39" s="126"/>
      <c r="J39" s="94"/>
      <c r="K39" s="96"/>
    </row>
    <row r="40" spans="1:11" ht="15.75" hidden="1">
      <c r="A40" s="86"/>
      <c r="B40" s="125"/>
      <c r="C40" s="94"/>
      <c r="D40" s="94"/>
      <c r="E40" s="126"/>
      <c r="F40" s="127">
        <f t="shared" si="0"/>
        <v>0</v>
      </c>
      <c r="G40" s="125"/>
      <c r="H40" s="94"/>
      <c r="I40" s="126"/>
      <c r="J40" s="94"/>
      <c r="K40" s="96"/>
    </row>
    <row r="41" spans="1:11" ht="15.75" hidden="1">
      <c r="A41" s="86"/>
      <c r="B41" s="125"/>
      <c r="C41" s="94"/>
      <c r="D41" s="94"/>
      <c r="E41" s="126"/>
      <c r="F41" s="127">
        <f t="shared" si="0"/>
        <v>0</v>
      </c>
      <c r="G41" s="125"/>
      <c r="H41" s="94"/>
      <c r="I41" s="126"/>
      <c r="J41" s="94"/>
      <c r="K41" s="96"/>
    </row>
    <row r="42" spans="1:11" ht="15.75" hidden="1">
      <c r="A42" s="86"/>
      <c r="B42" s="125"/>
      <c r="C42" s="94"/>
      <c r="D42" s="94"/>
      <c r="E42" s="126"/>
      <c r="F42" s="127">
        <f t="shared" si="0"/>
        <v>0</v>
      </c>
      <c r="G42" s="125"/>
      <c r="H42" s="94"/>
      <c r="I42" s="126"/>
      <c r="J42" s="94"/>
      <c r="K42" s="96"/>
    </row>
    <row r="43" spans="1:11" ht="15.75" hidden="1">
      <c r="A43" s="103"/>
      <c r="B43" s="125"/>
      <c r="C43" s="94"/>
      <c r="D43" s="94"/>
      <c r="E43" s="126"/>
      <c r="F43" s="127">
        <f t="shared" si="0"/>
        <v>0</v>
      </c>
      <c r="G43" s="125"/>
      <c r="H43" s="94"/>
      <c r="I43" s="126"/>
      <c r="J43" s="94"/>
      <c r="K43" s="96"/>
    </row>
    <row r="44" spans="1:11" ht="15.75" hidden="1">
      <c r="A44" s="103"/>
      <c r="B44" s="125"/>
      <c r="C44" s="94"/>
      <c r="D44" s="94"/>
      <c r="E44" s="126"/>
      <c r="F44" s="127">
        <f t="shared" si="0"/>
        <v>0</v>
      </c>
      <c r="G44" s="125"/>
      <c r="H44" s="94"/>
      <c r="I44" s="126"/>
      <c r="J44" s="94"/>
      <c r="K44" s="96"/>
    </row>
    <row r="45" spans="1:11" ht="15.75" hidden="1">
      <c r="A45" s="129"/>
      <c r="B45" s="108"/>
      <c r="C45" s="130"/>
      <c r="D45" s="130"/>
      <c r="E45" s="131"/>
      <c r="F45" s="127">
        <f t="shared" si="0"/>
        <v>0</v>
      </c>
      <c r="G45" s="108"/>
      <c r="H45" s="130"/>
      <c r="I45" s="131"/>
      <c r="J45" s="130"/>
      <c r="K45" s="96"/>
    </row>
    <row r="46" spans="1:11" ht="15.75" hidden="1">
      <c r="A46" s="129"/>
      <c r="B46" s="108"/>
      <c r="C46" s="130"/>
      <c r="D46" s="130"/>
      <c r="E46" s="131"/>
      <c r="F46" s="127">
        <f t="shared" si="0"/>
        <v>0</v>
      </c>
      <c r="G46" s="108"/>
      <c r="H46" s="130"/>
      <c r="I46" s="131"/>
      <c r="J46" s="130"/>
      <c r="K46" s="96"/>
    </row>
    <row r="47" spans="1:11" ht="15.75">
      <c r="A47" s="129"/>
      <c r="B47" s="108"/>
      <c r="C47" s="130"/>
      <c r="D47" s="130"/>
      <c r="E47" s="131"/>
      <c r="F47" s="127">
        <f t="shared" si="0"/>
        <v>0</v>
      </c>
      <c r="G47" s="108"/>
      <c r="H47" s="130"/>
      <c r="I47" s="131"/>
      <c r="J47" s="130"/>
      <c r="K47" s="96"/>
    </row>
    <row r="48" spans="1:11" ht="15.75">
      <c r="A48" s="108"/>
      <c r="B48" s="109" t="s">
        <v>37</v>
      </c>
      <c r="C48" s="110">
        <f>SUM(C7:C47)</f>
        <v>142</v>
      </c>
      <c r="D48" s="110">
        <f>SUM(D7:D47)</f>
        <v>71.319999999999993</v>
      </c>
      <c r="E48" s="111"/>
      <c r="F48" s="132">
        <f t="shared" si="0"/>
        <v>213.32</v>
      </c>
      <c r="G48" s="112"/>
      <c r="H48" s="110">
        <f>SUM(H7:H47)</f>
        <v>142</v>
      </c>
      <c r="I48" s="111"/>
      <c r="J48" s="110">
        <f>SUM(J7:J47)</f>
        <v>71.319999999999993</v>
      </c>
      <c r="K48" s="114">
        <f>C48-H48</f>
        <v>0</v>
      </c>
    </row>
    <row r="51" spans="2:8" ht="15.75">
      <c r="B51" s="133" t="s">
        <v>417</v>
      </c>
      <c r="F51" s="71"/>
      <c r="G51" s="72" t="s">
        <v>455</v>
      </c>
      <c r="H51" s="134"/>
    </row>
    <row r="52" spans="2:8">
      <c r="B52" s="133"/>
      <c r="F52" s="74" t="s">
        <v>40</v>
      </c>
      <c r="G52" s="75"/>
      <c r="H52" s="75"/>
    </row>
    <row r="53" spans="2:8" ht="15.75">
      <c r="B53" s="133" t="s">
        <v>41</v>
      </c>
      <c r="F53" s="71"/>
      <c r="G53" s="72" t="s">
        <v>456</v>
      </c>
      <c r="H53" s="134"/>
    </row>
    <row r="54" spans="2:8">
      <c r="F54" s="74" t="s">
        <v>40</v>
      </c>
      <c r="G54" s="75"/>
      <c r="H54" s="75"/>
    </row>
  </sheetData>
  <mergeCells count="10">
    <mergeCell ref="G51:H51"/>
    <mergeCell ref="G53:H5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7" orientation="landscape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zoomScale="75" workbookViewId="0">
      <selection activeCell="E16" sqref="E16"/>
    </sheetView>
  </sheetViews>
  <sheetFormatPr defaultRowHeight="15"/>
  <cols>
    <col min="1" max="1" width="7.28515625" customWidth="1"/>
    <col min="2" max="2" width="39.5703125" customWidth="1"/>
    <col min="3" max="3" width="16.28515625" customWidth="1"/>
    <col min="4" max="4" width="16" customWidth="1"/>
    <col min="5" max="5" width="37.7109375" customWidth="1"/>
    <col min="6" max="6" width="15.85546875" customWidth="1"/>
    <col min="7" max="7" width="16.5703125" customWidth="1"/>
    <col min="8" max="8" width="14.28515625" customWidth="1"/>
    <col min="9" max="9" width="37.140625" customWidth="1"/>
    <col min="10" max="10" width="14" customWidth="1"/>
    <col min="11" max="11" width="15.5703125" customWidth="1"/>
    <col min="257" max="257" width="7.28515625" customWidth="1"/>
    <col min="258" max="258" width="39.5703125" customWidth="1"/>
    <col min="259" max="259" width="16.28515625" customWidth="1"/>
    <col min="260" max="260" width="16" customWidth="1"/>
    <col min="261" max="261" width="37.7109375" customWidth="1"/>
    <col min="262" max="262" width="15.85546875" customWidth="1"/>
    <col min="263" max="263" width="16.5703125" customWidth="1"/>
    <col min="264" max="264" width="14.28515625" customWidth="1"/>
    <col min="265" max="265" width="37.140625" customWidth="1"/>
    <col min="266" max="266" width="14" customWidth="1"/>
    <col min="267" max="267" width="15.5703125" customWidth="1"/>
    <col min="513" max="513" width="7.28515625" customWidth="1"/>
    <col min="514" max="514" width="39.5703125" customWidth="1"/>
    <col min="515" max="515" width="16.28515625" customWidth="1"/>
    <col min="516" max="516" width="16" customWidth="1"/>
    <col min="517" max="517" width="37.7109375" customWidth="1"/>
    <col min="518" max="518" width="15.85546875" customWidth="1"/>
    <col min="519" max="519" width="16.5703125" customWidth="1"/>
    <col min="520" max="520" width="14.28515625" customWidth="1"/>
    <col min="521" max="521" width="37.140625" customWidth="1"/>
    <col min="522" max="522" width="14" customWidth="1"/>
    <col min="523" max="523" width="15.5703125" customWidth="1"/>
    <col min="769" max="769" width="7.28515625" customWidth="1"/>
    <col min="770" max="770" width="39.5703125" customWidth="1"/>
    <col min="771" max="771" width="16.28515625" customWidth="1"/>
    <col min="772" max="772" width="16" customWidth="1"/>
    <col min="773" max="773" width="37.7109375" customWidth="1"/>
    <col min="774" max="774" width="15.85546875" customWidth="1"/>
    <col min="775" max="775" width="16.5703125" customWidth="1"/>
    <col min="776" max="776" width="14.28515625" customWidth="1"/>
    <col min="777" max="777" width="37.140625" customWidth="1"/>
    <col min="778" max="778" width="14" customWidth="1"/>
    <col min="779" max="779" width="15.5703125" customWidth="1"/>
    <col min="1025" max="1025" width="7.28515625" customWidth="1"/>
    <col min="1026" max="1026" width="39.5703125" customWidth="1"/>
    <col min="1027" max="1027" width="16.28515625" customWidth="1"/>
    <col min="1028" max="1028" width="16" customWidth="1"/>
    <col min="1029" max="1029" width="37.7109375" customWidth="1"/>
    <col min="1030" max="1030" width="15.85546875" customWidth="1"/>
    <col min="1031" max="1031" width="16.5703125" customWidth="1"/>
    <col min="1032" max="1032" width="14.28515625" customWidth="1"/>
    <col min="1033" max="1033" width="37.140625" customWidth="1"/>
    <col min="1034" max="1034" width="14" customWidth="1"/>
    <col min="1035" max="1035" width="15.5703125" customWidth="1"/>
    <col min="1281" max="1281" width="7.28515625" customWidth="1"/>
    <col min="1282" max="1282" width="39.5703125" customWidth="1"/>
    <col min="1283" max="1283" width="16.28515625" customWidth="1"/>
    <col min="1284" max="1284" width="16" customWidth="1"/>
    <col min="1285" max="1285" width="37.7109375" customWidth="1"/>
    <col min="1286" max="1286" width="15.85546875" customWidth="1"/>
    <col min="1287" max="1287" width="16.5703125" customWidth="1"/>
    <col min="1288" max="1288" width="14.28515625" customWidth="1"/>
    <col min="1289" max="1289" width="37.140625" customWidth="1"/>
    <col min="1290" max="1290" width="14" customWidth="1"/>
    <col min="1291" max="1291" width="15.5703125" customWidth="1"/>
    <col min="1537" max="1537" width="7.28515625" customWidth="1"/>
    <col min="1538" max="1538" width="39.5703125" customWidth="1"/>
    <col min="1539" max="1539" width="16.28515625" customWidth="1"/>
    <col min="1540" max="1540" width="16" customWidth="1"/>
    <col min="1541" max="1541" width="37.7109375" customWidth="1"/>
    <col min="1542" max="1542" width="15.85546875" customWidth="1"/>
    <col min="1543" max="1543" width="16.5703125" customWidth="1"/>
    <col min="1544" max="1544" width="14.28515625" customWidth="1"/>
    <col min="1545" max="1545" width="37.140625" customWidth="1"/>
    <col min="1546" max="1546" width="14" customWidth="1"/>
    <col min="1547" max="1547" width="15.5703125" customWidth="1"/>
    <col min="1793" max="1793" width="7.28515625" customWidth="1"/>
    <col min="1794" max="1794" width="39.5703125" customWidth="1"/>
    <col min="1795" max="1795" width="16.28515625" customWidth="1"/>
    <col min="1796" max="1796" width="16" customWidth="1"/>
    <col min="1797" max="1797" width="37.7109375" customWidth="1"/>
    <col min="1798" max="1798" width="15.85546875" customWidth="1"/>
    <col min="1799" max="1799" width="16.5703125" customWidth="1"/>
    <col min="1800" max="1800" width="14.28515625" customWidth="1"/>
    <col min="1801" max="1801" width="37.140625" customWidth="1"/>
    <col min="1802" max="1802" width="14" customWidth="1"/>
    <col min="1803" max="1803" width="15.5703125" customWidth="1"/>
    <col min="2049" max="2049" width="7.28515625" customWidth="1"/>
    <col min="2050" max="2050" width="39.5703125" customWidth="1"/>
    <col min="2051" max="2051" width="16.28515625" customWidth="1"/>
    <col min="2052" max="2052" width="16" customWidth="1"/>
    <col min="2053" max="2053" width="37.7109375" customWidth="1"/>
    <col min="2054" max="2054" width="15.85546875" customWidth="1"/>
    <col min="2055" max="2055" width="16.5703125" customWidth="1"/>
    <col min="2056" max="2056" width="14.28515625" customWidth="1"/>
    <col min="2057" max="2057" width="37.140625" customWidth="1"/>
    <col min="2058" max="2058" width="14" customWidth="1"/>
    <col min="2059" max="2059" width="15.5703125" customWidth="1"/>
    <col min="2305" max="2305" width="7.28515625" customWidth="1"/>
    <col min="2306" max="2306" width="39.5703125" customWidth="1"/>
    <col min="2307" max="2307" width="16.28515625" customWidth="1"/>
    <col min="2308" max="2308" width="16" customWidth="1"/>
    <col min="2309" max="2309" width="37.7109375" customWidth="1"/>
    <col min="2310" max="2310" width="15.85546875" customWidth="1"/>
    <col min="2311" max="2311" width="16.5703125" customWidth="1"/>
    <col min="2312" max="2312" width="14.28515625" customWidth="1"/>
    <col min="2313" max="2313" width="37.140625" customWidth="1"/>
    <col min="2314" max="2314" width="14" customWidth="1"/>
    <col min="2315" max="2315" width="15.5703125" customWidth="1"/>
    <col min="2561" max="2561" width="7.28515625" customWidth="1"/>
    <col min="2562" max="2562" width="39.5703125" customWidth="1"/>
    <col min="2563" max="2563" width="16.28515625" customWidth="1"/>
    <col min="2564" max="2564" width="16" customWidth="1"/>
    <col min="2565" max="2565" width="37.7109375" customWidth="1"/>
    <col min="2566" max="2566" width="15.85546875" customWidth="1"/>
    <col min="2567" max="2567" width="16.5703125" customWidth="1"/>
    <col min="2568" max="2568" width="14.28515625" customWidth="1"/>
    <col min="2569" max="2569" width="37.140625" customWidth="1"/>
    <col min="2570" max="2570" width="14" customWidth="1"/>
    <col min="2571" max="2571" width="15.5703125" customWidth="1"/>
    <col min="2817" max="2817" width="7.28515625" customWidth="1"/>
    <col min="2818" max="2818" width="39.5703125" customWidth="1"/>
    <col min="2819" max="2819" width="16.28515625" customWidth="1"/>
    <col min="2820" max="2820" width="16" customWidth="1"/>
    <col min="2821" max="2821" width="37.7109375" customWidth="1"/>
    <col min="2822" max="2822" width="15.85546875" customWidth="1"/>
    <col min="2823" max="2823" width="16.5703125" customWidth="1"/>
    <col min="2824" max="2824" width="14.28515625" customWidth="1"/>
    <col min="2825" max="2825" width="37.140625" customWidth="1"/>
    <col min="2826" max="2826" width="14" customWidth="1"/>
    <col min="2827" max="2827" width="15.5703125" customWidth="1"/>
    <col min="3073" max="3073" width="7.28515625" customWidth="1"/>
    <col min="3074" max="3074" width="39.5703125" customWidth="1"/>
    <col min="3075" max="3075" width="16.28515625" customWidth="1"/>
    <col min="3076" max="3076" width="16" customWidth="1"/>
    <col min="3077" max="3077" width="37.7109375" customWidth="1"/>
    <col min="3078" max="3078" width="15.85546875" customWidth="1"/>
    <col min="3079" max="3079" width="16.5703125" customWidth="1"/>
    <col min="3080" max="3080" width="14.28515625" customWidth="1"/>
    <col min="3081" max="3081" width="37.140625" customWidth="1"/>
    <col min="3082" max="3082" width="14" customWidth="1"/>
    <col min="3083" max="3083" width="15.5703125" customWidth="1"/>
    <col min="3329" max="3329" width="7.28515625" customWidth="1"/>
    <col min="3330" max="3330" width="39.5703125" customWidth="1"/>
    <col min="3331" max="3331" width="16.28515625" customWidth="1"/>
    <col min="3332" max="3332" width="16" customWidth="1"/>
    <col min="3333" max="3333" width="37.7109375" customWidth="1"/>
    <col min="3334" max="3334" width="15.85546875" customWidth="1"/>
    <col min="3335" max="3335" width="16.5703125" customWidth="1"/>
    <col min="3336" max="3336" width="14.28515625" customWidth="1"/>
    <col min="3337" max="3337" width="37.140625" customWidth="1"/>
    <col min="3338" max="3338" width="14" customWidth="1"/>
    <col min="3339" max="3339" width="15.5703125" customWidth="1"/>
    <col min="3585" max="3585" width="7.28515625" customWidth="1"/>
    <col min="3586" max="3586" width="39.5703125" customWidth="1"/>
    <col min="3587" max="3587" width="16.28515625" customWidth="1"/>
    <col min="3588" max="3588" width="16" customWidth="1"/>
    <col min="3589" max="3589" width="37.7109375" customWidth="1"/>
    <col min="3590" max="3590" width="15.85546875" customWidth="1"/>
    <col min="3591" max="3591" width="16.5703125" customWidth="1"/>
    <col min="3592" max="3592" width="14.28515625" customWidth="1"/>
    <col min="3593" max="3593" width="37.140625" customWidth="1"/>
    <col min="3594" max="3594" width="14" customWidth="1"/>
    <col min="3595" max="3595" width="15.5703125" customWidth="1"/>
    <col min="3841" max="3841" width="7.28515625" customWidth="1"/>
    <col min="3842" max="3842" width="39.5703125" customWidth="1"/>
    <col min="3843" max="3843" width="16.28515625" customWidth="1"/>
    <col min="3844" max="3844" width="16" customWidth="1"/>
    <col min="3845" max="3845" width="37.7109375" customWidth="1"/>
    <col min="3846" max="3846" width="15.85546875" customWidth="1"/>
    <col min="3847" max="3847" width="16.5703125" customWidth="1"/>
    <col min="3848" max="3848" width="14.28515625" customWidth="1"/>
    <col min="3849" max="3849" width="37.140625" customWidth="1"/>
    <col min="3850" max="3850" width="14" customWidth="1"/>
    <col min="3851" max="3851" width="15.5703125" customWidth="1"/>
    <col min="4097" max="4097" width="7.28515625" customWidth="1"/>
    <col min="4098" max="4098" width="39.5703125" customWidth="1"/>
    <col min="4099" max="4099" width="16.28515625" customWidth="1"/>
    <col min="4100" max="4100" width="16" customWidth="1"/>
    <col min="4101" max="4101" width="37.7109375" customWidth="1"/>
    <col min="4102" max="4102" width="15.85546875" customWidth="1"/>
    <col min="4103" max="4103" width="16.5703125" customWidth="1"/>
    <col min="4104" max="4104" width="14.28515625" customWidth="1"/>
    <col min="4105" max="4105" width="37.140625" customWidth="1"/>
    <col min="4106" max="4106" width="14" customWidth="1"/>
    <col min="4107" max="4107" width="15.5703125" customWidth="1"/>
    <col min="4353" max="4353" width="7.28515625" customWidth="1"/>
    <col min="4354" max="4354" width="39.5703125" customWidth="1"/>
    <col min="4355" max="4355" width="16.28515625" customWidth="1"/>
    <col min="4356" max="4356" width="16" customWidth="1"/>
    <col min="4357" max="4357" width="37.7109375" customWidth="1"/>
    <col min="4358" max="4358" width="15.85546875" customWidth="1"/>
    <col min="4359" max="4359" width="16.5703125" customWidth="1"/>
    <col min="4360" max="4360" width="14.28515625" customWidth="1"/>
    <col min="4361" max="4361" width="37.140625" customWidth="1"/>
    <col min="4362" max="4362" width="14" customWidth="1"/>
    <col min="4363" max="4363" width="15.5703125" customWidth="1"/>
    <col min="4609" max="4609" width="7.28515625" customWidth="1"/>
    <col min="4610" max="4610" width="39.5703125" customWidth="1"/>
    <col min="4611" max="4611" width="16.28515625" customWidth="1"/>
    <col min="4612" max="4612" width="16" customWidth="1"/>
    <col min="4613" max="4613" width="37.7109375" customWidth="1"/>
    <col min="4614" max="4614" width="15.85546875" customWidth="1"/>
    <col min="4615" max="4615" width="16.5703125" customWidth="1"/>
    <col min="4616" max="4616" width="14.28515625" customWidth="1"/>
    <col min="4617" max="4617" width="37.140625" customWidth="1"/>
    <col min="4618" max="4618" width="14" customWidth="1"/>
    <col min="4619" max="4619" width="15.5703125" customWidth="1"/>
    <col min="4865" max="4865" width="7.28515625" customWidth="1"/>
    <col min="4866" max="4866" width="39.5703125" customWidth="1"/>
    <col min="4867" max="4867" width="16.28515625" customWidth="1"/>
    <col min="4868" max="4868" width="16" customWidth="1"/>
    <col min="4869" max="4869" width="37.7109375" customWidth="1"/>
    <col min="4870" max="4870" width="15.85546875" customWidth="1"/>
    <col min="4871" max="4871" width="16.5703125" customWidth="1"/>
    <col min="4872" max="4872" width="14.28515625" customWidth="1"/>
    <col min="4873" max="4873" width="37.140625" customWidth="1"/>
    <col min="4874" max="4874" width="14" customWidth="1"/>
    <col min="4875" max="4875" width="15.5703125" customWidth="1"/>
    <col min="5121" max="5121" width="7.28515625" customWidth="1"/>
    <col min="5122" max="5122" width="39.5703125" customWidth="1"/>
    <col min="5123" max="5123" width="16.28515625" customWidth="1"/>
    <col min="5124" max="5124" width="16" customWidth="1"/>
    <col min="5125" max="5125" width="37.7109375" customWidth="1"/>
    <col min="5126" max="5126" width="15.85546875" customWidth="1"/>
    <col min="5127" max="5127" width="16.5703125" customWidth="1"/>
    <col min="5128" max="5128" width="14.28515625" customWidth="1"/>
    <col min="5129" max="5129" width="37.140625" customWidth="1"/>
    <col min="5130" max="5130" width="14" customWidth="1"/>
    <col min="5131" max="5131" width="15.5703125" customWidth="1"/>
    <col min="5377" max="5377" width="7.28515625" customWidth="1"/>
    <col min="5378" max="5378" width="39.5703125" customWidth="1"/>
    <col min="5379" max="5379" width="16.28515625" customWidth="1"/>
    <col min="5380" max="5380" width="16" customWidth="1"/>
    <col min="5381" max="5381" width="37.7109375" customWidth="1"/>
    <col min="5382" max="5382" width="15.85546875" customWidth="1"/>
    <col min="5383" max="5383" width="16.5703125" customWidth="1"/>
    <col min="5384" max="5384" width="14.28515625" customWidth="1"/>
    <col min="5385" max="5385" width="37.140625" customWidth="1"/>
    <col min="5386" max="5386" width="14" customWidth="1"/>
    <col min="5387" max="5387" width="15.5703125" customWidth="1"/>
    <col min="5633" max="5633" width="7.28515625" customWidth="1"/>
    <col min="5634" max="5634" width="39.5703125" customWidth="1"/>
    <col min="5635" max="5635" width="16.28515625" customWidth="1"/>
    <col min="5636" max="5636" width="16" customWidth="1"/>
    <col min="5637" max="5637" width="37.7109375" customWidth="1"/>
    <col min="5638" max="5638" width="15.85546875" customWidth="1"/>
    <col min="5639" max="5639" width="16.5703125" customWidth="1"/>
    <col min="5640" max="5640" width="14.28515625" customWidth="1"/>
    <col min="5641" max="5641" width="37.140625" customWidth="1"/>
    <col min="5642" max="5642" width="14" customWidth="1"/>
    <col min="5643" max="5643" width="15.5703125" customWidth="1"/>
    <col min="5889" max="5889" width="7.28515625" customWidth="1"/>
    <col min="5890" max="5890" width="39.5703125" customWidth="1"/>
    <col min="5891" max="5891" width="16.28515625" customWidth="1"/>
    <col min="5892" max="5892" width="16" customWidth="1"/>
    <col min="5893" max="5893" width="37.7109375" customWidth="1"/>
    <col min="5894" max="5894" width="15.85546875" customWidth="1"/>
    <col min="5895" max="5895" width="16.5703125" customWidth="1"/>
    <col min="5896" max="5896" width="14.28515625" customWidth="1"/>
    <col min="5897" max="5897" width="37.140625" customWidth="1"/>
    <col min="5898" max="5898" width="14" customWidth="1"/>
    <col min="5899" max="5899" width="15.5703125" customWidth="1"/>
    <col min="6145" max="6145" width="7.28515625" customWidth="1"/>
    <col min="6146" max="6146" width="39.5703125" customWidth="1"/>
    <col min="6147" max="6147" width="16.28515625" customWidth="1"/>
    <col min="6148" max="6148" width="16" customWidth="1"/>
    <col min="6149" max="6149" width="37.7109375" customWidth="1"/>
    <col min="6150" max="6150" width="15.85546875" customWidth="1"/>
    <col min="6151" max="6151" width="16.5703125" customWidth="1"/>
    <col min="6152" max="6152" width="14.28515625" customWidth="1"/>
    <col min="6153" max="6153" width="37.140625" customWidth="1"/>
    <col min="6154" max="6154" width="14" customWidth="1"/>
    <col min="6155" max="6155" width="15.5703125" customWidth="1"/>
    <col min="6401" max="6401" width="7.28515625" customWidth="1"/>
    <col min="6402" max="6402" width="39.5703125" customWidth="1"/>
    <col min="6403" max="6403" width="16.28515625" customWidth="1"/>
    <col min="6404" max="6404" width="16" customWidth="1"/>
    <col min="6405" max="6405" width="37.7109375" customWidth="1"/>
    <col min="6406" max="6406" width="15.85546875" customWidth="1"/>
    <col min="6407" max="6407" width="16.5703125" customWidth="1"/>
    <col min="6408" max="6408" width="14.28515625" customWidth="1"/>
    <col min="6409" max="6409" width="37.140625" customWidth="1"/>
    <col min="6410" max="6410" width="14" customWidth="1"/>
    <col min="6411" max="6411" width="15.5703125" customWidth="1"/>
    <col min="6657" max="6657" width="7.28515625" customWidth="1"/>
    <col min="6658" max="6658" width="39.5703125" customWidth="1"/>
    <col min="6659" max="6659" width="16.28515625" customWidth="1"/>
    <col min="6660" max="6660" width="16" customWidth="1"/>
    <col min="6661" max="6661" width="37.7109375" customWidth="1"/>
    <col min="6662" max="6662" width="15.85546875" customWidth="1"/>
    <col min="6663" max="6663" width="16.5703125" customWidth="1"/>
    <col min="6664" max="6664" width="14.28515625" customWidth="1"/>
    <col min="6665" max="6665" width="37.140625" customWidth="1"/>
    <col min="6666" max="6666" width="14" customWidth="1"/>
    <col min="6667" max="6667" width="15.5703125" customWidth="1"/>
    <col min="6913" max="6913" width="7.28515625" customWidth="1"/>
    <col min="6914" max="6914" width="39.5703125" customWidth="1"/>
    <col min="6915" max="6915" width="16.28515625" customWidth="1"/>
    <col min="6916" max="6916" width="16" customWidth="1"/>
    <col min="6917" max="6917" width="37.7109375" customWidth="1"/>
    <col min="6918" max="6918" width="15.85546875" customWidth="1"/>
    <col min="6919" max="6919" width="16.5703125" customWidth="1"/>
    <col min="6920" max="6920" width="14.28515625" customWidth="1"/>
    <col min="6921" max="6921" width="37.140625" customWidth="1"/>
    <col min="6922" max="6922" width="14" customWidth="1"/>
    <col min="6923" max="6923" width="15.5703125" customWidth="1"/>
    <col min="7169" max="7169" width="7.28515625" customWidth="1"/>
    <col min="7170" max="7170" width="39.5703125" customWidth="1"/>
    <col min="7171" max="7171" width="16.28515625" customWidth="1"/>
    <col min="7172" max="7172" width="16" customWidth="1"/>
    <col min="7173" max="7173" width="37.7109375" customWidth="1"/>
    <col min="7174" max="7174" width="15.85546875" customWidth="1"/>
    <col min="7175" max="7175" width="16.5703125" customWidth="1"/>
    <col min="7176" max="7176" width="14.28515625" customWidth="1"/>
    <col min="7177" max="7177" width="37.140625" customWidth="1"/>
    <col min="7178" max="7178" width="14" customWidth="1"/>
    <col min="7179" max="7179" width="15.5703125" customWidth="1"/>
    <col min="7425" max="7425" width="7.28515625" customWidth="1"/>
    <col min="7426" max="7426" width="39.5703125" customWidth="1"/>
    <col min="7427" max="7427" width="16.28515625" customWidth="1"/>
    <col min="7428" max="7428" width="16" customWidth="1"/>
    <col min="7429" max="7429" width="37.7109375" customWidth="1"/>
    <col min="7430" max="7430" width="15.85546875" customWidth="1"/>
    <col min="7431" max="7431" width="16.5703125" customWidth="1"/>
    <col min="7432" max="7432" width="14.28515625" customWidth="1"/>
    <col min="7433" max="7433" width="37.140625" customWidth="1"/>
    <col min="7434" max="7434" width="14" customWidth="1"/>
    <col min="7435" max="7435" width="15.5703125" customWidth="1"/>
    <col min="7681" max="7681" width="7.28515625" customWidth="1"/>
    <col min="7682" max="7682" width="39.5703125" customWidth="1"/>
    <col min="7683" max="7683" width="16.28515625" customWidth="1"/>
    <col min="7684" max="7684" width="16" customWidth="1"/>
    <col min="7685" max="7685" width="37.7109375" customWidth="1"/>
    <col min="7686" max="7686" width="15.85546875" customWidth="1"/>
    <col min="7687" max="7687" width="16.5703125" customWidth="1"/>
    <col min="7688" max="7688" width="14.28515625" customWidth="1"/>
    <col min="7689" max="7689" width="37.140625" customWidth="1"/>
    <col min="7690" max="7690" width="14" customWidth="1"/>
    <col min="7691" max="7691" width="15.5703125" customWidth="1"/>
    <col min="7937" max="7937" width="7.28515625" customWidth="1"/>
    <col min="7938" max="7938" width="39.5703125" customWidth="1"/>
    <col min="7939" max="7939" width="16.28515625" customWidth="1"/>
    <col min="7940" max="7940" width="16" customWidth="1"/>
    <col min="7941" max="7941" width="37.7109375" customWidth="1"/>
    <col min="7942" max="7942" width="15.85546875" customWidth="1"/>
    <col min="7943" max="7943" width="16.5703125" customWidth="1"/>
    <col min="7944" max="7944" width="14.28515625" customWidth="1"/>
    <col min="7945" max="7945" width="37.140625" customWidth="1"/>
    <col min="7946" max="7946" width="14" customWidth="1"/>
    <col min="7947" max="7947" width="15.5703125" customWidth="1"/>
    <col min="8193" max="8193" width="7.28515625" customWidth="1"/>
    <col min="8194" max="8194" width="39.5703125" customWidth="1"/>
    <col min="8195" max="8195" width="16.28515625" customWidth="1"/>
    <col min="8196" max="8196" width="16" customWidth="1"/>
    <col min="8197" max="8197" width="37.7109375" customWidth="1"/>
    <col min="8198" max="8198" width="15.85546875" customWidth="1"/>
    <col min="8199" max="8199" width="16.5703125" customWidth="1"/>
    <col min="8200" max="8200" width="14.28515625" customWidth="1"/>
    <col min="8201" max="8201" width="37.140625" customWidth="1"/>
    <col min="8202" max="8202" width="14" customWidth="1"/>
    <col min="8203" max="8203" width="15.5703125" customWidth="1"/>
    <col min="8449" max="8449" width="7.28515625" customWidth="1"/>
    <col min="8450" max="8450" width="39.5703125" customWidth="1"/>
    <col min="8451" max="8451" width="16.28515625" customWidth="1"/>
    <col min="8452" max="8452" width="16" customWidth="1"/>
    <col min="8453" max="8453" width="37.7109375" customWidth="1"/>
    <col min="8454" max="8454" width="15.85546875" customWidth="1"/>
    <col min="8455" max="8455" width="16.5703125" customWidth="1"/>
    <col min="8456" max="8456" width="14.28515625" customWidth="1"/>
    <col min="8457" max="8457" width="37.140625" customWidth="1"/>
    <col min="8458" max="8458" width="14" customWidth="1"/>
    <col min="8459" max="8459" width="15.5703125" customWidth="1"/>
    <col min="8705" max="8705" width="7.28515625" customWidth="1"/>
    <col min="8706" max="8706" width="39.5703125" customWidth="1"/>
    <col min="8707" max="8707" width="16.28515625" customWidth="1"/>
    <col min="8708" max="8708" width="16" customWidth="1"/>
    <col min="8709" max="8709" width="37.7109375" customWidth="1"/>
    <col min="8710" max="8710" width="15.85546875" customWidth="1"/>
    <col min="8711" max="8711" width="16.5703125" customWidth="1"/>
    <col min="8712" max="8712" width="14.28515625" customWidth="1"/>
    <col min="8713" max="8713" width="37.140625" customWidth="1"/>
    <col min="8714" max="8714" width="14" customWidth="1"/>
    <col min="8715" max="8715" width="15.5703125" customWidth="1"/>
    <col min="8961" max="8961" width="7.28515625" customWidth="1"/>
    <col min="8962" max="8962" width="39.5703125" customWidth="1"/>
    <col min="8963" max="8963" width="16.28515625" customWidth="1"/>
    <col min="8964" max="8964" width="16" customWidth="1"/>
    <col min="8965" max="8965" width="37.7109375" customWidth="1"/>
    <col min="8966" max="8966" width="15.85546875" customWidth="1"/>
    <col min="8967" max="8967" width="16.5703125" customWidth="1"/>
    <col min="8968" max="8968" width="14.28515625" customWidth="1"/>
    <col min="8969" max="8969" width="37.140625" customWidth="1"/>
    <col min="8970" max="8970" width="14" customWidth="1"/>
    <col min="8971" max="8971" width="15.5703125" customWidth="1"/>
    <col min="9217" max="9217" width="7.28515625" customWidth="1"/>
    <col min="9218" max="9218" width="39.5703125" customWidth="1"/>
    <col min="9219" max="9219" width="16.28515625" customWidth="1"/>
    <col min="9220" max="9220" width="16" customWidth="1"/>
    <col min="9221" max="9221" width="37.7109375" customWidth="1"/>
    <col min="9222" max="9222" width="15.85546875" customWidth="1"/>
    <col min="9223" max="9223" width="16.5703125" customWidth="1"/>
    <col min="9224" max="9224" width="14.28515625" customWidth="1"/>
    <col min="9225" max="9225" width="37.140625" customWidth="1"/>
    <col min="9226" max="9226" width="14" customWidth="1"/>
    <col min="9227" max="9227" width="15.5703125" customWidth="1"/>
    <col min="9473" max="9473" width="7.28515625" customWidth="1"/>
    <col min="9474" max="9474" width="39.5703125" customWidth="1"/>
    <col min="9475" max="9475" width="16.28515625" customWidth="1"/>
    <col min="9476" max="9476" width="16" customWidth="1"/>
    <col min="9477" max="9477" width="37.7109375" customWidth="1"/>
    <col min="9478" max="9478" width="15.85546875" customWidth="1"/>
    <col min="9479" max="9479" width="16.5703125" customWidth="1"/>
    <col min="9480" max="9480" width="14.28515625" customWidth="1"/>
    <col min="9481" max="9481" width="37.140625" customWidth="1"/>
    <col min="9482" max="9482" width="14" customWidth="1"/>
    <col min="9483" max="9483" width="15.5703125" customWidth="1"/>
    <col min="9729" max="9729" width="7.28515625" customWidth="1"/>
    <col min="9730" max="9730" width="39.5703125" customWidth="1"/>
    <col min="9731" max="9731" width="16.28515625" customWidth="1"/>
    <col min="9732" max="9732" width="16" customWidth="1"/>
    <col min="9733" max="9733" width="37.7109375" customWidth="1"/>
    <col min="9734" max="9734" width="15.85546875" customWidth="1"/>
    <col min="9735" max="9735" width="16.5703125" customWidth="1"/>
    <col min="9736" max="9736" width="14.28515625" customWidth="1"/>
    <col min="9737" max="9737" width="37.140625" customWidth="1"/>
    <col min="9738" max="9738" width="14" customWidth="1"/>
    <col min="9739" max="9739" width="15.5703125" customWidth="1"/>
    <col min="9985" max="9985" width="7.28515625" customWidth="1"/>
    <col min="9986" max="9986" width="39.5703125" customWidth="1"/>
    <col min="9987" max="9987" width="16.28515625" customWidth="1"/>
    <col min="9988" max="9988" width="16" customWidth="1"/>
    <col min="9989" max="9989" width="37.7109375" customWidth="1"/>
    <col min="9990" max="9990" width="15.85546875" customWidth="1"/>
    <col min="9991" max="9991" width="16.5703125" customWidth="1"/>
    <col min="9992" max="9992" width="14.28515625" customWidth="1"/>
    <col min="9993" max="9993" width="37.140625" customWidth="1"/>
    <col min="9994" max="9994" width="14" customWidth="1"/>
    <col min="9995" max="9995" width="15.5703125" customWidth="1"/>
    <col min="10241" max="10241" width="7.28515625" customWidth="1"/>
    <col min="10242" max="10242" width="39.5703125" customWidth="1"/>
    <col min="10243" max="10243" width="16.28515625" customWidth="1"/>
    <col min="10244" max="10244" width="16" customWidth="1"/>
    <col min="10245" max="10245" width="37.7109375" customWidth="1"/>
    <col min="10246" max="10246" width="15.85546875" customWidth="1"/>
    <col min="10247" max="10247" width="16.5703125" customWidth="1"/>
    <col min="10248" max="10248" width="14.28515625" customWidth="1"/>
    <col min="10249" max="10249" width="37.140625" customWidth="1"/>
    <col min="10250" max="10250" width="14" customWidth="1"/>
    <col min="10251" max="10251" width="15.5703125" customWidth="1"/>
    <col min="10497" max="10497" width="7.28515625" customWidth="1"/>
    <col min="10498" max="10498" width="39.5703125" customWidth="1"/>
    <col min="10499" max="10499" width="16.28515625" customWidth="1"/>
    <col min="10500" max="10500" width="16" customWidth="1"/>
    <col min="10501" max="10501" width="37.7109375" customWidth="1"/>
    <col min="10502" max="10502" width="15.85546875" customWidth="1"/>
    <col min="10503" max="10503" width="16.5703125" customWidth="1"/>
    <col min="10504" max="10504" width="14.28515625" customWidth="1"/>
    <col min="10505" max="10505" width="37.140625" customWidth="1"/>
    <col min="10506" max="10506" width="14" customWidth="1"/>
    <col min="10507" max="10507" width="15.5703125" customWidth="1"/>
    <col min="10753" max="10753" width="7.28515625" customWidth="1"/>
    <col min="10754" max="10754" width="39.5703125" customWidth="1"/>
    <col min="10755" max="10755" width="16.28515625" customWidth="1"/>
    <col min="10756" max="10756" width="16" customWidth="1"/>
    <col min="10757" max="10757" width="37.7109375" customWidth="1"/>
    <col min="10758" max="10758" width="15.85546875" customWidth="1"/>
    <col min="10759" max="10759" width="16.5703125" customWidth="1"/>
    <col min="10760" max="10760" width="14.28515625" customWidth="1"/>
    <col min="10761" max="10761" width="37.140625" customWidth="1"/>
    <col min="10762" max="10762" width="14" customWidth="1"/>
    <col min="10763" max="10763" width="15.5703125" customWidth="1"/>
    <col min="11009" max="11009" width="7.28515625" customWidth="1"/>
    <col min="11010" max="11010" width="39.5703125" customWidth="1"/>
    <col min="11011" max="11011" width="16.28515625" customWidth="1"/>
    <col min="11012" max="11012" width="16" customWidth="1"/>
    <col min="11013" max="11013" width="37.7109375" customWidth="1"/>
    <col min="11014" max="11014" width="15.85546875" customWidth="1"/>
    <col min="11015" max="11015" width="16.5703125" customWidth="1"/>
    <col min="11016" max="11016" width="14.28515625" customWidth="1"/>
    <col min="11017" max="11017" width="37.140625" customWidth="1"/>
    <col min="11018" max="11018" width="14" customWidth="1"/>
    <col min="11019" max="11019" width="15.5703125" customWidth="1"/>
    <col min="11265" max="11265" width="7.28515625" customWidth="1"/>
    <col min="11266" max="11266" width="39.5703125" customWidth="1"/>
    <col min="11267" max="11267" width="16.28515625" customWidth="1"/>
    <col min="11268" max="11268" width="16" customWidth="1"/>
    <col min="11269" max="11269" width="37.7109375" customWidth="1"/>
    <col min="11270" max="11270" width="15.85546875" customWidth="1"/>
    <col min="11271" max="11271" width="16.5703125" customWidth="1"/>
    <col min="11272" max="11272" width="14.28515625" customWidth="1"/>
    <col min="11273" max="11273" width="37.140625" customWidth="1"/>
    <col min="11274" max="11274" width="14" customWidth="1"/>
    <col min="11275" max="11275" width="15.5703125" customWidth="1"/>
    <col min="11521" max="11521" width="7.28515625" customWidth="1"/>
    <col min="11522" max="11522" width="39.5703125" customWidth="1"/>
    <col min="11523" max="11523" width="16.28515625" customWidth="1"/>
    <col min="11524" max="11524" width="16" customWidth="1"/>
    <col min="11525" max="11525" width="37.7109375" customWidth="1"/>
    <col min="11526" max="11526" width="15.85546875" customWidth="1"/>
    <col min="11527" max="11527" width="16.5703125" customWidth="1"/>
    <col min="11528" max="11528" width="14.28515625" customWidth="1"/>
    <col min="11529" max="11529" width="37.140625" customWidth="1"/>
    <col min="11530" max="11530" width="14" customWidth="1"/>
    <col min="11531" max="11531" width="15.5703125" customWidth="1"/>
    <col min="11777" max="11777" width="7.28515625" customWidth="1"/>
    <col min="11778" max="11778" width="39.5703125" customWidth="1"/>
    <col min="11779" max="11779" width="16.28515625" customWidth="1"/>
    <col min="11780" max="11780" width="16" customWidth="1"/>
    <col min="11781" max="11781" width="37.7109375" customWidth="1"/>
    <col min="11782" max="11782" width="15.85546875" customWidth="1"/>
    <col min="11783" max="11783" width="16.5703125" customWidth="1"/>
    <col min="11784" max="11784" width="14.28515625" customWidth="1"/>
    <col min="11785" max="11785" width="37.140625" customWidth="1"/>
    <col min="11786" max="11786" width="14" customWidth="1"/>
    <col min="11787" max="11787" width="15.5703125" customWidth="1"/>
    <col min="12033" max="12033" width="7.28515625" customWidth="1"/>
    <col min="12034" max="12034" width="39.5703125" customWidth="1"/>
    <col min="12035" max="12035" width="16.28515625" customWidth="1"/>
    <col min="12036" max="12036" width="16" customWidth="1"/>
    <col min="12037" max="12037" width="37.7109375" customWidth="1"/>
    <col min="12038" max="12038" width="15.85546875" customWidth="1"/>
    <col min="12039" max="12039" width="16.5703125" customWidth="1"/>
    <col min="12040" max="12040" width="14.28515625" customWidth="1"/>
    <col min="12041" max="12041" width="37.140625" customWidth="1"/>
    <col min="12042" max="12042" width="14" customWidth="1"/>
    <col min="12043" max="12043" width="15.5703125" customWidth="1"/>
    <col min="12289" max="12289" width="7.28515625" customWidth="1"/>
    <col min="12290" max="12290" width="39.5703125" customWidth="1"/>
    <col min="12291" max="12291" width="16.28515625" customWidth="1"/>
    <col min="12292" max="12292" width="16" customWidth="1"/>
    <col min="12293" max="12293" width="37.7109375" customWidth="1"/>
    <col min="12294" max="12294" width="15.85546875" customWidth="1"/>
    <col min="12295" max="12295" width="16.5703125" customWidth="1"/>
    <col min="12296" max="12296" width="14.28515625" customWidth="1"/>
    <col min="12297" max="12297" width="37.140625" customWidth="1"/>
    <col min="12298" max="12298" width="14" customWidth="1"/>
    <col min="12299" max="12299" width="15.5703125" customWidth="1"/>
    <col min="12545" max="12545" width="7.28515625" customWidth="1"/>
    <col min="12546" max="12546" width="39.5703125" customWidth="1"/>
    <col min="12547" max="12547" width="16.28515625" customWidth="1"/>
    <col min="12548" max="12548" width="16" customWidth="1"/>
    <col min="12549" max="12549" width="37.7109375" customWidth="1"/>
    <col min="12550" max="12550" width="15.85546875" customWidth="1"/>
    <col min="12551" max="12551" width="16.5703125" customWidth="1"/>
    <col min="12552" max="12552" width="14.28515625" customWidth="1"/>
    <col min="12553" max="12553" width="37.140625" customWidth="1"/>
    <col min="12554" max="12554" width="14" customWidth="1"/>
    <col min="12555" max="12555" width="15.5703125" customWidth="1"/>
    <col min="12801" max="12801" width="7.28515625" customWidth="1"/>
    <col min="12802" max="12802" width="39.5703125" customWidth="1"/>
    <col min="12803" max="12803" width="16.28515625" customWidth="1"/>
    <col min="12804" max="12804" width="16" customWidth="1"/>
    <col min="12805" max="12805" width="37.7109375" customWidth="1"/>
    <col min="12806" max="12806" width="15.85546875" customWidth="1"/>
    <col min="12807" max="12807" width="16.5703125" customWidth="1"/>
    <col min="12808" max="12808" width="14.28515625" customWidth="1"/>
    <col min="12809" max="12809" width="37.140625" customWidth="1"/>
    <col min="12810" max="12810" width="14" customWidth="1"/>
    <col min="12811" max="12811" width="15.5703125" customWidth="1"/>
    <col min="13057" max="13057" width="7.28515625" customWidth="1"/>
    <col min="13058" max="13058" width="39.5703125" customWidth="1"/>
    <col min="13059" max="13059" width="16.28515625" customWidth="1"/>
    <col min="13060" max="13060" width="16" customWidth="1"/>
    <col min="13061" max="13061" width="37.7109375" customWidth="1"/>
    <col min="13062" max="13062" width="15.85546875" customWidth="1"/>
    <col min="13063" max="13063" width="16.5703125" customWidth="1"/>
    <col min="13064" max="13064" width="14.28515625" customWidth="1"/>
    <col min="13065" max="13065" width="37.140625" customWidth="1"/>
    <col min="13066" max="13066" width="14" customWidth="1"/>
    <col min="13067" max="13067" width="15.5703125" customWidth="1"/>
    <col min="13313" max="13313" width="7.28515625" customWidth="1"/>
    <col min="13314" max="13314" width="39.5703125" customWidth="1"/>
    <col min="13315" max="13315" width="16.28515625" customWidth="1"/>
    <col min="13316" max="13316" width="16" customWidth="1"/>
    <col min="13317" max="13317" width="37.7109375" customWidth="1"/>
    <col min="13318" max="13318" width="15.85546875" customWidth="1"/>
    <col min="13319" max="13319" width="16.5703125" customWidth="1"/>
    <col min="13320" max="13320" width="14.28515625" customWidth="1"/>
    <col min="13321" max="13321" width="37.140625" customWidth="1"/>
    <col min="13322" max="13322" width="14" customWidth="1"/>
    <col min="13323" max="13323" width="15.5703125" customWidth="1"/>
    <col min="13569" max="13569" width="7.28515625" customWidth="1"/>
    <col min="13570" max="13570" width="39.5703125" customWidth="1"/>
    <col min="13571" max="13571" width="16.28515625" customWidth="1"/>
    <col min="13572" max="13572" width="16" customWidth="1"/>
    <col min="13573" max="13573" width="37.7109375" customWidth="1"/>
    <col min="13574" max="13574" width="15.85546875" customWidth="1"/>
    <col min="13575" max="13575" width="16.5703125" customWidth="1"/>
    <col min="13576" max="13576" width="14.28515625" customWidth="1"/>
    <col min="13577" max="13577" width="37.140625" customWidth="1"/>
    <col min="13578" max="13578" width="14" customWidth="1"/>
    <col min="13579" max="13579" width="15.5703125" customWidth="1"/>
    <col min="13825" max="13825" width="7.28515625" customWidth="1"/>
    <col min="13826" max="13826" width="39.5703125" customWidth="1"/>
    <col min="13827" max="13827" width="16.28515625" customWidth="1"/>
    <col min="13828" max="13828" width="16" customWidth="1"/>
    <col min="13829" max="13829" width="37.7109375" customWidth="1"/>
    <col min="13830" max="13830" width="15.85546875" customWidth="1"/>
    <col min="13831" max="13831" width="16.5703125" customWidth="1"/>
    <col min="13832" max="13832" width="14.28515625" customWidth="1"/>
    <col min="13833" max="13833" width="37.140625" customWidth="1"/>
    <col min="13834" max="13834" width="14" customWidth="1"/>
    <col min="13835" max="13835" width="15.5703125" customWidth="1"/>
    <col min="14081" max="14081" width="7.28515625" customWidth="1"/>
    <col min="14082" max="14082" width="39.5703125" customWidth="1"/>
    <col min="14083" max="14083" width="16.28515625" customWidth="1"/>
    <col min="14084" max="14084" width="16" customWidth="1"/>
    <col min="14085" max="14085" width="37.7109375" customWidth="1"/>
    <col min="14086" max="14086" width="15.85546875" customWidth="1"/>
    <col min="14087" max="14087" width="16.5703125" customWidth="1"/>
    <col min="14088" max="14088" width="14.28515625" customWidth="1"/>
    <col min="14089" max="14089" width="37.140625" customWidth="1"/>
    <col min="14090" max="14090" width="14" customWidth="1"/>
    <col min="14091" max="14091" width="15.5703125" customWidth="1"/>
    <col min="14337" max="14337" width="7.28515625" customWidth="1"/>
    <col min="14338" max="14338" width="39.5703125" customWidth="1"/>
    <col min="14339" max="14339" width="16.28515625" customWidth="1"/>
    <col min="14340" max="14340" width="16" customWidth="1"/>
    <col min="14341" max="14341" width="37.7109375" customWidth="1"/>
    <col min="14342" max="14342" width="15.85546875" customWidth="1"/>
    <col min="14343" max="14343" width="16.5703125" customWidth="1"/>
    <col min="14344" max="14344" width="14.28515625" customWidth="1"/>
    <col min="14345" max="14345" width="37.140625" customWidth="1"/>
    <col min="14346" max="14346" width="14" customWidth="1"/>
    <col min="14347" max="14347" width="15.5703125" customWidth="1"/>
    <col min="14593" max="14593" width="7.28515625" customWidth="1"/>
    <col min="14594" max="14594" width="39.5703125" customWidth="1"/>
    <col min="14595" max="14595" width="16.28515625" customWidth="1"/>
    <col min="14596" max="14596" width="16" customWidth="1"/>
    <col min="14597" max="14597" width="37.7109375" customWidth="1"/>
    <col min="14598" max="14598" width="15.85546875" customWidth="1"/>
    <col min="14599" max="14599" width="16.5703125" customWidth="1"/>
    <col min="14600" max="14600" width="14.28515625" customWidth="1"/>
    <col min="14601" max="14601" width="37.140625" customWidth="1"/>
    <col min="14602" max="14602" width="14" customWidth="1"/>
    <col min="14603" max="14603" width="15.5703125" customWidth="1"/>
    <col min="14849" max="14849" width="7.28515625" customWidth="1"/>
    <col min="14850" max="14850" width="39.5703125" customWidth="1"/>
    <col min="14851" max="14851" width="16.28515625" customWidth="1"/>
    <col min="14852" max="14852" width="16" customWidth="1"/>
    <col min="14853" max="14853" width="37.7109375" customWidth="1"/>
    <col min="14854" max="14854" width="15.85546875" customWidth="1"/>
    <col min="14855" max="14855" width="16.5703125" customWidth="1"/>
    <col min="14856" max="14856" width="14.28515625" customWidth="1"/>
    <col min="14857" max="14857" width="37.140625" customWidth="1"/>
    <col min="14858" max="14858" width="14" customWidth="1"/>
    <col min="14859" max="14859" width="15.5703125" customWidth="1"/>
    <col min="15105" max="15105" width="7.28515625" customWidth="1"/>
    <col min="15106" max="15106" width="39.5703125" customWidth="1"/>
    <col min="15107" max="15107" width="16.28515625" customWidth="1"/>
    <col min="15108" max="15108" width="16" customWidth="1"/>
    <col min="15109" max="15109" width="37.7109375" customWidth="1"/>
    <col min="15110" max="15110" width="15.85546875" customWidth="1"/>
    <col min="15111" max="15111" width="16.5703125" customWidth="1"/>
    <col min="15112" max="15112" width="14.28515625" customWidth="1"/>
    <col min="15113" max="15113" width="37.140625" customWidth="1"/>
    <col min="15114" max="15114" width="14" customWidth="1"/>
    <col min="15115" max="15115" width="15.5703125" customWidth="1"/>
    <col min="15361" max="15361" width="7.28515625" customWidth="1"/>
    <col min="15362" max="15362" width="39.5703125" customWidth="1"/>
    <col min="15363" max="15363" width="16.28515625" customWidth="1"/>
    <col min="15364" max="15364" width="16" customWidth="1"/>
    <col min="15365" max="15365" width="37.7109375" customWidth="1"/>
    <col min="15366" max="15366" width="15.85546875" customWidth="1"/>
    <col min="15367" max="15367" width="16.5703125" customWidth="1"/>
    <col min="15368" max="15368" width="14.28515625" customWidth="1"/>
    <col min="15369" max="15369" width="37.140625" customWidth="1"/>
    <col min="15370" max="15370" width="14" customWidth="1"/>
    <col min="15371" max="15371" width="15.5703125" customWidth="1"/>
    <col min="15617" max="15617" width="7.28515625" customWidth="1"/>
    <col min="15618" max="15618" width="39.5703125" customWidth="1"/>
    <col min="15619" max="15619" width="16.28515625" customWidth="1"/>
    <col min="15620" max="15620" width="16" customWidth="1"/>
    <col min="15621" max="15621" width="37.7109375" customWidth="1"/>
    <col min="15622" max="15622" width="15.85546875" customWidth="1"/>
    <col min="15623" max="15623" width="16.5703125" customWidth="1"/>
    <col min="15624" max="15624" width="14.28515625" customWidth="1"/>
    <col min="15625" max="15625" width="37.140625" customWidth="1"/>
    <col min="15626" max="15626" width="14" customWidth="1"/>
    <col min="15627" max="15627" width="15.5703125" customWidth="1"/>
    <col min="15873" max="15873" width="7.28515625" customWidth="1"/>
    <col min="15874" max="15874" width="39.5703125" customWidth="1"/>
    <col min="15875" max="15875" width="16.28515625" customWidth="1"/>
    <col min="15876" max="15876" width="16" customWidth="1"/>
    <col min="15877" max="15877" width="37.7109375" customWidth="1"/>
    <col min="15878" max="15878" width="15.85546875" customWidth="1"/>
    <col min="15879" max="15879" width="16.5703125" customWidth="1"/>
    <col min="15880" max="15880" width="14.28515625" customWidth="1"/>
    <col min="15881" max="15881" width="37.140625" customWidth="1"/>
    <col min="15882" max="15882" width="14" customWidth="1"/>
    <col min="15883" max="15883" width="15.5703125" customWidth="1"/>
    <col min="16129" max="16129" width="7.28515625" customWidth="1"/>
    <col min="16130" max="16130" width="39.5703125" customWidth="1"/>
    <col min="16131" max="16131" width="16.28515625" customWidth="1"/>
    <col min="16132" max="16132" width="16" customWidth="1"/>
    <col min="16133" max="16133" width="37.7109375" customWidth="1"/>
    <col min="16134" max="16134" width="15.85546875" customWidth="1"/>
    <col min="16135" max="16135" width="16.5703125" customWidth="1"/>
    <col min="16136" max="16136" width="14.28515625" customWidth="1"/>
    <col min="16137" max="16137" width="37.140625" customWidth="1"/>
    <col min="16138" max="16138" width="14" customWidth="1"/>
    <col min="16139" max="16139" width="15.5703125" customWidth="1"/>
  </cols>
  <sheetData>
    <row r="1" spans="1:13" ht="18.75" customHeight="1">
      <c r="J1" s="206" t="s">
        <v>457</v>
      </c>
      <c r="K1" s="206"/>
      <c r="L1" s="76"/>
      <c r="M1" s="76"/>
    </row>
    <row r="2" spans="1:13" ht="20.25" customHeight="1">
      <c r="A2" s="77"/>
      <c r="B2" s="77"/>
      <c r="C2" s="77"/>
      <c r="D2" s="77"/>
      <c r="E2" s="77"/>
      <c r="F2" s="77"/>
      <c r="G2" s="77"/>
      <c r="H2" s="78"/>
      <c r="I2" s="78"/>
      <c r="J2" s="207" t="s">
        <v>458</v>
      </c>
      <c r="K2" s="207"/>
      <c r="L2" s="79"/>
      <c r="M2" s="79"/>
    </row>
    <row r="3" spans="1:13" ht="61.5" customHeight="1">
      <c r="A3" s="77"/>
      <c r="B3" s="80" t="s">
        <v>459</v>
      </c>
      <c r="C3" s="81"/>
      <c r="D3" s="81"/>
      <c r="E3" s="81"/>
      <c r="F3" s="81"/>
      <c r="G3" s="81"/>
      <c r="H3" s="81"/>
      <c r="I3" s="81"/>
      <c r="J3" s="81"/>
      <c r="K3" s="77"/>
    </row>
    <row r="4" spans="1:13" ht="31.5" customHeight="1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3" ht="33" customHeight="1">
      <c r="A5" s="120" t="s">
        <v>4</v>
      </c>
      <c r="B5" s="120" t="s">
        <v>5</v>
      </c>
      <c r="C5" s="121" t="s">
        <v>6</v>
      </c>
      <c r="D5" s="121"/>
      <c r="E5" s="121"/>
      <c r="F5" s="121" t="s">
        <v>7</v>
      </c>
      <c r="G5" s="121" t="s">
        <v>8</v>
      </c>
      <c r="H5" s="121"/>
      <c r="I5" s="121"/>
      <c r="J5" s="121"/>
      <c r="K5" s="122" t="s">
        <v>9</v>
      </c>
    </row>
    <row r="6" spans="1:13" ht="117.75" customHeight="1">
      <c r="A6" s="120"/>
      <c r="B6" s="120"/>
      <c r="C6" s="123" t="s">
        <v>10</v>
      </c>
      <c r="D6" s="123" t="s">
        <v>11</v>
      </c>
      <c r="E6" s="123" t="s">
        <v>12</v>
      </c>
      <c r="F6" s="121"/>
      <c r="G6" s="124" t="s">
        <v>13</v>
      </c>
      <c r="H6" s="123" t="s">
        <v>14</v>
      </c>
      <c r="I6" s="123" t="s">
        <v>15</v>
      </c>
      <c r="J6" s="123" t="s">
        <v>14</v>
      </c>
      <c r="K6" s="122"/>
    </row>
    <row r="7" spans="1:13" ht="37.5" customHeight="1">
      <c r="A7" s="86">
        <v>1</v>
      </c>
      <c r="B7" s="208" t="s">
        <v>17</v>
      </c>
      <c r="C7" s="94"/>
      <c r="D7" s="209">
        <f>10.67+6.29+10.96</f>
        <v>27.92</v>
      </c>
      <c r="E7" s="91" t="s">
        <v>18</v>
      </c>
      <c r="F7" s="127">
        <f>SUM(C7,D7)</f>
        <v>27.92</v>
      </c>
      <c r="G7" s="125"/>
      <c r="H7" s="210"/>
      <c r="I7" s="91" t="s">
        <v>18</v>
      </c>
      <c r="J7" s="211">
        <f>10.67+6.29+10.96</f>
        <v>27.92</v>
      </c>
      <c r="K7" s="96"/>
    </row>
    <row r="8" spans="1:13" ht="35.25" customHeight="1">
      <c r="A8" s="86">
        <v>2</v>
      </c>
      <c r="B8" s="103" t="s">
        <v>21</v>
      </c>
      <c r="C8" s="94"/>
      <c r="D8" s="209">
        <v>2.59</v>
      </c>
      <c r="E8" s="91" t="s">
        <v>460</v>
      </c>
      <c r="F8" s="127">
        <f t="shared" ref="F8:F49" si="0">SUM(C8,D8)</f>
        <v>2.59</v>
      </c>
      <c r="G8" s="125"/>
      <c r="H8" s="212"/>
      <c r="I8" s="91" t="s">
        <v>460</v>
      </c>
      <c r="J8" s="211">
        <v>2.59</v>
      </c>
      <c r="K8" s="96"/>
    </row>
    <row r="9" spans="1:13" ht="31.5">
      <c r="A9" s="86">
        <v>3</v>
      </c>
      <c r="B9" s="208" t="s">
        <v>17</v>
      </c>
      <c r="C9" s="94"/>
      <c r="D9" s="209">
        <v>1.7509999999999999</v>
      </c>
      <c r="E9" s="91" t="s">
        <v>20</v>
      </c>
      <c r="F9" s="127">
        <f>SUM(C9,D9)</f>
        <v>1.7509999999999999</v>
      </c>
      <c r="G9" s="125"/>
      <c r="H9" s="213"/>
      <c r="I9" s="91" t="s">
        <v>20</v>
      </c>
      <c r="J9" s="214">
        <v>1.75</v>
      </c>
      <c r="K9" s="96"/>
    </row>
    <row r="10" spans="1:13" ht="36" customHeight="1">
      <c r="A10" s="86">
        <v>4</v>
      </c>
      <c r="B10" s="125" t="s">
        <v>23</v>
      </c>
      <c r="C10" s="94">
        <v>4.95</v>
      </c>
      <c r="D10" s="215"/>
      <c r="E10" s="91"/>
      <c r="F10" s="127">
        <f>SUM(C10,D10)</f>
        <v>4.95</v>
      </c>
      <c r="G10" s="103"/>
      <c r="H10" s="213"/>
      <c r="I10" s="91"/>
      <c r="J10" s="214"/>
      <c r="K10" s="96">
        <v>4.95</v>
      </c>
    </row>
    <row r="11" spans="1:13" ht="15.75">
      <c r="A11" s="86"/>
      <c r="B11" s="125"/>
      <c r="C11" s="94"/>
      <c r="D11" s="215"/>
      <c r="E11" s="91"/>
      <c r="F11" s="127">
        <f t="shared" si="0"/>
        <v>0</v>
      </c>
      <c r="G11" s="103"/>
      <c r="H11" s="213"/>
      <c r="I11" s="91"/>
      <c r="J11" s="214"/>
      <c r="K11" s="96"/>
    </row>
    <row r="12" spans="1:13" ht="15.75">
      <c r="A12" s="86"/>
      <c r="B12" s="208"/>
      <c r="C12" s="94"/>
      <c r="D12" s="209"/>
      <c r="E12" s="91"/>
      <c r="F12" s="127">
        <f t="shared" si="0"/>
        <v>0</v>
      </c>
      <c r="G12" s="103"/>
      <c r="H12" s="212"/>
      <c r="I12" s="91"/>
      <c r="J12" s="211"/>
      <c r="K12" s="96"/>
    </row>
    <row r="13" spans="1:13" ht="15.75">
      <c r="A13" s="86"/>
      <c r="B13" s="125"/>
      <c r="C13" s="94"/>
      <c r="D13" s="209"/>
      <c r="E13" s="91"/>
      <c r="F13" s="127">
        <f t="shared" si="0"/>
        <v>0</v>
      </c>
      <c r="G13" s="125"/>
      <c r="H13" s="212"/>
      <c r="I13" s="91"/>
      <c r="J13" s="211"/>
      <c r="K13" s="96"/>
    </row>
    <row r="14" spans="1:13" ht="21" customHeight="1">
      <c r="A14" s="103"/>
      <c r="B14" s="125"/>
      <c r="C14" s="94"/>
      <c r="D14" s="216"/>
      <c r="E14" s="91"/>
      <c r="F14" s="127">
        <f t="shared" si="0"/>
        <v>0</v>
      </c>
      <c r="G14" s="125"/>
      <c r="H14" s="217"/>
      <c r="I14" s="91"/>
      <c r="J14" s="218"/>
      <c r="K14" s="96"/>
    </row>
    <row r="15" spans="1:13" ht="20.25" customHeight="1">
      <c r="A15" s="103"/>
      <c r="B15" s="125"/>
      <c r="C15" s="94"/>
      <c r="D15" s="209"/>
      <c r="E15" s="219"/>
      <c r="F15" s="127">
        <f t="shared" si="0"/>
        <v>0</v>
      </c>
      <c r="G15" s="125"/>
      <c r="H15" s="212"/>
      <c r="I15" s="219"/>
      <c r="J15" s="211"/>
      <c r="K15" s="220"/>
    </row>
    <row r="16" spans="1:13" ht="22.5" customHeight="1">
      <c r="A16" s="86"/>
      <c r="B16" s="125"/>
      <c r="C16" s="94"/>
      <c r="D16" s="209"/>
      <c r="E16" s="91"/>
      <c r="F16" s="127">
        <f t="shared" si="0"/>
        <v>0</v>
      </c>
      <c r="G16" s="125"/>
      <c r="H16" s="212"/>
      <c r="I16" s="91"/>
      <c r="J16" s="211"/>
      <c r="K16" s="96"/>
    </row>
    <row r="17" spans="1:11" ht="21" customHeight="1">
      <c r="A17" s="86"/>
      <c r="B17" s="125"/>
      <c r="C17" s="94"/>
      <c r="D17" s="221"/>
      <c r="E17" s="91"/>
      <c r="F17" s="127">
        <f t="shared" si="0"/>
        <v>0</v>
      </c>
      <c r="G17" s="125"/>
      <c r="H17" s="222"/>
      <c r="I17" s="91"/>
      <c r="J17" s="223"/>
      <c r="K17" s="96"/>
    </row>
    <row r="18" spans="1:11" ht="18.75" customHeight="1">
      <c r="A18" s="86"/>
      <c r="B18" s="125"/>
      <c r="C18" s="94"/>
      <c r="D18" s="224"/>
      <c r="E18" s="91"/>
      <c r="F18" s="127">
        <f t="shared" si="0"/>
        <v>0</v>
      </c>
      <c r="G18" s="125"/>
      <c r="H18" s="225"/>
      <c r="I18" s="91"/>
      <c r="J18" s="226"/>
      <c r="K18" s="96"/>
    </row>
    <row r="19" spans="1:11" ht="21" customHeight="1">
      <c r="A19" s="86"/>
      <c r="B19" s="125"/>
      <c r="C19" s="94"/>
      <c r="D19" s="224"/>
      <c r="E19" s="91"/>
      <c r="F19" s="127">
        <f t="shared" si="0"/>
        <v>0</v>
      </c>
      <c r="G19" s="125"/>
      <c r="H19" s="94"/>
      <c r="I19" s="91"/>
      <c r="J19" s="226"/>
      <c r="K19" s="96"/>
    </row>
    <row r="20" spans="1:11" ht="15.75">
      <c r="A20" s="86"/>
      <c r="B20" s="125"/>
      <c r="C20" s="94"/>
      <c r="D20" s="94"/>
      <c r="E20" s="126"/>
      <c r="F20" s="127">
        <f t="shared" si="0"/>
        <v>0</v>
      </c>
      <c r="G20" s="125"/>
      <c r="H20" s="94"/>
      <c r="I20" s="126"/>
      <c r="J20" s="94"/>
      <c r="K20" s="96"/>
    </row>
    <row r="21" spans="1:11" ht="15.75">
      <c r="A21" s="86"/>
      <c r="B21" s="125"/>
      <c r="C21" s="94"/>
      <c r="D21" s="94"/>
      <c r="E21" s="126"/>
      <c r="F21" s="127">
        <f t="shared" si="0"/>
        <v>0</v>
      </c>
      <c r="G21" s="125"/>
      <c r="H21" s="94"/>
      <c r="I21" s="126"/>
      <c r="J21" s="94"/>
      <c r="K21" s="96"/>
    </row>
    <row r="22" spans="1:11" ht="15.75">
      <c r="A22" s="86"/>
      <c r="B22" s="125"/>
      <c r="C22" s="94"/>
      <c r="D22" s="94"/>
      <c r="E22" s="126"/>
      <c r="F22" s="127">
        <f t="shared" si="0"/>
        <v>0</v>
      </c>
      <c r="G22" s="125"/>
      <c r="H22" s="94"/>
      <c r="I22" s="126"/>
      <c r="J22" s="94"/>
      <c r="K22" s="96"/>
    </row>
    <row r="23" spans="1:11" ht="15.75">
      <c r="A23" s="86"/>
      <c r="B23" s="125"/>
      <c r="C23" s="94"/>
      <c r="D23" s="94"/>
      <c r="E23" s="126"/>
      <c r="F23" s="127">
        <f t="shared" si="0"/>
        <v>0</v>
      </c>
      <c r="G23" s="125"/>
      <c r="H23" s="94"/>
      <c r="I23" s="126"/>
      <c r="J23" s="94"/>
      <c r="K23" s="96"/>
    </row>
    <row r="24" spans="1:11" ht="15.75">
      <c r="A24" s="103"/>
      <c r="B24" s="125"/>
      <c r="C24" s="94"/>
      <c r="D24" s="94"/>
      <c r="E24" s="126"/>
      <c r="F24" s="127">
        <f t="shared" si="0"/>
        <v>0</v>
      </c>
      <c r="G24" s="125"/>
      <c r="H24" s="94"/>
      <c r="I24" s="126"/>
      <c r="J24" s="94"/>
      <c r="K24" s="96"/>
    </row>
    <row r="25" spans="1:11" ht="15.75">
      <c r="A25" s="103"/>
      <c r="B25" s="125"/>
      <c r="C25" s="94"/>
      <c r="D25" s="94"/>
      <c r="E25" s="126"/>
      <c r="F25" s="127">
        <f t="shared" si="0"/>
        <v>0</v>
      </c>
      <c r="G25" s="125"/>
      <c r="H25" s="94"/>
      <c r="I25" s="126"/>
      <c r="J25" s="94"/>
      <c r="K25" s="96"/>
    </row>
    <row r="26" spans="1:11" ht="15.75">
      <c r="A26" s="86"/>
      <c r="B26" s="125"/>
      <c r="C26" s="94"/>
      <c r="D26" s="94"/>
      <c r="E26" s="126"/>
      <c r="F26" s="127">
        <f t="shared" si="0"/>
        <v>0</v>
      </c>
      <c r="G26" s="125"/>
      <c r="H26" s="94"/>
      <c r="I26" s="126"/>
      <c r="J26" s="94"/>
      <c r="K26" s="96"/>
    </row>
    <row r="27" spans="1:11" ht="15.75">
      <c r="A27" s="86"/>
      <c r="B27" s="125"/>
      <c r="C27" s="94"/>
      <c r="D27" s="94"/>
      <c r="E27" s="126"/>
      <c r="F27" s="127">
        <f t="shared" si="0"/>
        <v>0</v>
      </c>
      <c r="G27" s="125"/>
      <c r="H27" s="94"/>
      <c r="I27" s="126"/>
      <c r="J27" s="94"/>
      <c r="K27" s="96"/>
    </row>
    <row r="28" spans="1:11" ht="15.75">
      <c r="A28" s="86"/>
      <c r="B28" s="125"/>
      <c r="C28" s="94"/>
      <c r="D28" s="94"/>
      <c r="E28" s="126"/>
      <c r="F28" s="127">
        <f t="shared" si="0"/>
        <v>0</v>
      </c>
      <c r="G28" s="125"/>
      <c r="H28" s="94"/>
      <c r="I28" s="126"/>
      <c r="J28" s="94"/>
      <c r="K28" s="96"/>
    </row>
    <row r="29" spans="1:11" ht="15.75">
      <c r="A29" s="86"/>
      <c r="B29" s="125"/>
      <c r="C29" s="94"/>
      <c r="D29" s="94"/>
      <c r="E29" s="126"/>
      <c r="F29" s="127">
        <f t="shared" si="0"/>
        <v>0</v>
      </c>
      <c r="G29" s="125"/>
      <c r="H29" s="94"/>
      <c r="I29" s="126"/>
      <c r="J29" s="94"/>
      <c r="K29" s="96"/>
    </row>
    <row r="30" spans="1:11" ht="15.75">
      <c r="A30" s="86"/>
      <c r="B30" s="125"/>
      <c r="C30" s="94"/>
      <c r="D30" s="94"/>
      <c r="E30" s="126"/>
      <c r="F30" s="127">
        <f t="shared" si="0"/>
        <v>0</v>
      </c>
      <c r="G30" s="125"/>
      <c r="H30" s="94"/>
      <c r="I30" s="126"/>
      <c r="J30" s="94"/>
      <c r="K30" s="96"/>
    </row>
    <row r="31" spans="1:11" ht="15.75">
      <c r="A31" s="86"/>
      <c r="B31" s="125"/>
      <c r="C31" s="94"/>
      <c r="D31" s="94"/>
      <c r="E31" s="126"/>
      <c r="F31" s="127">
        <f t="shared" si="0"/>
        <v>0</v>
      </c>
      <c r="G31" s="125"/>
      <c r="H31" s="94"/>
      <c r="I31" s="126"/>
      <c r="J31" s="94"/>
      <c r="K31" s="96"/>
    </row>
    <row r="32" spans="1:11" ht="15.75">
      <c r="A32" s="86"/>
      <c r="B32" s="125"/>
      <c r="C32" s="94"/>
      <c r="D32" s="94"/>
      <c r="E32" s="126"/>
      <c r="F32" s="127">
        <f t="shared" si="0"/>
        <v>0</v>
      </c>
      <c r="G32" s="125"/>
      <c r="H32" s="94"/>
      <c r="I32" s="126"/>
      <c r="J32" s="94"/>
      <c r="K32" s="96"/>
    </row>
    <row r="33" spans="1:11" ht="15.75">
      <c r="A33" s="86"/>
      <c r="B33" s="125"/>
      <c r="C33" s="94"/>
      <c r="D33" s="94"/>
      <c r="E33" s="126"/>
      <c r="F33" s="127">
        <f t="shared" si="0"/>
        <v>0</v>
      </c>
      <c r="G33" s="125"/>
      <c r="H33" s="94"/>
      <c r="I33" s="126"/>
      <c r="J33" s="94"/>
      <c r="K33" s="96"/>
    </row>
    <row r="34" spans="1:11" ht="15.75">
      <c r="A34" s="103"/>
      <c r="B34" s="125"/>
      <c r="C34" s="94"/>
      <c r="D34" s="94"/>
      <c r="E34" s="126"/>
      <c r="F34" s="127">
        <f t="shared" si="0"/>
        <v>0</v>
      </c>
      <c r="G34" s="125"/>
      <c r="H34" s="94"/>
      <c r="I34" s="126"/>
      <c r="J34" s="94"/>
      <c r="K34" s="96"/>
    </row>
    <row r="35" spans="1:11" ht="15.75">
      <c r="A35" s="103"/>
      <c r="B35" s="125"/>
      <c r="C35" s="94"/>
      <c r="D35" s="94"/>
      <c r="E35" s="126"/>
      <c r="F35" s="127">
        <f t="shared" si="0"/>
        <v>0</v>
      </c>
      <c r="G35" s="125"/>
      <c r="H35" s="94"/>
      <c r="I35" s="126"/>
      <c r="J35" s="94"/>
      <c r="K35" s="96"/>
    </row>
    <row r="36" spans="1:11" ht="15.75">
      <c r="A36" s="86"/>
      <c r="B36" s="125"/>
      <c r="C36" s="94"/>
      <c r="D36" s="94"/>
      <c r="E36" s="126"/>
      <c r="F36" s="127">
        <f t="shared" si="0"/>
        <v>0</v>
      </c>
      <c r="G36" s="125"/>
      <c r="H36" s="94"/>
      <c r="I36" s="126"/>
      <c r="J36" s="94"/>
      <c r="K36" s="96"/>
    </row>
    <row r="37" spans="1:11" ht="15.75">
      <c r="A37" s="86"/>
      <c r="B37" s="125"/>
      <c r="C37" s="94"/>
      <c r="D37" s="94"/>
      <c r="E37" s="126"/>
      <c r="F37" s="127">
        <f t="shared" si="0"/>
        <v>0</v>
      </c>
      <c r="G37" s="125"/>
      <c r="H37" s="94"/>
      <c r="I37" s="126"/>
      <c r="J37" s="94"/>
      <c r="K37" s="96"/>
    </row>
    <row r="38" spans="1:11" ht="15.75">
      <c r="A38" s="86"/>
      <c r="B38" s="125"/>
      <c r="C38" s="94"/>
      <c r="D38" s="94"/>
      <c r="E38" s="126"/>
      <c r="F38" s="127">
        <f t="shared" si="0"/>
        <v>0</v>
      </c>
      <c r="G38" s="125"/>
      <c r="H38" s="94"/>
      <c r="I38" s="126"/>
      <c r="J38" s="94"/>
      <c r="K38" s="96"/>
    </row>
    <row r="39" spans="1:11" ht="15.75">
      <c r="A39" s="86"/>
      <c r="B39" s="125"/>
      <c r="C39" s="94"/>
      <c r="D39" s="94"/>
      <c r="E39" s="126"/>
      <c r="F39" s="127">
        <f t="shared" si="0"/>
        <v>0</v>
      </c>
      <c r="G39" s="125"/>
      <c r="H39" s="94"/>
      <c r="I39" s="126"/>
      <c r="J39" s="94"/>
      <c r="K39" s="96"/>
    </row>
    <row r="40" spans="1:11" ht="15.75">
      <c r="A40" s="86"/>
      <c r="B40" s="125"/>
      <c r="C40" s="94"/>
      <c r="D40" s="94"/>
      <c r="E40" s="126"/>
      <c r="F40" s="127">
        <f t="shared" si="0"/>
        <v>0</v>
      </c>
      <c r="G40" s="125"/>
      <c r="H40" s="94"/>
      <c r="I40" s="126"/>
      <c r="J40" s="94"/>
      <c r="K40" s="96"/>
    </row>
    <row r="41" spans="1:11" ht="15.75">
      <c r="A41" s="86"/>
      <c r="B41" s="125"/>
      <c r="C41" s="94"/>
      <c r="D41" s="94"/>
      <c r="E41" s="126"/>
      <c r="F41" s="127">
        <f t="shared" si="0"/>
        <v>0</v>
      </c>
      <c r="G41" s="125"/>
      <c r="H41" s="94"/>
      <c r="I41" s="126"/>
      <c r="J41" s="94"/>
      <c r="K41" s="96"/>
    </row>
    <row r="42" spans="1:11" ht="15.75">
      <c r="A42" s="86"/>
      <c r="B42" s="125"/>
      <c r="C42" s="94"/>
      <c r="D42" s="94"/>
      <c r="E42" s="126"/>
      <c r="F42" s="127">
        <f t="shared" si="0"/>
        <v>0</v>
      </c>
      <c r="G42" s="125"/>
      <c r="H42" s="94"/>
      <c r="I42" s="126"/>
      <c r="J42" s="94"/>
      <c r="K42" s="96"/>
    </row>
    <row r="43" spans="1:11" ht="15.75">
      <c r="A43" s="86"/>
      <c r="B43" s="125"/>
      <c r="C43" s="94"/>
      <c r="D43" s="94"/>
      <c r="E43" s="126"/>
      <c r="F43" s="127">
        <f t="shared" si="0"/>
        <v>0</v>
      </c>
      <c r="G43" s="125"/>
      <c r="H43" s="94"/>
      <c r="I43" s="126"/>
      <c r="J43" s="94"/>
      <c r="K43" s="96"/>
    </row>
    <row r="44" spans="1:11" ht="15.75">
      <c r="A44" s="103"/>
      <c r="B44" s="125"/>
      <c r="C44" s="94"/>
      <c r="D44" s="94"/>
      <c r="E44" s="126"/>
      <c r="F44" s="127">
        <f t="shared" si="0"/>
        <v>0</v>
      </c>
      <c r="G44" s="125"/>
      <c r="H44" s="94"/>
      <c r="I44" s="126"/>
      <c r="J44" s="94"/>
      <c r="K44" s="96"/>
    </row>
    <row r="45" spans="1:11" ht="15.75">
      <c r="A45" s="103"/>
      <c r="B45" s="125"/>
      <c r="C45" s="94"/>
      <c r="D45" s="94"/>
      <c r="E45" s="126"/>
      <c r="F45" s="127">
        <f t="shared" si="0"/>
        <v>0</v>
      </c>
      <c r="G45" s="125"/>
      <c r="H45" s="94"/>
      <c r="I45" s="126"/>
      <c r="J45" s="94"/>
      <c r="K45" s="96"/>
    </row>
    <row r="46" spans="1:11" ht="15.75">
      <c r="A46" s="129"/>
      <c r="B46" s="108"/>
      <c r="C46" s="130"/>
      <c r="D46" s="130"/>
      <c r="E46" s="131"/>
      <c r="F46" s="127">
        <f t="shared" si="0"/>
        <v>0</v>
      </c>
      <c r="G46" s="108"/>
      <c r="H46" s="130"/>
      <c r="I46" s="131"/>
      <c r="J46" s="130"/>
      <c r="K46" s="96"/>
    </row>
    <row r="47" spans="1:11" ht="15.75">
      <c r="A47" s="129"/>
      <c r="B47" s="108"/>
      <c r="C47" s="130"/>
      <c r="D47" s="130"/>
      <c r="E47" s="131"/>
      <c r="F47" s="127">
        <f t="shared" si="0"/>
        <v>0</v>
      </c>
      <c r="G47" s="108"/>
      <c r="H47" s="130"/>
      <c r="I47" s="131"/>
      <c r="J47" s="130"/>
      <c r="K47" s="96"/>
    </row>
    <row r="48" spans="1:11" ht="15.75">
      <c r="A48" s="129"/>
      <c r="B48" s="108"/>
      <c r="C48" s="130"/>
      <c r="D48" s="130"/>
      <c r="E48" s="131"/>
      <c r="F48" s="127">
        <f t="shared" si="0"/>
        <v>0</v>
      </c>
      <c r="G48" s="108"/>
      <c r="H48" s="130"/>
      <c r="I48" s="131"/>
      <c r="J48" s="130"/>
      <c r="K48" s="96"/>
    </row>
    <row r="49" spans="1:11" ht="15.75">
      <c r="A49" s="108"/>
      <c r="B49" s="109" t="s">
        <v>37</v>
      </c>
      <c r="C49" s="110">
        <f>SUM(C7:C48)</f>
        <v>4.95</v>
      </c>
      <c r="D49" s="110">
        <f>SUM(D7:D48)</f>
        <v>32.261000000000003</v>
      </c>
      <c r="E49" s="111"/>
      <c r="F49" s="132">
        <f t="shared" si="0"/>
        <v>37.211000000000006</v>
      </c>
      <c r="G49" s="112"/>
      <c r="H49" s="110">
        <f>SUM(H7:H48)</f>
        <v>0</v>
      </c>
      <c r="I49" s="111"/>
      <c r="J49" s="110">
        <f>SUM(J7:J48)</f>
        <v>32.260000000000005</v>
      </c>
      <c r="K49" s="114">
        <f>C49-H49</f>
        <v>4.95</v>
      </c>
    </row>
    <row r="52" spans="1:11" ht="15.75">
      <c r="B52" s="133" t="s">
        <v>461</v>
      </c>
      <c r="F52" s="71"/>
      <c r="G52" s="72" t="s">
        <v>462</v>
      </c>
      <c r="H52" s="134"/>
    </row>
    <row r="53" spans="1:11">
      <c r="B53" s="133"/>
      <c r="F53" s="74" t="s">
        <v>40</v>
      </c>
      <c r="G53" s="75"/>
      <c r="H53" s="75"/>
    </row>
    <row r="54" spans="1:11" ht="15.75">
      <c r="B54" s="133" t="s">
        <v>41</v>
      </c>
      <c r="F54" s="71"/>
      <c r="G54" s="72" t="s">
        <v>463</v>
      </c>
      <c r="H54" s="134"/>
    </row>
    <row r="55" spans="1:11">
      <c r="F55" s="74" t="s">
        <v>40</v>
      </c>
      <c r="G55" s="75"/>
      <c r="H55" s="75"/>
    </row>
  </sheetData>
  <mergeCells count="10">
    <mergeCell ref="G52:H52"/>
    <mergeCell ref="G54:H54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8" orientation="landscape" horizontalDpi="180" verticalDpi="18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B3" sqref="B3:J3"/>
    </sheetView>
  </sheetViews>
  <sheetFormatPr defaultRowHeight="15"/>
  <cols>
    <col min="1" max="1" width="7.28515625" style="1" customWidth="1"/>
    <col min="2" max="2" width="39.5703125" style="1" customWidth="1"/>
    <col min="3" max="3" width="16.28515625" style="1" customWidth="1"/>
    <col min="4" max="4" width="16" style="1" customWidth="1"/>
    <col min="5" max="5" width="37.71093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37.140625" style="1" customWidth="1"/>
    <col min="10" max="10" width="14" style="1" customWidth="1"/>
    <col min="11" max="11" width="15.5703125" style="1" customWidth="1"/>
    <col min="12" max="256" width="9.140625" style="1"/>
    <col min="257" max="257" width="7.28515625" style="1" customWidth="1"/>
    <col min="258" max="258" width="39.5703125" style="1" customWidth="1"/>
    <col min="259" max="259" width="16.28515625" style="1" customWidth="1"/>
    <col min="260" max="260" width="16" style="1" customWidth="1"/>
    <col min="261" max="261" width="37.7109375" style="1" customWidth="1"/>
    <col min="262" max="262" width="15.85546875" style="1" customWidth="1"/>
    <col min="263" max="263" width="16.5703125" style="1" customWidth="1"/>
    <col min="264" max="264" width="14.28515625" style="1" customWidth="1"/>
    <col min="265" max="265" width="37.140625" style="1" customWidth="1"/>
    <col min="266" max="266" width="14" style="1" customWidth="1"/>
    <col min="267" max="267" width="15.5703125" style="1" customWidth="1"/>
    <col min="268" max="512" width="9.140625" style="1"/>
    <col min="513" max="513" width="7.28515625" style="1" customWidth="1"/>
    <col min="514" max="514" width="39.5703125" style="1" customWidth="1"/>
    <col min="515" max="515" width="16.28515625" style="1" customWidth="1"/>
    <col min="516" max="516" width="16" style="1" customWidth="1"/>
    <col min="517" max="517" width="37.7109375" style="1" customWidth="1"/>
    <col min="518" max="518" width="15.85546875" style="1" customWidth="1"/>
    <col min="519" max="519" width="16.5703125" style="1" customWidth="1"/>
    <col min="520" max="520" width="14.28515625" style="1" customWidth="1"/>
    <col min="521" max="521" width="37.140625" style="1" customWidth="1"/>
    <col min="522" max="522" width="14" style="1" customWidth="1"/>
    <col min="523" max="523" width="15.5703125" style="1" customWidth="1"/>
    <col min="524" max="768" width="9.140625" style="1"/>
    <col min="769" max="769" width="7.28515625" style="1" customWidth="1"/>
    <col min="770" max="770" width="39.5703125" style="1" customWidth="1"/>
    <col min="771" max="771" width="16.28515625" style="1" customWidth="1"/>
    <col min="772" max="772" width="16" style="1" customWidth="1"/>
    <col min="773" max="773" width="37.7109375" style="1" customWidth="1"/>
    <col min="774" max="774" width="15.85546875" style="1" customWidth="1"/>
    <col min="775" max="775" width="16.5703125" style="1" customWidth="1"/>
    <col min="776" max="776" width="14.28515625" style="1" customWidth="1"/>
    <col min="777" max="777" width="37.140625" style="1" customWidth="1"/>
    <col min="778" max="778" width="14" style="1" customWidth="1"/>
    <col min="779" max="779" width="15.5703125" style="1" customWidth="1"/>
    <col min="780" max="1024" width="9.140625" style="1"/>
    <col min="1025" max="1025" width="7.28515625" style="1" customWidth="1"/>
    <col min="1026" max="1026" width="39.5703125" style="1" customWidth="1"/>
    <col min="1027" max="1027" width="16.28515625" style="1" customWidth="1"/>
    <col min="1028" max="1028" width="16" style="1" customWidth="1"/>
    <col min="1029" max="1029" width="37.7109375" style="1" customWidth="1"/>
    <col min="1030" max="1030" width="15.85546875" style="1" customWidth="1"/>
    <col min="1031" max="1031" width="16.5703125" style="1" customWidth="1"/>
    <col min="1032" max="1032" width="14.28515625" style="1" customWidth="1"/>
    <col min="1033" max="1033" width="37.140625" style="1" customWidth="1"/>
    <col min="1034" max="1034" width="14" style="1" customWidth="1"/>
    <col min="1035" max="1035" width="15.5703125" style="1" customWidth="1"/>
    <col min="1036" max="1280" width="9.140625" style="1"/>
    <col min="1281" max="1281" width="7.28515625" style="1" customWidth="1"/>
    <col min="1282" max="1282" width="39.5703125" style="1" customWidth="1"/>
    <col min="1283" max="1283" width="16.28515625" style="1" customWidth="1"/>
    <col min="1284" max="1284" width="16" style="1" customWidth="1"/>
    <col min="1285" max="1285" width="37.7109375" style="1" customWidth="1"/>
    <col min="1286" max="1286" width="15.85546875" style="1" customWidth="1"/>
    <col min="1287" max="1287" width="16.5703125" style="1" customWidth="1"/>
    <col min="1288" max="1288" width="14.28515625" style="1" customWidth="1"/>
    <col min="1289" max="1289" width="37.140625" style="1" customWidth="1"/>
    <col min="1290" max="1290" width="14" style="1" customWidth="1"/>
    <col min="1291" max="1291" width="15.5703125" style="1" customWidth="1"/>
    <col min="1292" max="1536" width="9.140625" style="1"/>
    <col min="1537" max="1537" width="7.28515625" style="1" customWidth="1"/>
    <col min="1538" max="1538" width="39.5703125" style="1" customWidth="1"/>
    <col min="1539" max="1539" width="16.28515625" style="1" customWidth="1"/>
    <col min="1540" max="1540" width="16" style="1" customWidth="1"/>
    <col min="1541" max="1541" width="37.7109375" style="1" customWidth="1"/>
    <col min="1542" max="1542" width="15.85546875" style="1" customWidth="1"/>
    <col min="1543" max="1543" width="16.5703125" style="1" customWidth="1"/>
    <col min="1544" max="1544" width="14.28515625" style="1" customWidth="1"/>
    <col min="1545" max="1545" width="37.140625" style="1" customWidth="1"/>
    <col min="1546" max="1546" width="14" style="1" customWidth="1"/>
    <col min="1547" max="1547" width="15.5703125" style="1" customWidth="1"/>
    <col min="1548" max="1792" width="9.140625" style="1"/>
    <col min="1793" max="1793" width="7.28515625" style="1" customWidth="1"/>
    <col min="1794" max="1794" width="39.5703125" style="1" customWidth="1"/>
    <col min="1795" max="1795" width="16.28515625" style="1" customWidth="1"/>
    <col min="1796" max="1796" width="16" style="1" customWidth="1"/>
    <col min="1797" max="1797" width="37.7109375" style="1" customWidth="1"/>
    <col min="1798" max="1798" width="15.85546875" style="1" customWidth="1"/>
    <col min="1799" max="1799" width="16.5703125" style="1" customWidth="1"/>
    <col min="1800" max="1800" width="14.28515625" style="1" customWidth="1"/>
    <col min="1801" max="1801" width="37.140625" style="1" customWidth="1"/>
    <col min="1802" max="1802" width="14" style="1" customWidth="1"/>
    <col min="1803" max="1803" width="15.5703125" style="1" customWidth="1"/>
    <col min="1804" max="2048" width="9.140625" style="1"/>
    <col min="2049" max="2049" width="7.28515625" style="1" customWidth="1"/>
    <col min="2050" max="2050" width="39.5703125" style="1" customWidth="1"/>
    <col min="2051" max="2051" width="16.28515625" style="1" customWidth="1"/>
    <col min="2052" max="2052" width="16" style="1" customWidth="1"/>
    <col min="2053" max="2053" width="37.7109375" style="1" customWidth="1"/>
    <col min="2054" max="2054" width="15.85546875" style="1" customWidth="1"/>
    <col min="2055" max="2055" width="16.5703125" style="1" customWidth="1"/>
    <col min="2056" max="2056" width="14.28515625" style="1" customWidth="1"/>
    <col min="2057" max="2057" width="37.140625" style="1" customWidth="1"/>
    <col min="2058" max="2058" width="14" style="1" customWidth="1"/>
    <col min="2059" max="2059" width="15.5703125" style="1" customWidth="1"/>
    <col min="2060" max="2304" width="9.140625" style="1"/>
    <col min="2305" max="2305" width="7.28515625" style="1" customWidth="1"/>
    <col min="2306" max="2306" width="39.5703125" style="1" customWidth="1"/>
    <col min="2307" max="2307" width="16.28515625" style="1" customWidth="1"/>
    <col min="2308" max="2308" width="16" style="1" customWidth="1"/>
    <col min="2309" max="2309" width="37.7109375" style="1" customWidth="1"/>
    <col min="2310" max="2310" width="15.85546875" style="1" customWidth="1"/>
    <col min="2311" max="2311" width="16.5703125" style="1" customWidth="1"/>
    <col min="2312" max="2312" width="14.28515625" style="1" customWidth="1"/>
    <col min="2313" max="2313" width="37.140625" style="1" customWidth="1"/>
    <col min="2314" max="2314" width="14" style="1" customWidth="1"/>
    <col min="2315" max="2315" width="15.5703125" style="1" customWidth="1"/>
    <col min="2316" max="2560" width="9.140625" style="1"/>
    <col min="2561" max="2561" width="7.28515625" style="1" customWidth="1"/>
    <col min="2562" max="2562" width="39.5703125" style="1" customWidth="1"/>
    <col min="2563" max="2563" width="16.28515625" style="1" customWidth="1"/>
    <col min="2564" max="2564" width="16" style="1" customWidth="1"/>
    <col min="2565" max="2565" width="37.7109375" style="1" customWidth="1"/>
    <col min="2566" max="2566" width="15.85546875" style="1" customWidth="1"/>
    <col min="2567" max="2567" width="16.5703125" style="1" customWidth="1"/>
    <col min="2568" max="2568" width="14.28515625" style="1" customWidth="1"/>
    <col min="2569" max="2569" width="37.140625" style="1" customWidth="1"/>
    <col min="2570" max="2570" width="14" style="1" customWidth="1"/>
    <col min="2571" max="2571" width="15.5703125" style="1" customWidth="1"/>
    <col min="2572" max="2816" width="9.140625" style="1"/>
    <col min="2817" max="2817" width="7.28515625" style="1" customWidth="1"/>
    <col min="2818" max="2818" width="39.5703125" style="1" customWidth="1"/>
    <col min="2819" max="2819" width="16.28515625" style="1" customWidth="1"/>
    <col min="2820" max="2820" width="16" style="1" customWidth="1"/>
    <col min="2821" max="2821" width="37.7109375" style="1" customWidth="1"/>
    <col min="2822" max="2822" width="15.85546875" style="1" customWidth="1"/>
    <col min="2823" max="2823" width="16.5703125" style="1" customWidth="1"/>
    <col min="2824" max="2824" width="14.28515625" style="1" customWidth="1"/>
    <col min="2825" max="2825" width="37.140625" style="1" customWidth="1"/>
    <col min="2826" max="2826" width="14" style="1" customWidth="1"/>
    <col min="2827" max="2827" width="15.5703125" style="1" customWidth="1"/>
    <col min="2828" max="3072" width="9.140625" style="1"/>
    <col min="3073" max="3073" width="7.28515625" style="1" customWidth="1"/>
    <col min="3074" max="3074" width="39.5703125" style="1" customWidth="1"/>
    <col min="3075" max="3075" width="16.28515625" style="1" customWidth="1"/>
    <col min="3076" max="3076" width="16" style="1" customWidth="1"/>
    <col min="3077" max="3077" width="37.7109375" style="1" customWidth="1"/>
    <col min="3078" max="3078" width="15.85546875" style="1" customWidth="1"/>
    <col min="3079" max="3079" width="16.5703125" style="1" customWidth="1"/>
    <col min="3080" max="3080" width="14.28515625" style="1" customWidth="1"/>
    <col min="3081" max="3081" width="37.140625" style="1" customWidth="1"/>
    <col min="3082" max="3082" width="14" style="1" customWidth="1"/>
    <col min="3083" max="3083" width="15.5703125" style="1" customWidth="1"/>
    <col min="3084" max="3328" width="9.140625" style="1"/>
    <col min="3329" max="3329" width="7.28515625" style="1" customWidth="1"/>
    <col min="3330" max="3330" width="39.5703125" style="1" customWidth="1"/>
    <col min="3331" max="3331" width="16.28515625" style="1" customWidth="1"/>
    <col min="3332" max="3332" width="16" style="1" customWidth="1"/>
    <col min="3333" max="3333" width="37.7109375" style="1" customWidth="1"/>
    <col min="3334" max="3334" width="15.85546875" style="1" customWidth="1"/>
    <col min="3335" max="3335" width="16.5703125" style="1" customWidth="1"/>
    <col min="3336" max="3336" width="14.28515625" style="1" customWidth="1"/>
    <col min="3337" max="3337" width="37.140625" style="1" customWidth="1"/>
    <col min="3338" max="3338" width="14" style="1" customWidth="1"/>
    <col min="3339" max="3339" width="15.5703125" style="1" customWidth="1"/>
    <col min="3340" max="3584" width="9.140625" style="1"/>
    <col min="3585" max="3585" width="7.28515625" style="1" customWidth="1"/>
    <col min="3586" max="3586" width="39.5703125" style="1" customWidth="1"/>
    <col min="3587" max="3587" width="16.28515625" style="1" customWidth="1"/>
    <col min="3588" max="3588" width="16" style="1" customWidth="1"/>
    <col min="3589" max="3589" width="37.7109375" style="1" customWidth="1"/>
    <col min="3590" max="3590" width="15.85546875" style="1" customWidth="1"/>
    <col min="3591" max="3591" width="16.5703125" style="1" customWidth="1"/>
    <col min="3592" max="3592" width="14.28515625" style="1" customWidth="1"/>
    <col min="3593" max="3593" width="37.140625" style="1" customWidth="1"/>
    <col min="3594" max="3594" width="14" style="1" customWidth="1"/>
    <col min="3595" max="3595" width="15.5703125" style="1" customWidth="1"/>
    <col min="3596" max="3840" width="9.140625" style="1"/>
    <col min="3841" max="3841" width="7.28515625" style="1" customWidth="1"/>
    <col min="3842" max="3842" width="39.5703125" style="1" customWidth="1"/>
    <col min="3843" max="3843" width="16.28515625" style="1" customWidth="1"/>
    <col min="3844" max="3844" width="16" style="1" customWidth="1"/>
    <col min="3845" max="3845" width="37.7109375" style="1" customWidth="1"/>
    <col min="3846" max="3846" width="15.85546875" style="1" customWidth="1"/>
    <col min="3847" max="3847" width="16.5703125" style="1" customWidth="1"/>
    <col min="3848" max="3848" width="14.28515625" style="1" customWidth="1"/>
    <col min="3849" max="3849" width="37.140625" style="1" customWidth="1"/>
    <col min="3850" max="3850" width="14" style="1" customWidth="1"/>
    <col min="3851" max="3851" width="15.5703125" style="1" customWidth="1"/>
    <col min="3852" max="4096" width="9.140625" style="1"/>
    <col min="4097" max="4097" width="7.28515625" style="1" customWidth="1"/>
    <col min="4098" max="4098" width="39.5703125" style="1" customWidth="1"/>
    <col min="4099" max="4099" width="16.28515625" style="1" customWidth="1"/>
    <col min="4100" max="4100" width="16" style="1" customWidth="1"/>
    <col min="4101" max="4101" width="37.7109375" style="1" customWidth="1"/>
    <col min="4102" max="4102" width="15.85546875" style="1" customWidth="1"/>
    <col min="4103" max="4103" width="16.5703125" style="1" customWidth="1"/>
    <col min="4104" max="4104" width="14.28515625" style="1" customWidth="1"/>
    <col min="4105" max="4105" width="37.140625" style="1" customWidth="1"/>
    <col min="4106" max="4106" width="14" style="1" customWidth="1"/>
    <col min="4107" max="4107" width="15.5703125" style="1" customWidth="1"/>
    <col min="4108" max="4352" width="9.140625" style="1"/>
    <col min="4353" max="4353" width="7.28515625" style="1" customWidth="1"/>
    <col min="4354" max="4354" width="39.5703125" style="1" customWidth="1"/>
    <col min="4355" max="4355" width="16.28515625" style="1" customWidth="1"/>
    <col min="4356" max="4356" width="16" style="1" customWidth="1"/>
    <col min="4357" max="4357" width="37.7109375" style="1" customWidth="1"/>
    <col min="4358" max="4358" width="15.85546875" style="1" customWidth="1"/>
    <col min="4359" max="4359" width="16.5703125" style="1" customWidth="1"/>
    <col min="4360" max="4360" width="14.28515625" style="1" customWidth="1"/>
    <col min="4361" max="4361" width="37.140625" style="1" customWidth="1"/>
    <col min="4362" max="4362" width="14" style="1" customWidth="1"/>
    <col min="4363" max="4363" width="15.5703125" style="1" customWidth="1"/>
    <col min="4364" max="4608" width="9.140625" style="1"/>
    <col min="4609" max="4609" width="7.28515625" style="1" customWidth="1"/>
    <col min="4610" max="4610" width="39.5703125" style="1" customWidth="1"/>
    <col min="4611" max="4611" width="16.28515625" style="1" customWidth="1"/>
    <col min="4612" max="4612" width="16" style="1" customWidth="1"/>
    <col min="4613" max="4613" width="37.7109375" style="1" customWidth="1"/>
    <col min="4614" max="4614" width="15.85546875" style="1" customWidth="1"/>
    <col min="4615" max="4615" width="16.5703125" style="1" customWidth="1"/>
    <col min="4616" max="4616" width="14.28515625" style="1" customWidth="1"/>
    <col min="4617" max="4617" width="37.140625" style="1" customWidth="1"/>
    <col min="4618" max="4618" width="14" style="1" customWidth="1"/>
    <col min="4619" max="4619" width="15.5703125" style="1" customWidth="1"/>
    <col min="4620" max="4864" width="9.140625" style="1"/>
    <col min="4865" max="4865" width="7.28515625" style="1" customWidth="1"/>
    <col min="4866" max="4866" width="39.5703125" style="1" customWidth="1"/>
    <col min="4867" max="4867" width="16.28515625" style="1" customWidth="1"/>
    <col min="4868" max="4868" width="16" style="1" customWidth="1"/>
    <col min="4869" max="4869" width="37.7109375" style="1" customWidth="1"/>
    <col min="4870" max="4870" width="15.85546875" style="1" customWidth="1"/>
    <col min="4871" max="4871" width="16.5703125" style="1" customWidth="1"/>
    <col min="4872" max="4872" width="14.28515625" style="1" customWidth="1"/>
    <col min="4873" max="4873" width="37.140625" style="1" customWidth="1"/>
    <col min="4874" max="4874" width="14" style="1" customWidth="1"/>
    <col min="4875" max="4875" width="15.5703125" style="1" customWidth="1"/>
    <col min="4876" max="5120" width="9.140625" style="1"/>
    <col min="5121" max="5121" width="7.28515625" style="1" customWidth="1"/>
    <col min="5122" max="5122" width="39.5703125" style="1" customWidth="1"/>
    <col min="5123" max="5123" width="16.28515625" style="1" customWidth="1"/>
    <col min="5124" max="5124" width="16" style="1" customWidth="1"/>
    <col min="5125" max="5125" width="37.7109375" style="1" customWidth="1"/>
    <col min="5126" max="5126" width="15.85546875" style="1" customWidth="1"/>
    <col min="5127" max="5127" width="16.5703125" style="1" customWidth="1"/>
    <col min="5128" max="5128" width="14.28515625" style="1" customWidth="1"/>
    <col min="5129" max="5129" width="37.140625" style="1" customWidth="1"/>
    <col min="5130" max="5130" width="14" style="1" customWidth="1"/>
    <col min="5131" max="5131" width="15.5703125" style="1" customWidth="1"/>
    <col min="5132" max="5376" width="9.140625" style="1"/>
    <col min="5377" max="5377" width="7.28515625" style="1" customWidth="1"/>
    <col min="5378" max="5378" width="39.5703125" style="1" customWidth="1"/>
    <col min="5379" max="5379" width="16.28515625" style="1" customWidth="1"/>
    <col min="5380" max="5380" width="16" style="1" customWidth="1"/>
    <col min="5381" max="5381" width="37.7109375" style="1" customWidth="1"/>
    <col min="5382" max="5382" width="15.85546875" style="1" customWidth="1"/>
    <col min="5383" max="5383" width="16.5703125" style="1" customWidth="1"/>
    <col min="5384" max="5384" width="14.28515625" style="1" customWidth="1"/>
    <col min="5385" max="5385" width="37.140625" style="1" customWidth="1"/>
    <col min="5386" max="5386" width="14" style="1" customWidth="1"/>
    <col min="5387" max="5387" width="15.5703125" style="1" customWidth="1"/>
    <col min="5388" max="5632" width="9.140625" style="1"/>
    <col min="5633" max="5633" width="7.28515625" style="1" customWidth="1"/>
    <col min="5634" max="5634" width="39.5703125" style="1" customWidth="1"/>
    <col min="5635" max="5635" width="16.28515625" style="1" customWidth="1"/>
    <col min="5636" max="5636" width="16" style="1" customWidth="1"/>
    <col min="5637" max="5637" width="37.7109375" style="1" customWidth="1"/>
    <col min="5638" max="5638" width="15.85546875" style="1" customWidth="1"/>
    <col min="5639" max="5639" width="16.5703125" style="1" customWidth="1"/>
    <col min="5640" max="5640" width="14.28515625" style="1" customWidth="1"/>
    <col min="5641" max="5641" width="37.140625" style="1" customWidth="1"/>
    <col min="5642" max="5642" width="14" style="1" customWidth="1"/>
    <col min="5643" max="5643" width="15.5703125" style="1" customWidth="1"/>
    <col min="5644" max="5888" width="9.140625" style="1"/>
    <col min="5889" max="5889" width="7.28515625" style="1" customWidth="1"/>
    <col min="5890" max="5890" width="39.5703125" style="1" customWidth="1"/>
    <col min="5891" max="5891" width="16.28515625" style="1" customWidth="1"/>
    <col min="5892" max="5892" width="16" style="1" customWidth="1"/>
    <col min="5893" max="5893" width="37.7109375" style="1" customWidth="1"/>
    <col min="5894" max="5894" width="15.85546875" style="1" customWidth="1"/>
    <col min="5895" max="5895" width="16.5703125" style="1" customWidth="1"/>
    <col min="5896" max="5896" width="14.28515625" style="1" customWidth="1"/>
    <col min="5897" max="5897" width="37.140625" style="1" customWidth="1"/>
    <col min="5898" max="5898" width="14" style="1" customWidth="1"/>
    <col min="5899" max="5899" width="15.5703125" style="1" customWidth="1"/>
    <col min="5900" max="6144" width="9.140625" style="1"/>
    <col min="6145" max="6145" width="7.28515625" style="1" customWidth="1"/>
    <col min="6146" max="6146" width="39.5703125" style="1" customWidth="1"/>
    <col min="6147" max="6147" width="16.28515625" style="1" customWidth="1"/>
    <col min="6148" max="6148" width="16" style="1" customWidth="1"/>
    <col min="6149" max="6149" width="37.7109375" style="1" customWidth="1"/>
    <col min="6150" max="6150" width="15.85546875" style="1" customWidth="1"/>
    <col min="6151" max="6151" width="16.5703125" style="1" customWidth="1"/>
    <col min="6152" max="6152" width="14.28515625" style="1" customWidth="1"/>
    <col min="6153" max="6153" width="37.140625" style="1" customWidth="1"/>
    <col min="6154" max="6154" width="14" style="1" customWidth="1"/>
    <col min="6155" max="6155" width="15.5703125" style="1" customWidth="1"/>
    <col min="6156" max="6400" width="9.140625" style="1"/>
    <col min="6401" max="6401" width="7.28515625" style="1" customWidth="1"/>
    <col min="6402" max="6402" width="39.5703125" style="1" customWidth="1"/>
    <col min="6403" max="6403" width="16.28515625" style="1" customWidth="1"/>
    <col min="6404" max="6404" width="16" style="1" customWidth="1"/>
    <col min="6405" max="6405" width="37.7109375" style="1" customWidth="1"/>
    <col min="6406" max="6406" width="15.85546875" style="1" customWidth="1"/>
    <col min="6407" max="6407" width="16.5703125" style="1" customWidth="1"/>
    <col min="6408" max="6408" width="14.28515625" style="1" customWidth="1"/>
    <col min="6409" max="6409" width="37.140625" style="1" customWidth="1"/>
    <col min="6410" max="6410" width="14" style="1" customWidth="1"/>
    <col min="6411" max="6411" width="15.5703125" style="1" customWidth="1"/>
    <col min="6412" max="6656" width="9.140625" style="1"/>
    <col min="6657" max="6657" width="7.28515625" style="1" customWidth="1"/>
    <col min="6658" max="6658" width="39.5703125" style="1" customWidth="1"/>
    <col min="6659" max="6659" width="16.28515625" style="1" customWidth="1"/>
    <col min="6660" max="6660" width="16" style="1" customWidth="1"/>
    <col min="6661" max="6661" width="37.7109375" style="1" customWidth="1"/>
    <col min="6662" max="6662" width="15.85546875" style="1" customWidth="1"/>
    <col min="6663" max="6663" width="16.5703125" style="1" customWidth="1"/>
    <col min="6664" max="6664" width="14.28515625" style="1" customWidth="1"/>
    <col min="6665" max="6665" width="37.140625" style="1" customWidth="1"/>
    <col min="6666" max="6666" width="14" style="1" customWidth="1"/>
    <col min="6667" max="6667" width="15.5703125" style="1" customWidth="1"/>
    <col min="6668" max="6912" width="9.140625" style="1"/>
    <col min="6913" max="6913" width="7.28515625" style="1" customWidth="1"/>
    <col min="6914" max="6914" width="39.5703125" style="1" customWidth="1"/>
    <col min="6915" max="6915" width="16.28515625" style="1" customWidth="1"/>
    <col min="6916" max="6916" width="16" style="1" customWidth="1"/>
    <col min="6917" max="6917" width="37.7109375" style="1" customWidth="1"/>
    <col min="6918" max="6918" width="15.85546875" style="1" customWidth="1"/>
    <col min="6919" max="6919" width="16.5703125" style="1" customWidth="1"/>
    <col min="6920" max="6920" width="14.28515625" style="1" customWidth="1"/>
    <col min="6921" max="6921" width="37.140625" style="1" customWidth="1"/>
    <col min="6922" max="6922" width="14" style="1" customWidth="1"/>
    <col min="6923" max="6923" width="15.5703125" style="1" customWidth="1"/>
    <col min="6924" max="7168" width="9.140625" style="1"/>
    <col min="7169" max="7169" width="7.28515625" style="1" customWidth="1"/>
    <col min="7170" max="7170" width="39.5703125" style="1" customWidth="1"/>
    <col min="7171" max="7171" width="16.28515625" style="1" customWidth="1"/>
    <col min="7172" max="7172" width="16" style="1" customWidth="1"/>
    <col min="7173" max="7173" width="37.7109375" style="1" customWidth="1"/>
    <col min="7174" max="7174" width="15.85546875" style="1" customWidth="1"/>
    <col min="7175" max="7175" width="16.5703125" style="1" customWidth="1"/>
    <col min="7176" max="7176" width="14.28515625" style="1" customWidth="1"/>
    <col min="7177" max="7177" width="37.140625" style="1" customWidth="1"/>
    <col min="7178" max="7178" width="14" style="1" customWidth="1"/>
    <col min="7179" max="7179" width="15.5703125" style="1" customWidth="1"/>
    <col min="7180" max="7424" width="9.140625" style="1"/>
    <col min="7425" max="7425" width="7.28515625" style="1" customWidth="1"/>
    <col min="7426" max="7426" width="39.5703125" style="1" customWidth="1"/>
    <col min="7427" max="7427" width="16.28515625" style="1" customWidth="1"/>
    <col min="7428" max="7428" width="16" style="1" customWidth="1"/>
    <col min="7429" max="7429" width="37.7109375" style="1" customWidth="1"/>
    <col min="7430" max="7430" width="15.85546875" style="1" customWidth="1"/>
    <col min="7431" max="7431" width="16.5703125" style="1" customWidth="1"/>
    <col min="7432" max="7432" width="14.28515625" style="1" customWidth="1"/>
    <col min="7433" max="7433" width="37.140625" style="1" customWidth="1"/>
    <col min="7434" max="7434" width="14" style="1" customWidth="1"/>
    <col min="7435" max="7435" width="15.5703125" style="1" customWidth="1"/>
    <col min="7436" max="7680" width="9.140625" style="1"/>
    <col min="7681" max="7681" width="7.28515625" style="1" customWidth="1"/>
    <col min="7682" max="7682" width="39.5703125" style="1" customWidth="1"/>
    <col min="7683" max="7683" width="16.28515625" style="1" customWidth="1"/>
    <col min="7684" max="7684" width="16" style="1" customWidth="1"/>
    <col min="7685" max="7685" width="37.7109375" style="1" customWidth="1"/>
    <col min="7686" max="7686" width="15.85546875" style="1" customWidth="1"/>
    <col min="7687" max="7687" width="16.5703125" style="1" customWidth="1"/>
    <col min="7688" max="7688" width="14.28515625" style="1" customWidth="1"/>
    <col min="7689" max="7689" width="37.140625" style="1" customWidth="1"/>
    <col min="7690" max="7690" width="14" style="1" customWidth="1"/>
    <col min="7691" max="7691" width="15.5703125" style="1" customWidth="1"/>
    <col min="7692" max="7936" width="9.140625" style="1"/>
    <col min="7937" max="7937" width="7.28515625" style="1" customWidth="1"/>
    <col min="7938" max="7938" width="39.5703125" style="1" customWidth="1"/>
    <col min="7939" max="7939" width="16.28515625" style="1" customWidth="1"/>
    <col min="7940" max="7940" width="16" style="1" customWidth="1"/>
    <col min="7941" max="7941" width="37.7109375" style="1" customWidth="1"/>
    <col min="7942" max="7942" width="15.85546875" style="1" customWidth="1"/>
    <col min="7943" max="7943" width="16.5703125" style="1" customWidth="1"/>
    <col min="7944" max="7944" width="14.28515625" style="1" customWidth="1"/>
    <col min="7945" max="7945" width="37.140625" style="1" customWidth="1"/>
    <col min="7946" max="7946" width="14" style="1" customWidth="1"/>
    <col min="7947" max="7947" width="15.5703125" style="1" customWidth="1"/>
    <col min="7948" max="8192" width="9.140625" style="1"/>
    <col min="8193" max="8193" width="7.28515625" style="1" customWidth="1"/>
    <col min="8194" max="8194" width="39.5703125" style="1" customWidth="1"/>
    <col min="8195" max="8195" width="16.28515625" style="1" customWidth="1"/>
    <col min="8196" max="8196" width="16" style="1" customWidth="1"/>
    <col min="8197" max="8197" width="37.7109375" style="1" customWidth="1"/>
    <col min="8198" max="8198" width="15.85546875" style="1" customWidth="1"/>
    <col min="8199" max="8199" width="16.5703125" style="1" customWidth="1"/>
    <col min="8200" max="8200" width="14.28515625" style="1" customWidth="1"/>
    <col min="8201" max="8201" width="37.140625" style="1" customWidth="1"/>
    <col min="8202" max="8202" width="14" style="1" customWidth="1"/>
    <col min="8203" max="8203" width="15.5703125" style="1" customWidth="1"/>
    <col min="8204" max="8448" width="9.140625" style="1"/>
    <col min="8449" max="8449" width="7.28515625" style="1" customWidth="1"/>
    <col min="8450" max="8450" width="39.5703125" style="1" customWidth="1"/>
    <col min="8451" max="8451" width="16.28515625" style="1" customWidth="1"/>
    <col min="8452" max="8452" width="16" style="1" customWidth="1"/>
    <col min="8453" max="8453" width="37.7109375" style="1" customWidth="1"/>
    <col min="8454" max="8454" width="15.85546875" style="1" customWidth="1"/>
    <col min="8455" max="8455" width="16.5703125" style="1" customWidth="1"/>
    <col min="8456" max="8456" width="14.28515625" style="1" customWidth="1"/>
    <col min="8457" max="8457" width="37.140625" style="1" customWidth="1"/>
    <col min="8458" max="8458" width="14" style="1" customWidth="1"/>
    <col min="8459" max="8459" width="15.5703125" style="1" customWidth="1"/>
    <col min="8460" max="8704" width="9.140625" style="1"/>
    <col min="8705" max="8705" width="7.28515625" style="1" customWidth="1"/>
    <col min="8706" max="8706" width="39.5703125" style="1" customWidth="1"/>
    <col min="8707" max="8707" width="16.28515625" style="1" customWidth="1"/>
    <col min="8708" max="8708" width="16" style="1" customWidth="1"/>
    <col min="8709" max="8709" width="37.7109375" style="1" customWidth="1"/>
    <col min="8710" max="8710" width="15.85546875" style="1" customWidth="1"/>
    <col min="8711" max="8711" width="16.5703125" style="1" customWidth="1"/>
    <col min="8712" max="8712" width="14.28515625" style="1" customWidth="1"/>
    <col min="8713" max="8713" width="37.140625" style="1" customWidth="1"/>
    <col min="8714" max="8714" width="14" style="1" customWidth="1"/>
    <col min="8715" max="8715" width="15.5703125" style="1" customWidth="1"/>
    <col min="8716" max="8960" width="9.140625" style="1"/>
    <col min="8961" max="8961" width="7.28515625" style="1" customWidth="1"/>
    <col min="8962" max="8962" width="39.5703125" style="1" customWidth="1"/>
    <col min="8963" max="8963" width="16.28515625" style="1" customWidth="1"/>
    <col min="8964" max="8964" width="16" style="1" customWidth="1"/>
    <col min="8965" max="8965" width="37.7109375" style="1" customWidth="1"/>
    <col min="8966" max="8966" width="15.85546875" style="1" customWidth="1"/>
    <col min="8967" max="8967" width="16.5703125" style="1" customWidth="1"/>
    <col min="8968" max="8968" width="14.28515625" style="1" customWidth="1"/>
    <col min="8969" max="8969" width="37.140625" style="1" customWidth="1"/>
    <col min="8970" max="8970" width="14" style="1" customWidth="1"/>
    <col min="8971" max="8971" width="15.5703125" style="1" customWidth="1"/>
    <col min="8972" max="9216" width="9.140625" style="1"/>
    <col min="9217" max="9217" width="7.28515625" style="1" customWidth="1"/>
    <col min="9218" max="9218" width="39.5703125" style="1" customWidth="1"/>
    <col min="9219" max="9219" width="16.28515625" style="1" customWidth="1"/>
    <col min="9220" max="9220" width="16" style="1" customWidth="1"/>
    <col min="9221" max="9221" width="37.7109375" style="1" customWidth="1"/>
    <col min="9222" max="9222" width="15.85546875" style="1" customWidth="1"/>
    <col min="9223" max="9223" width="16.5703125" style="1" customWidth="1"/>
    <col min="9224" max="9224" width="14.28515625" style="1" customWidth="1"/>
    <col min="9225" max="9225" width="37.140625" style="1" customWidth="1"/>
    <col min="9226" max="9226" width="14" style="1" customWidth="1"/>
    <col min="9227" max="9227" width="15.5703125" style="1" customWidth="1"/>
    <col min="9228" max="9472" width="9.140625" style="1"/>
    <col min="9473" max="9473" width="7.28515625" style="1" customWidth="1"/>
    <col min="9474" max="9474" width="39.5703125" style="1" customWidth="1"/>
    <col min="9475" max="9475" width="16.28515625" style="1" customWidth="1"/>
    <col min="9476" max="9476" width="16" style="1" customWidth="1"/>
    <col min="9477" max="9477" width="37.7109375" style="1" customWidth="1"/>
    <col min="9478" max="9478" width="15.85546875" style="1" customWidth="1"/>
    <col min="9479" max="9479" width="16.5703125" style="1" customWidth="1"/>
    <col min="9480" max="9480" width="14.28515625" style="1" customWidth="1"/>
    <col min="9481" max="9481" width="37.140625" style="1" customWidth="1"/>
    <col min="9482" max="9482" width="14" style="1" customWidth="1"/>
    <col min="9483" max="9483" width="15.5703125" style="1" customWidth="1"/>
    <col min="9484" max="9728" width="9.140625" style="1"/>
    <col min="9729" max="9729" width="7.28515625" style="1" customWidth="1"/>
    <col min="9730" max="9730" width="39.5703125" style="1" customWidth="1"/>
    <col min="9731" max="9731" width="16.28515625" style="1" customWidth="1"/>
    <col min="9732" max="9732" width="16" style="1" customWidth="1"/>
    <col min="9733" max="9733" width="37.7109375" style="1" customWidth="1"/>
    <col min="9734" max="9734" width="15.85546875" style="1" customWidth="1"/>
    <col min="9735" max="9735" width="16.5703125" style="1" customWidth="1"/>
    <col min="9736" max="9736" width="14.28515625" style="1" customWidth="1"/>
    <col min="9737" max="9737" width="37.140625" style="1" customWidth="1"/>
    <col min="9738" max="9738" width="14" style="1" customWidth="1"/>
    <col min="9739" max="9739" width="15.5703125" style="1" customWidth="1"/>
    <col min="9740" max="9984" width="9.140625" style="1"/>
    <col min="9985" max="9985" width="7.28515625" style="1" customWidth="1"/>
    <col min="9986" max="9986" width="39.5703125" style="1" customWidth="1"/>
    <col min="9987" max="9987" width="16.28515625" style="1" customWidth="1"/>
    <col min="9988" max="9988" width="16" style="1" customWidth="1"/>
    <col min="9989" max="9989" width="37.7109375" style="1" customWidth="1"/>
    <col min="9990" max="9990" width="15.85546875" style="1" customWidth="1"/>
    <col min="9991" max="9991" width="16.5703125" style="1" customWidth="1"/>
    <col min="9992" max="9992" width="14.28515625" style="1" customWidth="1"/>
    <col min="9993" max="9993" width="37.140625" style="1" customWidth="1"/>
    <col min="9994" max="9994" width="14" style="1" customWidth="1"/>
    <col min="9995" max="9995" width="15.5703125" style="1" customWidth="1"/>
    <col min="9996" max="10240" width="9.140625" style="1"/>
    <col min="10241" max="10241" width="7.28515625" style="1" customWidth="1"/>
    <col min="10242" max="10242" width="39.5703125" style="1" customWidth="1"/>
    <col min="10243" max="10243" width="16.28515625" style="1" customWidth="1"/>
    <col min="10244" max="10244" width="16" style="1" customWidth="1"/>
    <col min="10245" max="10245" width="37.7109375" style="1" customWidth="1"/>
    <col min="10246" max="10246" width="15.85546875" style="1" customWidth="1"/>
    <col min="10247" max="10247" width="16.5703125" style="1" customWidth="1"/>
    <col min="10248" max="10248" width="14.28515625" style="1" customWidth="1"/>
    <col min="10249" max="10249" width="37.140625" style="1" customWidth="1"/>
    <col min="10250" max="10250" width="14" style="1" customWidth="1"/>
    <col min="10251" max="10251" width="15.5703125" style="1" customWidth="1"/>
    <col min="10252" max="10496" width="9.140625" style="1"/>
    <col min="10497" max="10497" width="7.28515625" style="1" customWidth="1"/>
    <col min="10498" max="10498" width="39.5703125" style="1" customWidth="1"/>
    <col min="10499" max="10499" width="16.28515625" style="1" customWidth="1"/>
    <col min="10500" max="10500" width="16" style="1" customWidth="1"/>
    <col min="10501" max="10501" width="37.7109375" style="1" customWidth="1"/>
    <col min="10502" max="10502" width="15.85546875" style="1" customWidth="1"/>
    <col min="10503" max="10503" width="16.5703125" style="1" customWidth="1"/>
    <col min="10504" max="10504" width="14.28515625" style="1" customWidth="1"/>
    <col min="10505" max="10505" width="37.140625" style="1" customWidth="1"/>
    <col min="10506" max="10506" width="14" style="1" customWidth="1"/>
    <col min="10507" max="10507" width="15.5703125" style="1" customWidth="1"/>
    <col min="10508" max="10752" width="9.140625" style="1"/>
    <col min="10753" max="10753" width="7.28515625" style="1" customWidth="1"/>
    <col min="10754" max="10754" width="39.5703125" style="1" customWidth="1"/>
    <col min="10755" max="10755" width="16.28515625" style="1" customWidth="1"/>
    <col min="10756" max="10756" width="16" style="1" customWidth="1"/>
    <col min="10757" max="10757" width="37.7109375" style="1" customWidth="1"/>
    <col min="10758" max="10758" width="15.85546875" style="1" customWidth="1"/>
    <col min="10759" max="10759" width="16.5703125" style="1" customWidth="1"/>
    <col min="10760" max="10760" width="14.28515625" style="1" customWidth="1"/>
    <col min="10761" max="10761" width="37.140625" style="1" customWidth="1"/>
    <col min="10762" max="10762" width="14" style="1" customWidth="1"/>
    <col min="10763" max="10763" width="15.5703125" style="1" customWidth="1"/>
    <col min="10764" max="11008" width="9.140625" style="1"/>
    <col min="11009" max="11009" width="7.28515625" style="1" customWidth="1"/>
    <col min="11010" max="11010" width="39.5703125" style="1" customWidth="1"/>
    <col min="11011" max="11011" width="16.28515625" style="1" customWidth="1"/>
    <col min="11012" max="11012" width="16" style="1" customWidth="1"/>
    <col min="11013" max="11013" width="37.7109375" style="1" customWidth="1"/>
    <col min="11014" max="11014" width="15.85546875" style="1" customWidth="1"/>
    <col min="11015" max="11015" width="16.5703125" style="1" customWidth="1"/>
    <col min="11016" max="11016" width="14.28515625" style="1" customWidth="1"/>
    <col min="11017" max="11017" width="37.140625" style="1" customWidth="1"/>
    <col min="11018" max="11018" width="14" style="1" customWidth="1"/>
    <col min="11019" max="11019" width="15.5703125" style="1" customWidth="1"/>
    <col min="11020" max="11264" width="9.140625" style="1"/>
    <col min="11265" max="11265" width="7.28515625" style="1" customWidth="1"/>
    <col min="11266" max="11266" width="39.5703125" style="1" customWidth="1"/>
    <col min="11267" max="11267" width="16.28515625" style="1" customWidth="1"/>
    <col min="11268" max="11268" width="16" style="1" customWidth="1"/>
    <col min="11269" max="11269" width="37.7109375" style="1" customWidth="1"/>
    <col min="11270" max="11270" width="15.85546875" style="1" customWidth="1"/>
    <col min="11271" max="11271" width="16.5703125" style="1" customWidth="1"/>
    <col min="11272" max="11272" width="14.28515625" style="1" customWidth="1"/>
    <col min="11273" max="11273" width="37.140625" style="1" customWidth="1"/>
    <col min="11274" max="11274" width="14" style="1" customWidth="1"/>
    <col min="11275" max="11275" width="15.5703125" style="1" customWidth="1"/>
    <col min="11276" max="11520" width="9.140625" style="1"/>
    <col min="11521" max="11521" width="7.28515625" style="1" customWidth="1"/>
    <col min="11522" max="11522" width="39.5703125" style="1" customWidth="1"/>
    <col min="11523" max="11523" width="16.28515625" style="1" customWidth="1"/>
    <col min="11524" max="11524" width="16" style="1" customWidth="1"/>
    <col min="11525" max="11525" width="37.7109375" style="1" customWidth="1"/>
    <col min="11526" max="11526" width="15.85546875" style="1" customWidth="1"/>
    <col min="11527" max="11527" width="16.5703125" style="1" customWidth="1"/>
    <col min="11528" max="11528" width="14.28515625" style="1" customWidth="1"/>
    <col min="11529" max="11529" width="37.140625" style="1" customWidth="1"/>
    <col min="11530" max="11530" width="14" style="1" customWidth="1"/>
    <col min="11531" max="11531" width="15.5703125" style="1" customWidth="1"/>
    <col min="11532" max="11776" width="9.140625" style="1"/>
    <col min="11777" max="11777" width="7.28515625" style="1" customWidth="1"/>
    <col min="11778" max="11778" width="39.5703125" style="1" customWidth="1"/>
    <col min="11779" max="11779" width="16.28515625" style="1" customWidth="1"/>
    <col min="11780" max="11780" width="16" style="1" customWidth="1"/>
    <col min="11781" max="11781" width="37.7109375" style="1" customWidth="1"/>
    <col min="11782" max="11782" width="15.85546875" style="1" customWidth="1"/>
    <col min="11783" max="11783" width="16.5703125" style="1" customWidth="1"/>
    <col min="11784" max="11784" width="14.28515625" style="1" customWidth="1"/>
    <col min="11785" max="11785" width="37.140625" style="1" customWidth="1"/>
    <col min="11786" max="11786" width="14" style="1" customWidth="1"/>
    <col min="11787" max="11787" width="15.5703125" style="1" customWidth="1"/>
    <col min="11788" max="12032" width="9.140625" style="1"/>
    <col min="12033" max="12033" width="7.28515625" style="1" customWidth="1"/>
    <col min="12034" max="12034" width="39.5703125" style="1" customWidth="1"/>
    <col min="12035" max="12035" width="16.28515625" style="1" customWidth="1"/>
    <col min="12036" max="12036" width="16" style="1" customWidth="1"/>
    <col min="12037" max="12037" width="37.7109375" style="1" customWidth="1"/>
    <col min="12038" max="12038" width="15.85546875" style="1" customWidth="1"/>
    <col min="12039" max="12039" width="16.5703125" style="1" customWidth="1"/>
    <col min="12040" max="12040" width="14.28515625" style="1" customWidth="1"/>
    <col min="12041" max="12041" width="37.140625" style="1" customWidth="1"/>
    <col min="12042" max="12042" width="14" style="1" customWidth="1"/>
    <col min="12043" max="12043" width="15.5703125" style="1" customWidth="1"/>
    <col min="12044" max="12288" width="9.140625" style="1"/>
    <col min="12289" max="12289" width="7.28515625" style="1" customWidth="1"/>
    <col min="12290" max="12290" width="39.5703125" style="1" customWidth="1"/>
    <col min="12291" max="12291" width="16.28515625" style="1" customWidth="1"/>
    <col min="12292" max="12292" width="16" style="1" customWidth="1"/>
    <col min="12293" max="12293" width="37.7109375" style="1" customWidth="1"/>
    <col min="12294" max="12294" width="15.85546875" style="1" customWidth="1"/>
    <col min="12295" max="12295" width="16.5703125" style="1" customWidth="1"/>
    <col min="12296" max="12296" width="14.28515625" style="1" customWidth="1"/>
    <col min="12297" max="12297" width="37.140625" style="1" customWidth="1"/>
    <col min="12298" max="12298" width="14" style="1" customWidth="1"/>
    <col min="12299" max="12299" width="15.5703125" style="1" customWidth="1"/>
    <col min="12300" max="12544" width="9.140625" style="1"/>
    <col min="12545" max="12545" width="7.28515625" style="1" customWidth="1"/>
    <col min="12546" max="12546" width="39.5703125" style="1" customWidth="1"/>
    <col min="12547" max="12547" width="16.28515625" style="1" customWidth="1"/>
    <col min="12548" max="12548" width="16" style="1" customWidth="1"/>
    <col min="12549" max="12549" width="37.7109375" style="1" customWidth="1"/>
    <col min="12550" max="12550" width="15.85546875" style="1" customWidth="1"/>
    <col min="12551" max="12551" width="16.5703125" style="1" customWidth="1"/>
    <col min="12552" max="12552" width="14.28515625" style="1" customWidth="1"/>
    <col min="12553" max="12553" width="37.140625" style="1" customWidth="1"/>
    <col min="12554" max="12554" width="14" style="1" customWidth="1"/>
    <col min="12555" max="12555" width="15.5703125" style="1" customWidth="1"/>
    <col min="12556" max="12800" width="9.140625" style="1"/>
    <col min="12801" max="12801" width="7.28515625" style="1" customWidth="1"/>
    <col min="12802" max="12802" width="39.5703125" style="1" customWidth="1"/>
    <col min="12803" max="12803" width="16.28515625" style="1" customWidth="1"/>
    <col min="12804" max="12804" width="16" style="1" customWidth="1"/>
    <col min="12805" max="12805" width="37.7109375" style="1" customWidth="1"/>
    <col min="12806" max="12806" width="15.85546875" style="1" customWidth="1"/>
    <col min="12807" max="12807" width="16.5703125" style="1" customWidth="1"/>
    <col min="12808" max="12808" width="14.28515625" style="1" customWidth="1"/>
    <col min="12809" max="12809" width="37.140625" style="1" customWidth="1"/>
    <col min="12810" max="12810" width="14" style="1" customWidth="1"/>
    <col min="12811" max="12811" width="15.5703125" style="1" customWidth="1"/>
    <col min="12812" max="13056" width="9.140625" style="1"/>
    <col min="13057" max="13057" width="7.28515625" style="1" customWidth="1"/>
    <col min="13058" max="13058" width="39.5703125" style="1" customWidth="1"/>
    <col min="13059" max="13059" width="16.28515625" style="1" customWidth="1"/>
    <col min="13060" max="13060" width="16" style="1" customWidth="1"/>
    <col min="13061" max="13061" width="37.7109375" style="1" customWidth="1"/>
    <col min="13062" max="13062" width="15.85546875" style="1" customWidth="1"/>
    <col min="13063" max="13063" width="16.5703125" style="1" customWidth="1"/>
    <col min="13064" max="13064" width="14.28515625" style="1" customWidth="1"/>
    <col min="13065" max="13065" width="37.140625" style="1" customWidth="1"/>
    <col min="13066" max="13066" width="14" style="1" customWidth="1"/>
    <col min="13067" max="13067" width="15.5703125" style="1" customWidth="1"/>
    <col min="13068" max="13312" width="9.140625" style="1"/>
    <col min="13313" max="13313" width="7.28515625" style="1" customWidth="1"/>
    <col min="13314" max="13314" width="39.5703125" style="1" customWidth="1"/>
    <col min="13315" max="13315" width="16.28515625" style="1" customWidth="1"/>
    <col min="13316" max="13316" width="16" style="1" customWidth="1"/>
    <col min="13317" max="13317" width="37.7109375" style="1" customWidth="1"/>
    <col min="13318" max="13318" width="15.85546875" style="1" customWidth="1"/>
    <col min="13319" max="13319" width="16.5703125" style="1" customWidth="1"/>
    <col min="13320" max="13320" width="14.28515625" style="1" customWidth="1"/>
    <col min="13321" max="13321" width="37.140625" style="1" customWidth="1"/>
    <col min="13322" max="13322" width="14" style="1" customWidth="1"/>
    <col min="13323" max="13323" width="15.5703125" style="1" customWidth="1"/>
    <col min="13324" max="13568" width="9.140625" style="1"/>
    <col min="13569" max="13569" width="7.28515625" style="1" customWidth="1"/>
    <col min="13570" max="13570" width="39.5703125" style="1" customWidth="1"/>
    <col min="13571" max="13571" width="16.28515625" style="1" customWidth="1"/>
    <col min="13572" max="13572" width="16" style="1" customWidth="1"/>
    <col min="13573" max="13573" width="37.7109375" style="1" customWidth="1"/>
    <col min="13574" max="13574" width="15.85546875" style="1" customWidth="1"/>
    <col min="13575" max="13575" width="16.5703125" style="1" customWidth="1"/>
    <col min="13576" max="13576" width="14.28515625" style="1" customWidth="1"/>
    <col min="13577" max="13577" width="37.140625" style="1" customWidth="1"/>
    <col min="13578" max="13578" width="14" style="1" customWidth="1"/>
    <col min="13579" max="13579" width="15.5703125" style="1" customWidth="1"/>
    <col min="13580" max="13824" width="9.140625" style="1"/>
    <col min="13825" max="13825" width="7.28515625" style="1" customWidth="1"/>
    <col min="13826" max="13826" width="39.5703125" style="1" customWidth="1"/>
    <col min="13827" max="13827" width="16.28515625" style="1" customWidth="1"/>
    <col min="13828" max="13828" width="16" style="1" customWidth="1"/>
    <col min="13829" max="13829" width="37.7109375" style="1" customWidth="1"/>
    <col min="13830" max="13830" width="15.85546875" style="1" customWidth="1"/>
    <col min="13831" max="13831" width="16.5703125" style="1" customWidth="1"/>
    <col min="13832" max="13832" width="14.28515625" style="1" customWidth="1"/>
    <col min="13833" max="13833" width="37.140625" style="1" customWidth="1"/>
    <col min="13834" max="13834" width="14" style="1" customWidth="1"/>
    <col min="13835" max="13835" width="15.5703125" style="1" customWidth="1"/>
    <col min="13836" max="14080" width="9.140625" style="1"/>
    <col min="14081" max="14081" width="7.28515625" style="1" customWidth="1"/>
    <col min="14082" max="14082" width="39.5703125" style="1" customWidth="1"/>
    <col min="14083" max="14083" width="16.28515625" style="1" customWidth="1"/>
    <col min="14084" max="14084" width="16" style="1" customWidth="1"/>
    <col min="14085" max="14085" width="37.7109375" style="1" customWidth="1"/>
    <col min="14086" max="14086" width="15.85546875" style="1" customWidth="1"/>
    <col min="14087" max="14087" width="16.5703125" style="1" customWidth="1"/>
    <col min="14088" max="14088" width="14.28515625" style="1" customWidth="1"/>
    <col min="14089" max="14089" width="37.140625" style="1" customWidth="1"/>
    <col min="14090" max="14090" width="14" style="1" customWidth="1"/>
    <col min="14091" max="14091" width="15.5703125" style="1" customWidth="1"/>
    <col min="14092" max="14336" width="9.140625" style="1"/>
    <col min="14337" max="14337" width="7.28515625" style="1" customWidth="1"/>
    <col min="14338" max="14338" width="39.5703125" style="1" customWidth="1"/>
    <col min="14339" max="14339" width="16.28515625" style="1" customWidth="1"/>
    <col min="14340" max="14340" width="16" style="1" customWidth="1"/>
    <col min="14341" max="14341" width="37.7109375" style="1" customWidth="1"/>
    <col min="14342" max="14342" width="15.85546875" style="1" customWidth="1"/>
    <col min="14343" max="14343" width="16.5703125" style="1" customWidth="1"/>
    <col min="14344" max="14344" width="14.28515625" style="1" customWidth="1"/>
    <col min="14345" max="14345" width="37.140625" style="1" customWidth="1"/>
    <col min="14346" max="14346" width="14" style="1" customWidth="1"/>
    <col min="14347" max="14347" width="15.5703125" style="1" customWidth="1"/>
    <col min="14348" max="14592" width="9.140625" style="1"/>
    <col min="14593" max="14593" width="7.28515625" style="1" customWidth="1"/>
    <col min="14594" max="14594" width="39.5703125" style="1" customWidth="1"/>
    <col min="14595" max="14595" width="16.28515625" style="1" customWidth="1"/>
    <col min="14596" max="14596" width="16" style="1" customWidth="1"/>
    <col min="14597" max="14597" width="37.7109375" style="1" customWidth="1"/>
    <col min="14598" max="14598" width="15.85546875" style="1" customWidth="1"/>
    <col min="14599" max="14599" width="16.5703125" style="1" customWidth="1"/>
    <col min="14600" max="14600" width="14.28515625" style="1" customWidth="1"/>
    <col min="14601" max="14601" width="37.140625" style="1" customWidth="1"/>
    <col min="14602" max="14602" width="14" style="1" customWidth="1"/>
    <col min="14603" max="14603" width="15.5703125" style="1" customWidth="1"/>
    <col min="14604" max="14848" width="9.140625" style="1"/>
    <col min="14849" max="14849" width="7.28515625" style="1" customWidth="1"/>
    <col min="14850" max="14850" width="39.5703125" style="1" customWidth="1"/>
    <col min="14851" max="14851" width="16.28515625" style="1" customWidth="1"/>
    <col min="14852" max="14852" width="16" style="1" customWidth="1"/>
    <col min="14853" max="14853" width="37.7109375" style="1" customWidth="1"/>
    <col min="14854" max="14854" width="15.85546875" style="1" customWidth="1"/>
    <col min="14855" max="14855" width="16.5703125" style="1" customWidth="1"/>
    <col min="14856" max="14856" width="14.28515625" style="1" customWidth="1"/>
    <col min="14857" max="14857" width="37.140625" style="1" customWidth="1"/>
    <col min="14858" max="14858" width="14" style="1" customWidth="1"/>
    <col min="14859" max="14859" width="15.5703125" style="1" customWidth="1"/>
    <col min="14860" max="15104" width="9.140625" style="1"/>
    <col min="15105" max="15105" width="7.28515625" style="1" customWidth="1"/>
    <col min="15106" max="15106" width="39.5703125" style="1" customWidth="1"/>
    <col min="15107" max="15107" width="16.28515625" style="1" customWidth="1"/>
    <col min="15108" max="15108" width="16" style="1" customWidth="1"/>
    <col min="15109" max="15109" width="37.7109375" style="1" customWidth="1"/>
    <col min="15110" max="15110" width="15.85546875" style="1" customWidth="1"/>
    <col min="15111" max="15111" width="16.5703125" style="1" customWidth="1"/>
    <col min="15112" max="15112" width="14.28515625" style="1" customWidth="1"/>
    <col min="15113" max="15113" width="37.140625" style="1" customWidth="1"/>
    <col min="15114" max="15114" width="14" style="1" customWidth="1"/>
    <col min="15115" max="15115" width="15.5703125" style="1" customWidth="1"/>
    <col min="15116" max="15360" width="9.140625" style="1"/>
    <col min="15361" max="15361" width="7.28515625" style="1" customWidth="1"/>
    <col min="15362" max="15362" width="39.5703125" style="1" customWidth="1"/>
    <col min="15363" max="15363" width="16.28515625" style="1" customWidth="1"/>
    <col min="15364" max="15364" width="16" style="1" customWidth="1"/>
    <col min="15365" max="15365" width="37.7109375" style="1" customWidth="1"/>
    <col min="15366" max="15366" width="15.85546875" style="1" customWidth="1"/>
    <col min="15367" max="15367" width="16.5703125" style="1" customWidth="1"/>
    <col min="15368" max="15368" width="14.28515625" style="1" customWidth="1"/>
    <col min="15369" max="15369" width="37.140625" style="1" customWidth="1"/>
    <col min="15370" max="15370" width="14" style="1" customWidth="1"/>
    <col min="15371" max="15371" width="15.5703125" style="1" customWidth="1"/>
    <col min="15372" max="15616" width="9.140625" style="1"/>
    <col min="15617" max="15617" width="7.28515625" style="1" customWidth="1"/>
    <col min="15618" max="15618" width="39.5703125" style="1" customWidth="1"/>
    <col min="15619" max="15619" width="16.28515625" style="1" customWidth="1"/>
    <col min="15620" max="15620" width="16" style="1" customWidth="1"/>
    <col min="15621" max="15621" width="37.7109375" style="1" customWidth="1"/>
    <col min="15622" max="15622" width="15.85546875" style="1" customWidth="1"/>
    <col min="15623" max="15623" width="16.5703125" style="1" customWidth="1"/>
    <col min="15624" max="15624" width="14.28515625" style="1" customWidth="1"/>
    <col min="15625" max="15625" width="37.140625" style="1" customWidth="1"/>
    <col min="15626" max="15626" width="14" style="1" customWidth="1"/>
    <col min="15627" max="15627" width="15.5703125" style="1" customWidth="1"/>
    <col min="15628" max="15872" width="9.140625" style="1"/>
    <col min="15873" max="15873" width="7.28515625" style="1" customWidth="1"/>
    <col min="15874" max="15874" width="39.5703125" style="1" customWidth="1"/>
    <col min="15875" max="15875" width="16.28515625" style="1" customWidth="1"/>
    <col min="15876" max="15876" width="16" style="1" customWidth="1"/>
    <col min="15877" max="15877" width="37.7109375" style="1" customWidth="1"/>
    <col min="15878" max="15878" width="15.85546875" style="1" customWidth="1"/>
    <col min="15879" max="15879" width="16.5703125" style="1" customWidth="1"/>
    <col min="15880" max="15880" width="14.28515625" style="1" customWidth="1"/>
    <col min="15881" max="15881" width="37.140625" style="1" customWidth="1"/>
    <col min="15882" max="15882" width="14" style="1" customWidth="1"/>
    <col min="15883" max="15883" width="15.5703125" style="1" customWidth="1"/>
    <col min="15884" max="16128" width="9.140625" style="1"/>
    <col min="16129" max="16129" width="7.28515625" style="1" customWidth="1"/>
    <col min="16130" max="16130" width="39.5703125" style="1" customWidth="1"/>
    <col min="16131" max="16131" width="16.28515625" style="1" customWidth="1"/>
    <col min="16132" max="16132" width="16" style="1" customWidth="1"/>
    <col min="16133" max="16133" width="37.7109375" style="1" customWidth="1"/>
    <col min="16134" max="16134" width="15.85546875" style="1" customWidth="1"/>
    <col min="16135" max="16135" width="16.5703125" style="1" customWidth="1"/>
    <col min="16136" max="16136" width="14.28515625" style="1" customWidth="1"/>
    <col min="16137" max="16137" width="37.140625" style="1" customWidth="1"/>
    <col min="16138" max="16138" width="14" style="1" customWidth="1"/>
    <col min="16139" max="16139" width="15.5703125" style="1" customWidth="1"/>
    <col min="16140" max="16384" width="9.140625" style="1"/>
  </cols>
  <sheetData>
    <row r="1" spans="1:13" ht="18.75" customHeight="1">
      <c r="J1" s="227" t="s">
        <v>457</v>
      </c>
      <c r="K1" s="227"/>
      <c r="L1" s="2"/>
      <c r="M1" s="2"/>
    </row>
    <row r="2" spans="1:13" ht="20.25" customHeight="1">
      <c r="A2" s="3"/>
      <c r="B2" s="3"/>
      <c r="C2" s="3"/>
      <c r="D2" s="3"/>
      <c r="E2" s="3"/>
      <c r="F2" s="3"/>
      <c r="G2" s="3"/>
      <c r="H2" s="4"/>
      <c r="I2" s="4"/>
      <c r="J2" s="228" t="s">
        <v>458</v>
      </c>
      <c r="K2" s="228"/>
      <c r="L2" s="5"/>
      <c r="M2" s="5"/>
    </row>
    <row r="3" spans="1:13" ht="61.5" customHeight="1">
      <c r="A3" s="3"/>
      <c r="B3" s="187" t="s">
        <v>2</v>
      </c>
      <c r="C3" s="188"/>
      <c r="D3" s="188"/>
      <c r="E3" s="188"/>
      <c r="F3" s="188"/>
      <c r="G3" s="188"/>
      <c r="H3" s="188"/>
      <c r="I3" s="188"/>
      <c r="J3" s="188"/>
      <c r="K3" s="3"/>
    </row>
    <row r="4" spans="1:13" ht="31.5" customHeight="1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3" ht="33" customHeight="1">
      <c r="A5" s="9" t="s">
        <v>4</v>
      </c>
      <c r="B5" s="9" t="s">
        <v>5</v>
      </c>
      <c r="C5" s="10" t="s">
        <v>6</v>
      </c>
      <c r="D5" s="10"/>
      <c r="E5" s="10"/>
      <c r="F5" s="10" t="s">
        <v>7</v>
      </c>
      <c r="G5" s="10" t="s">
        <v>8</v>
      </c>
      <c r="H5" s="10"/>
      <c r="I5" s="10"/>
      <c r="J5" s="10"/>
      <c r="K5" s="11" t="s">
        <v>9</v>
      </c>
    </row>
    <row r="6" spans="1:13" ht="117.75" customHeight="1">
      <c r="A6" s="9"/>
      <c r="B6" s="9"/>
      <c r="C6" s="12" t="s">
        <v>10</v>
      </c>
      <c r="D6" s="12" t="s">
        <v>11</v>
      </c>
      <c r="E6" s="12" t="s">
        <v>12</v>
      </c>
      <c r="F6" s="10"/>
      <c r="G6" s="13" t="s">
        <v>13</v>
      </c>
      <c r="H6" s="12" t="s">
        <v>14</v>
      </c>
      <c r="I6" s="12" t="s">
        <v>15</v>
      </c>
      <c r="J6" s="12" t="s">
        <v>14</v>
      </c>
      <c r="K6" s="11"/>
    </row>
    <row r="7" spans="1:13" ht="37.5" customHeight="1">
      <c r="A7" s="18">
        <v>1</v>
      </c>
      <c r="B7" s="229" t="s">
        <v>17</v>
      </c>
      <c r="C7" s="20"/>
      <c r="D7" s="21">
        <v>16.96</v>
      </c>
      <c r="E7" s="22" t="s">
        <v>18</v>
      </c>
      <c r="F7" s="16">
        <f>SUM(C7,D7)</f>
        <v>16.96</v>
      </c>
      <c r="G7" s="23"/>
      <c r="H7" s="24"/>
      <c r="I7" s="22" t="s">
        <v>18</v>
      </c>
      <c r="J7" s="21">
        <v>16.96</v>
      </c>
      <c r="K7" s="25"/>
    </row>
    <row r="8" spans="1:13" ht="24.75" customHeight="1">
      <c r="A8" s="18"/>
      <c r="B8" s="229"/>
      <c r="C8" s="20"/>
      <c r="D8" s="21">
        <v>1.7509999999999999</v>
      </c>
      <c r="E8" s="22" t="s">
        <v>20</v>
      </c>
      <c r="F8" s="16"/>
      <c r="G8" s="23"/>
      <c r="H8" s="24"/>
      <c r="I8" s="22" t="s">
        <v>20</v>
      </c>
      <c r="J8" s="21">
        <v>1.7509999999999999</v>
      </c>
      <c r="K8" s="25"/>
    </row>
    <row r="9" spans="1:13" ht="35.25" customHeight="1">
      <c r="A9" s="18">
        <v>2</v>
      </c>
      <c r="B9" s="46" t="s">
        <v>21</v>
      </c>
      <c r="C9" s="20"/>
      <c r="D9" s="21">
        <v>2.59</v>
      </c>
      <c r="E9" s="22" t="s">
        <v>460</v>
      </c>
      <c r="F9" s="16">
        <f t="shared" ref="F9:F50" si="0">SUM(C9,D9)</f>
        <v>2.59</v>
      </c>
      <c r="G9" s="23"/>
      <c r="H9" s="40"/>
      <c r="I9" s="22" t="s">
        <v>460</v>
      </c>
      <c r="J9" s="21">
        <v>2.59</v>
      </c>
      <c r="K9" s="25"/>
    </row>
    <row r="10" spans="1:13" ht="15.75" hidden="1">
      <c r="A10" s="18"/>
      <c r="B10" s="23"/>
      <c r="C10" s="20"/>
      <c r="D10" s="45"/>
      <c r="E10" s="22"/>
      <c r="F10" s="16">
        <f t="shared" si="0"/>
        <v>0</v>
      </c>
      <c r="G10" s="23"/>
      <c r="H10" s="47"/>
      <c r="I10" s="22"/>
      <c r="J10" s="230"/>
      <c r="K10" s="25"/>
    </row>
    <row r="11" spans="1:13" ht="36" hidden="1" customHeight="1">
      <c r="A11" s="18"/>
      <c r="B11" s="23"/>
      <c r="C11" s="20"/>
      <c r="D11" s="45"/>
      <c r="E11" s="22"/>
      <c r="F11" s="16">
        <f t="shared" si="0"/>
        <v>0</v>
      </c>
      <c r="G11" s="23"/>
      <c r="H11" s="47"/>
      <c r="I11" s="22"/>
      <c r="J11" s="230"/>
      <c r="K11" s="25"/>
    </row>
    <row r="12" spans="1:13" ht="33" hidden="1" customHeight="1">
      <c r="A12" s="18"/>
      <c r="B12" s="23"/>
      <c r="C12" s="20"/>
      <c r="D12" s="45"/>
      <c r="E12" s="22"/>
      <c r="F12" s="16">
        <f t="shared" si="0"/>
        <v>0</v>
      </c>
      <c r="G12" s="46"/>
      <c r="H12" s="47"/>
      <c r="I12" s="22"/>
      <c r="J12" s="230"/>
      <c r="K12" s="25"/>
    </row>
    <row r="13" spans="1:13" ht="33" hidden="1" customHeight="1">
      <c r="A13" s="18"/>
      <c r="B13" s="23"/>
      <c r="C13" s="20"/>
      <c r="D13" s="48"/>
      <c r="E13" s="22"/>
      <c r="F13" s="16">
        <f t="shared" si="0"/>
        <v>0</v>
      </c>
      <c r="G13" s="46"/>
      <c r="H13" s="40"/>
      <c r="I13" s="22"/>
      <c r="J13" s="21"/>
      <c r="K13" s="25"/>
    </row>
    <row r="14" spans="1:13" ht="15.75" hidden="1">
      <c r="A14" s="18"/>
      <c r="B14" s="23"/>
      <c r="C14" s="20"/>
      <c r="D14" s="48"/>
      <c r="E14" s="22"/>
      <c r="F14" s="16">
        <f t="shared" si="0"/>
        <v>0</v>
      </c>
      <c r="G14" s="23"/>
      <c r="H14" s="40"/>
      <c r="I14" s="22"/>
      <c r="J14" s="21"/>
      <c r="K14" s="25"/>
    </row>
    <row r="15" spans="1:13" ht="21" hidden="1" customHeight="1">
      <c r="A15" s="46"/>
      <c r="B15" s="23"/>
      <c r="C15" s="20"/>
      <c r="D15" s="49"/>
      <c r="E15" s="22"/>
      <c r="F15" s="16">
        <f t="shared" si="0"/>
        <v>0</v>
      </c>
      <c r="G15" s="23"/>
      <c r="H15" s="50"/>
      <c r="I15" s="22"/>
      <c r="J15" s="51"/>
      <c r="K15" s="25"/>
    </row>
    <row r="16" spans="1:13" ht="20.25" hidden="1" customHeight="1">
      <c r="A16" s="46"/>
      <c r="B16" s="23"/>
      <c r="C16" s="20"/>
      <c r="D16" s="48"/>
      <c r="E16" s="52"/>
      <c r="F16" s="16">
        <f t="shared" si="0"/>
        <v>0</v>
      </c>
      <c r="G16" s="23"/>
      <c r="H16" s="40"/>
      <c r="I16" s="52"/>
      <c r="J16" s="21"/>
      <c r="K16" s="53"/>
    </row>
    <row r="17" spans="1:11" ht="22.5" hidden="1" customHeight="1">
      <c r="A17" s="18"/>
      <c r="B17" s="23"/>
      <c r="C17" s="20"/>
      <c r="D17" s="48"/>
      <c r="E17" s="22"/>
      <c r="F17" s="16">
        <f t="shared" si="0"/>
        <v>0</v>
      </c>
      <c r="G17" s="23"/>
      <c r="H17" s="40"/>
      <c r="I17" s="22"/>
      <c r="J17" s="21"/>
      <c r="K17" s="25"/>
    </row>
    <row r="18" spans="1:11" ht="21" hidden="1" customHeight="1">
      <c r="A18" s="18"/>
      <c r="B18" s="23"/>
      <c r="C18" s="20"/>
      <c r="D18" s="54"/>
      <c r="E18" s="22"/>
      <c r="F18" s="16">
        <f t="shared" si="0"/>
        <v>0</v>
      </c>
      <c r="G18" s="23"/>
      <c r="H18" s="55"/>
      <c r="I18" s="22"/>
      <c r="J18" s="56"/>
      <c r="K18" s="25"/>
    </row>
    <row r="19" spans="1:11" ht="18.75" hidden="1" customHeight="1">
      <c r="A19" s="18"/>
      <c r="B19" s="23"/>
      <c r="C19" s="20"/>
      <c r="D19" s="57"/>
      <c r="E19" s="22"/>
      <c r="F19" s="16">
        <f t="shared" si="0"/>
        <v>0</v>
      </c>
      <c r="G19" s="23"/>
      <c r="H19" s="58"/>
      <c r="I19" s="22"/>
      <c r="J19" s="59"/>
      <c r="K19" s="25"/>
    </row>
    <row r="20" spans="1:11" ht="21" hidden="1" customHeight="1">
      <c r="A20" s="18"/>
      <c r="B20" s="23"/>
      <c r="C20" s="20"/>
      <c r="D20" s="57"/>
      <c r="E20" s="22"/>
      <c r="F20" s="16">
        <f t="shared" si="0"/>
        <v>0</v>
      </c>
      <c r="G20" s="23"/>
      <c r="H20" s="20"/>
      <c r="I20" s="22"/>
      <c r="J20" s="59"/>
      <c r="K20" s="25"/>
    </row>
    <row r="21" spans="1:11" ht="15.75" hidden="1">
      <c r="A21" s="18"/>
      <c r="B21" s="23"/>
      <c r="C21" s="20"/>
      <c r="D21" s="20"/>
      <c r="E21" s="39"/>
      <c r="F21" s="16">
        <f t="shared" si="0"/>
        <v>0</v>
      </c>
      <c r="G21" s="23"/>
      <c r="H21" s="20"/>
      <c r="I21" s="39"/>
      <c r="J21" s="20"/>
      <c r="K21" s="25"/>
    </row>
    <row r="22" spans="1:11" ht="15.75" hidden="1">
      <c r="A22" s="18"/>
      <c r="B22" s="23"/>
      <c r="C22" s="20"/>
      <c r="D22" s="20"/>
      <c r="E22" s="39"/>
      <c r="F22" s="16">
        <f t="shared" si="0"/>
        <v>0</v>
      </c>
      <c r="G22" s="23"/>
      <c r="H22" s="20"/>
      <c r="I22" s="39"/>
      <c r="J22" s="20"/>
      <c r="K22" s="25"/>
    </row>
    <row r="23" spans="1:11" ht="15.75" hidden="1">
      <c r="A23" s="18"/>
      <c r="B23" s="23"/>
      <c r="C23" s="20"/>
      <c r="D23" s="20"/>
      <c r="E23" s="39"/>
      <c r="F23" s="16">
        <f t="shared" si="0"/>
        <v>0</v>
      </c>
      <c r="G23" s="23"/>
      <c r="H23" s="20"/>
      <c r="I23" s="39"/>
      <c r="J23" s="20"/>
      <c r="K23" s="25"/>
    </row>
    <row r="24" spans="1:11" ht="15.75" hidden="1">
      <c r="A24" s="18"/>
      <c r="B24" s="23"/>
      <c r="C24" s="20"/>
      <c r="D24" s="20"/>
      <c r="E24" s="39"/>
      <c r="F24" s="16">
        <f t="shared" si="0"/>
        <v>0</v>
      </c>
      <c r="G24" s="23"/>
      <c r="H24" s="20"/>
      <c r="I24" s="39"/>
      <c r="J24" s="20"/>
      <c r="K24" s="25"/>
    </row>
    <row r="25" spans="1:11" ht="15.75" hidden="1">
      <c r="A25" s="46"/>
      <c r="B25" s="23"/>
      <c r="C25" s="20"/>
      <c r="D25" s="20"/>
      <c r="E25" s="39"/>
      <c r="F25" s="16">
        <f t="shared" si="0"/>
        <v>0</v>
      </c>
      <c r="G25" s="23"/>
      <c r="H25" s="20"/>
      <c r="I25" s="39"/>
      <c r="J25" s="20"/>
      <c r="K25" s="25"/>
    </row>
    <row r="26" spans="1:11" ht="15.75" hidden="1">
      <c r="A26" s="46"/>
      <c r="B26" s="23"/>
      <c r="C26" s="20"/>
      <c r="D26" s="20"/>
      <c r="E26" s="39"/>
      <c r="F26" s="16">
        <f t="shared" si="0"/>
        <v>0</v>
      </c>
      <c r="G26" s="23"/>
      <c r="H26" s="20"/>
      <c r="I26" s="39"/>
      <c r="J26" s="20"/>
      <c r="K26" s="25"/>
    </row>
    <row r="27" spans="1:11" ht="15.75" hidden="1">
      <c r="A27" s="18"/>
      <c r="B27" s="23"/>
      <c r="C27" s="20"/>
      <c r="D27" s="20"/>
      <c r="E27" s="39"/>
      <c r="F27" s="16">
        <f t="shared" si="0"/>
        <v>0</v>
      </c>
      <c r="G27" s="23"/>
      <c r="H27" s="20"/>
      <c r="I27" s="39"/>
      <c r="J27" s="20"/>
      <c r="K27" s="25"/>
    </row>
    <row r="28" spans="1:11" ht="15.75" hidden="1">
      <c r="A28" s="18"/>
      <c r="B28" s="23"/>
      <c r="C28" s="20"/>
      <c r="D28" s="20"/>
      <c r="E28" s="39"/>
      <c r="F28" s="16">
        <f t="shared" si="0"/>
        <v>0</v>
      </c>
      <c r="G28" s="23"/>
      <c r="H28" s="20"/>
      <c r="I28" s="39"/>
      <c r="J28" s="20"/>
      <c r="K28" s="25"/>
    </row>
    <row r="29" spans="1:11" ht="15.75" hidden="1">
      <c r="A29" s="18"/>
      <c r="B29" s="23"/>
      <c r="C29" s="20"/>
      <c r="D29" s="20"/>
      <c r="E29" s="39"/>
      <c r="F29" s="16">
        <f t="shared" si="0"/>
        <v>0</v>
      </c>
      <c r="G29" s="23"/>
      <c r="H29" s="20"/>
      <c r="I29" s="39"/>
      <c r="J29" s="20"/>
      <c r="K29" s="25"/>
    </row>
    <row r="30" spans="1:11" ht="15.75" hidden="1">
      <c r="A30" s="18"/>
      <c r="B30" s="23"/>
      <c r="C30" s="20"/>
      <c r="D30" s="20"/>
      <c r="E30" s="39"/>
      <c r="F30" s="16">
        <f t="shared" si="0"/>
        <v>0</v>
      </c>
      <c r="G30" s="23"/>
      <c r="H30" s="20"/>
      <c r="I30" s="39"/>
      <c r="J30" s="20"/>
      <c r="K30" s="25"/>
    </row>
    <row r="31" spans="1:11" ht="15.75">
      <c r="A31" s="18">
        <v>3</v>
      </c>
      <c r="B31" s="231" t="s">
        <v>23</v>
      </c>
      <c r="C31" s="20">
        <v>4.95</v>
      </c>
      <c r="D31" s="20"/>
      <c r="E31" s="39"/>
      <c r="F31" s="16">
        <f t="shared" si="0"/>
        <v>4.95</v>
      </c>
      <c r="G31" s="23"/>
      <c r="H31" s="20"/>
      <c r="I31" s="39"/>
      <c r="J31" s="20"/>
      <c r="K31" s="25">
        <v>4.95</v>
      </c>
    </row>
    <row r="32" spans="1:11" ht="15.75">
      <c r="A32" s="18"/>
      <c r="B32" s="23"/>
      <c r="C32" s="20"/>
      <c r="D32" s="20"/>
      <c r="E32" s="39"/>
      <c r="F32" s="16">
        <f t="shared" si="0"/>
        <v>0</v>
      </c>
      <c r="G32" s="23"/>
      <c r="H32" s="20"/>
      <c r="I32" s="39"/>
      <c r="J32" s="20"/>
      <c r="K32" s="25"/>
    </row>
    <row r="33" spans="1:11" ht="15.75">
      <c r="A33" s="18"/>
      <c r="B33" s="23"/>
      <c r="C33" s="20"/>
      <c r="D33" s="20"/>
      <c r="E33" s="39"/>
      <c r="F33" s="16">
        <f t="shared" si="0"/>
        <v>0</v>
      </c>
      <c r="G33" s="23"/>
      <c r="H33" s="20"/>
      <c r="I33" s="39"/>
      <c r="J33" s="20"/>
      <c r="K33" s="25"/>
    </row>
    <row r="34" spans="1:11" ht="15.75">
      <c r="A34" s="18"/>
      <c r="B34" s="23"/>
      <c r="C34" s="20"/>
      <c r="D34" s="20"/>
      <c r="E34" s="39"/>
      <c r="F34" s="16">
        <f t="shared" si="0"/>
        <v>0</v>
      </c>
      <c r="G34" s="23"/>
      <c r="H34" s="20"/>
      <c r="I34" s="39"/>
      <c r="J34" s="20"/>
      <c r="K34" s="25"/>
    </row>
    <row r="35" spans="1:11" ht="15.75">
      <c r="A35" s="46"/>
      <c r="B35" s="23"/>
      <c r="C35" s="20"/>
      <c r="D35" s="20"/>
      <c r="E35" s="39"/>
      <c r="F35" s="16">
        <f t="shared" si="0"/>
        <v>0</v>
      </c>
      <c r="G35" s="23"/>
      <c r="H35" s="20"/>
      <c r="I35" s="39"/>
      <c r="J35" s="20"/>
      <c r="K35" s="25"/>
    </row>
    <row r="36" spans="1:11" ht="15.75">
      <c r="A36" s="46"/>
      <c r="B36" s="23"/>
      <c r="C36" s="20"/>
      <c r="D36" s="20"/>
      <c r="E36" s="39"/>
      <c r="F36" s="16">
        <f t="shared" si="0"/>
        <v>0</v>
      </c>
      <c r="G36" s="23"/>
      <c r="H36" s="20"/>
      <c r="I36" s="39"/>
      <c r="J36" s="20"/>
      <c r="K36" s="25"/>
    </row>
    <row r="37" spans="1:11" ht="15.75">
      <c r="A37" s="18"/>
      <c r="B37" s="23"/>
      <c r="C37" s="20"/>
      <c r="D37" s="20"/>
      <c r="E37" s="39"/>
      <c r="F37" s="16">
        <f t="shared" si="0"/>
        <v>0</v>
      </c>
      <c r="G37" s="23"/>
      <c r="H37" s="20"/>
      <c r="I37" s="39"/>
      <c r="J37" s="20"/>
      <c r="K37" s="25"/>
    </row>
    <row r="38" spans="1:11" ht="15.75">
      <c r="A38" s="18"/>
      <c r="B38" s="23"/>
      <c r="C38" s="20"/>
      <c r="D38" s="20"/>
      <c r="E38" s="39"/>
      <c r="F38" s="16">
        <f t="shared" si="0"/>
        <v>0</v>
      </c>
      <c r="G38" s="23"/>
      <c r="H38" s="20"/>
      <c r="I38" s="39"/>
      <c r="J38" s="20"/>
      <c r="K38" s="25"/>
    </row>
    <row r="39" spans="1:11" ht="15.75">
      <c r="A39" s="18"/>
      <c r="B39" s="23"/>
      <c r="C39" s="20"/>
      <c r="D39" s="20"/>
      <c r="E39" s="39"/>
      <c r="F39" s="16">
        <f t="shared" si="0"/>
        <v>0</v>
      </c>
      <c r="G39" s="23"/>
      <c r="H39" s="20"/>
      <c r="I39" s="39"/>
      <c r="J39" s="20"/>
      <c r="K39" s="25"/>
    </row>
    <row r="40" spans="1:11" ht="15.75">
      <c r="A40" s="18"/>
      <c r="B40" s="23"/>
      <c r="C40" s="20"/>
      <c r="D40" s="20"/>
      <c r="E40" s="39"/>
      <c r="F40" s="16">
        <f t="shared" si="0"/>
        <v>0</v>
      </c>
      <c r="G40" s="23"/>
      <c r="H40" s="20"/>
      <c r="I40" s="39"/>
      <c r="J40" s="20"/>
      <c r="K40" s="25"/>
    </row>
    <row r="41" spans="1:11" ht="15.75">
      <c r="A41" s="18"/>
      <c r="B41" s="23"/>
      <c r="C41" s="20"/>
      <c r="D41" s="20"/>
      <c r="E41" s="39"/>
      <c r="F41" s="16">
        <f t="shared" si="0"/>
        <v>0</v>
      </c>
      <c r="G41" s="23"/>
      <c r="H41" s="20"/>
      <c r="I41" s="39"/>
      <c r="J41" s="20"/>
      <c r="K41" s="25"/>
    </row>
    <row r="42" spans="1:11" ht="15.75">
      <c r="A42" s="18"/>
      <c r="B42" s="23"/>
      <c r="C42" s="20"/>
      <c r="D42" s="20"/>
      <c r="E42" s="39"/>
      <c r="F42" s="16">
        <f t="shared" si="0"/>
        <v>0</v>
      </c>
      <c r="G42" s="23"/>
      <c r="H42" s="20"/>
      <c r="I42" s="39"/>
      <c r="J42" s="20"/>
      <c r="K42" s="25"/>
    </row>
    <row r="43" spans="1:11" ht="15.75">
      <c r="A43" s="18"/>
      <c r="B43" s="23"/>
      <c r="C43" s="20"/>
      <c r="D43" s="20"/>
      <c r="E43" s="39"/>
      <c r="F43" s="16">
        <f t="shared" si="0"/>
        <v>0</v>
      </c>
      <c r="G43" s="23"/>
      <c r="H43" s="20"/>
      <c r="I43" s="39"/>
      <c r="J43" s="20"/>
      <c r="K43" s="25"/>
    </row>
    <row r="44" spans="1:11" ht="15.75">
      <c r="A44" s="18"/>
      <c r="B44" s="23"/>
      <c r="C44" s="20"/>
      <c r="D44" s="20"/>
      <c r="E44" s="39"/>
      <c r="F44" s="16">
        <f t="shared" si="0"/>
        <v>0</v>
      </c>
      <c r="G44" s="23"/>
      <c r="H44" s="20"/>
      <c r="I44" s="39"/>
      <c r="J44" s="20"/>
      <c r="K44" s="25"/>
    </row>
    <row r="45" spans="1:11" ht="15.75">
      <c r="A45" s="46"/>
      <c r="B45" s="23"/>
      <c r="C45" s="20"/>
      <c r="D45" s="20"/>
      <c r="E45" s="39"/>
      <c r="F45" s="16">
        <f t="shared" si="0"/>
        <v>0</v>
      </c>
      <c r="G45" s="23"/>
      <c r="H45" s="20"/>
      <c r="I45" s="39"/>
      <c r="J45" s="20"/>
      <c r="K45" s="25"/>
    </row>
    <row r="46" spans="1:11" ht="15.75">
      <c r="A46" s="46"/>
      <c r="B46" s="23"/>
      <c r="C46" s="20"/>
      <c r="D46" s="20"/>
      <c r="E46" s="39"/>
      <c r="F46" s="16">
        <f t="shared" si="0"/>
        <v>0</v>
      </c>
      <c r="G46" s="23"/>
      <c r="H46" s="20"/>
      <c r="I46" s="39"/>
      <c r="J46" s="20"/>
      <c r="K46" s="25"/>
    </row>
    <row r="47" spans="1:11" ht="15.75">
      <c r="A47" s="60"/>
      <c r="B47" s="61"/>
      <c r="C47" s="62"/>
      <c r="D47" s="62"/>
      <c r="E47" s="63"/>
      <c r="F47" s="16">
        <f t="shared" si="0"/>
        <v>0</v>
      </c>
      <c r="G47" s="61"/>
      <c r="H47" s="62"/>
      <c r="I47" s="63"/>
      <c r="J47" s="62"/>
      <c r="K47" s="25"/>
    </row>
    <row r="48" spans="1:11" ht="15.75">
      <c r="A48" s="60"/>
      <c r="B48" s="61"/>
      <c r="C48" s="62"/>
      <c r="D48" s="62"/>
      <c r="E48" s="63"/>
      <c r="F48" s="16">
        <f t="shared" si="0"/>
        <v>0</v>
      </c>
      <c r="G48" s="61"/>
      <c r="H48" s="62"/>
      <c r="I48" s="63"/>
      <c r="J48" s="62"/>
      <c r="K48" s="25"/>
    </row>
    <row r="49" spans="1:11" ht="15.75">
      <c r="A49" s="60"/>
      <c r="B49" s="61"/>
      <c r="C49" s="62"/>
      <c r="D49" s="62"/>
      <c r="E49" s="63"/>
      <c r="F49" s="16">
        <f t="shared" si="0"/>
        <v>0</v>
      </c>
      <c r="G49" s="61"/>
      <c r="H49" s="62"/>
      <c r="I49" s="63"/>
      <c r="J49" s="62"/>
      <c r="K49" s="25"/>
    </row>
    <row r="50" spans="1:11" ht="15.75">
      <c r="A50" s="61"/>
      <c r="B50" s="64" t="s">
        <v>37</v>
      </c>
      <c r="C50" s="65">
        <f>SUM(C7:C49)</f>
        <v>4.95</v>
      </c>
      <c r="D50" s="65">
        <f>SUM(D7:D49)</f>
        <v>21.301000000000002</v>
      </c>
      <c r="E50" s="66"/>
      <c r="F50" s="67">
        <f t="shared" si="0"/>
        <v>26.251000000000001</v>
      </c>
      <c r="G50" s="68"/>
      <c r="H50" s="65">
        <f>SUM(H7:H49)</f>
        <v>0</v>
      </c>
      <c r="I50" s="66"/>
      <c r="J50" s="65">
        <f>SUM(J7:J49)</f>
        <v>21.301000000000002</v>
      </c>
      <c r="K50" s="69">
        <f>C50-H50</f>
        <v>4.95</v>
      </c>
    </row>
    <row r="53" spans="1:11" ht="15.75">
      <c r="B53" s="70" t="s">
        <v>461</v>
      </c>
      <c r="F53" s="71"/>
      <c r="G53" s="72" t="s">
        <v>462</v>
      </c>
      <c r="H53" s="73"/>
    </row>
    <row r="54" spans="1:11">
      <c r="B54" s="70"/>
      <c r="F54" s="74" t="s">
        <v>40</v>
      </c>
      <c r="G54" s="75"/>
      <c r="H54" s="75"/>
    </row>
    <row r="55" spans="1:11" ht="15.75">
      <c r="B55" s="70" t="s">
        <v>41</v>
      </c>
      <c r="F55" s="71"/>
      <c r="G55" s="72" t="s">
        <v>463</v>
      </c>
      <c r="H55" s="73"/>
    </row>
    <row r="56" spans="1:11">
      <c r="F56" s="74" t="s">
        <v>40</v>
      </c>
      <c r="G56" s="75"/>
      <c r="H56" s="7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2" orientation="landscape" horizontalDpi="180" verticalDpi="18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zoomScale="75" workbookViewId="0">
      <selection activeCell="A4" sqref="A4:K4"/>
    </sheetView>
  </sheetViews>
  <sheetFormatPr defaultRowHeight="15"/>
  <cols>
    <col min="1" max="1" width="7.28515625" style="1" customWidth="1"/>
    <col min="2" max="2" width="39.5703125" style="1" customWidth="1"/>
    <col min="3" max="3" width="16.28515625" style="1" customWidth="1"/>
    <col min="4" max="4" width="16" style="1" customWidth="1"/>
    <col min="5" max="5" width="37.71093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37.140625" style="1" customWidth="1"/>
    <col min="10" max="10" width="14" style="1" customWidth="1"/>
    <col min="11" max="11" width="15.5703125" style="1" customWidth="1"/>
    <col min="12" max="256" width="9.140625" style="1"/>
    <col min="257" max="257" width="7.28515625" style="1" customWidth="1"/>
    <col min="258" max="258" width="39.5703125" style="1" customWidth="1"/>
    <col min="259" max="259" width="16.28515625" style="1" customWidth="1"/>
    <col min="260" max="260" width="16" style="1" customWidth="1"/>
    <col min="261" max="261" width="37.7109375" style="1" customWidth="1"/>
    <col min="262" max="262" width="15.85546875" style="1" customWidth="1"/>
    <col min="263" max="263" width="16.5703125" style="1" customWidth="1"/>
    <col min="264" max="264" width="14.28515625" style="1" customWidth="1"/>
    <col min="265" max="265" width="37.140625" style="1" customWidth="1"/>
    <col min="266" max="266" width="14" style="1" customWidth="1"/>
    <col min="267" max="267" width="15.5703125" style="1" customWidth="1"/>
    <col min="268" max="512" width="9.140625" style="1"/>
    <col min="513" max="513" width="7.28515625" style="1" customWidth="1"/>
    <col min="514" max="514" width="39.5703125" style="1" customWidth="1"/>
    <col min="515" max="515" width="16.28515625" style="1" customWidth="1"/>
    <col min="516" max="516" width="16" style="1" customWidth="1"/>
    <col min="517" max="517" width="37.7109375" style="1" customWidth="1"/>
    <col min="518" max="518" width="15.85546875" style="1" customWidth="1"/>
    <col min="519" max="519" width="16.5703125" style="1" customWidth="1"/>
    <col min="520" max="520" width="14.28515625" style="1" customWidth="1"/>
    <col min="521" max="521" width="37.140625" style="1" customWidth="1"/>
    <col min="522" max="522" width="14" style="1" customWidth="1"/>
    <col min="523" max="523" width="15.5703125" style="1" customWidth="1"/>
    <col min="524" max="768" width="9.140625" style="1"/>
    <col min="769" max="769" width="7.28515625" style="1" customWidth="1"/>
    <col min="770" max="770" width="39.5703125" style="1" customWidth="1"/>
    <col min="771" max="771" width="16.28515625" style="1" customWidth="1"/>
    <col min="772" max="772" width="16" style="1" customWidth="1"/>
    <col min="773" max="773" width="37.7109375" style="1" customWidth="1"/>
    <col min="774" max="774" width="15.85546875" style="1" customWidth="1"/>
    <col min="775" max="775" width="16.5703125" style="1" customWidth="1"/>
    <col min="776" max="776" width="14.28515625" style="1" customWidth="1"/>
    <col min="777" max="777" width="37.140625" style="1" customWidth="1"/>
    <col min="778" max="778" width="14" style="1" customWidth="1"/>
    <col min="779" max="779" width="15.5703125" style="1" customWidth="1"/>
    <col min="780" max="1024" width="9.140625" style="1"/>
    <col min="1025" max="1025" width="7.28515625" style="1" customWidth="1"/>
    <col min="1026" max="1026" width="39.5703125" style="1" customWidth="1"/>
    <col min="1027" max="1027" width="16.28515625" style="1" customWidth="1"/>
    <col min="1028" max="1028" width="16" style="1" customWidth="1"/>
    <col min="1029" max="1029" width="37.7109375" style="1" customWidth="1"/>
    <col min="1030" max="1030" width="15.85546875" style="1" customWidth="1"/>
    <col min="1031" max="1031" width="16.5703125" style="1" customWidth="1"/>
    <col min="1032" max="1032" width="14.28515625" style="1" customWidth="1"/>
    <col min="1033" max="1033" width="37.140625" style="1" customWidth="1"/>
    <col min="1034" max="1034" width="14" style="1" customWidth="1"/>
    <col min="1035" max="1035" width="15.5703125" style="1" customWidth="1"/>
    <col min="1036" max="1280" width="9.140625" style="1"/>
    <col min="1281" max="1281" width="7.28515625" style="1" customWidth="1"/>
    <col min="1282" max="1282" width="39.5703125" style="1" customWidth="1"/>
    <col min="1283" max="1283" width="16.28515625" style="1" customWidth="1"/>
    <col min="1284" max="1284" width="16" style="1" customWidth="1"/>
    <col min="1285" max="1285" width="37.7109375" style="1" customWidth="1"/>
    <col min="1286" max="1286" width="15.85546875" style="1" customWidth="1"/>
    <col min="1287" max="1287" width="16.5703125" style="1" customWidth="1"/>
    <col min="1288" max="1288" width="14.28515625" style="1" customWidth="1"/>
    <col min="1289" max="1289" width="37.140625" style="1" customWidth="1"/>
    <col min="1290" max="1290" width="14" style="1" customWidth="1"/>
    <col min="1291" max="1291" width="15.5703125" style="1" customWidth="1"/>
    <col min="1292" max="1536" width="9.140625" style="1"/>
    <col min="1537" max="1537" width="7.28515625" style="1" customWidth="1"/>
    <col min="1538" max="1538" width="39.5703125" style="1" customWidth="1"/>
    <col min="1539" max="1539" width="16.28515625" style="1" customWidth="1"/>
    <col min="1540" max="1540" width="16" style="1" customWidth="1"/>
    <col min="1541" max="1541" width="37.7109375" style="1" customWidth="1"/>
    <col min="1542" max="1542" width="15.85546875" style="1" customWidth="1"/>
    <col min="1543" max="1543" width="16.5703125" style="1" customWidth="1"/>
    <col min="1544" max="1544" width="14.28515625" style="1" customWidth="1"/>
    <col min="1545" max="1545" width="37.140625" style="1" customWidth="1"/>
    <col min="1546" max="1546" width="14" style="1" customWidth="1"/>
    <col min="1547" max="1547" width="15.5703125" style="1" customWidth="1"/>
    <col min="1548" max="1792" width="9.140625" style="1"/>
    <col min="1793" max="1793" width="7.28515625" style="1" customWidth="1"/>
    <col min="1794" max="1794" width="39.5703125" style="1" customWidth="1"/>
    <col min="1795" max="1795" width="16.28515625" style="1" customWidth="1"/>
    <col min="1796" max="1796" width="16" style="1" customWidth="1"/>
    <col min="1797" max="1797" width="37.7109375" style="1" customWidth="1"/>
    <col min="1798" max="1798" width="15.85546875" style="1" customWidth="1"/>
    <col min="1799" max="1799" width="16.5703125" style="1" customWidth="1"/>
    <col min="1800" max="1800" width="14.28515625" style="1" customWidth="1"/>
    <col min="1801" max="1801" width="37.140625" style="1" customWidth="1"/>
    <col min="1802" max="1802" width="14" style="1" customWidth="1"/>
    <col min="1803" max="1803" width="15.5703125" style="1" customWidth="1"/>
    <col min="1804" max="2048" width="9.140625" style="1"/>
    <col min="2049" max="2049" width="7.28515625" style="1" customWidth="1"/>
    <col min="2050" max="2050" width="39.5703125" style="1" customWidth="1"/>
    <col min="2051" max="2051" width="16.28515625" style="1" customWidth="1"/>
    <col min="2052" max="2052" width="16" style="1" customWidth="1"/>
    <col min="2053" max="2053" width="37.7109375" style="1" customWidth="1"/>
    <col min="2054" max="2054" width="15.85546875" style="1" customWidth="1"/>
    <col min="2055" max="2055" width="16.5703125" style="1" customWidth="1"/>
    <col min="2056" max="2056" width="14.28515625" style="1" customWidth="1"/>
    <col min="2057" max="2057" width="37.140625" style="1" customWidth="1"/>
    <col min="2058" max="2058" width="14" style="1" customWidth="1"/>
    <col min="2059" max="2059" width="15.5703125" style="1" customWidth="1"/>
    <col min="2060" max="2304" width="9.140625" style="1"/>
    <col min="2305" max="2305" width="7.28515625" style="1" customWidth="1"/>
    <col min="2306" max="2306" width="39.5703125" style="1" customWidth="1"/>
    <col min="2307" max="2307" width="16.28515625" style="1" customWidth="1"/>
    <col min="2308" max="2308" width="16" style="1" customWidth="1"/>
    <col min="2309" max="2309" width="37.7109375" style="1" customWidth="1"/>
    <col min="2310" max="2310" width="15.85546875" style="1" customWidth="1"/>
    <col min="2311" max="2311" width="16.5703125" style="1" customWidth="1"/>
    <col min="2312" max="2312" width="14.28515625" style="1" customWidth="1"/>
    <col min="2313" max="2313" width="37.140625" style="1" customWidth="1"/>
    <col min="2314" max="2314" width="14" style="1" customWidth="1"/>
    <col min="2315" max="2315" width="15.5703125" style="1" customWidth="1"/>
    <col min="2316" max="2560" width="9.140625" style="1"/>
    <col min="2561" max="2561" width="7.28515625" style="1" customWidth="1"/>
    <col min="2562" max="2562" width="39.5703125" style="1" customWidth="1"/>
    <col min="2563" max="2563" width="16.28515625" style="1" customWidth="1"/>
    <col min="2564" max="2564" width="16" style="1" customWidth="1"/>
    <col min="2565" max="2565" width="37.7109375" style="1" customWidth="1"/>
    <col min="2566" max="2566" width="15.85546875" style="1" customWidth="1"/>
    <col min="2567" max="2567" width="16.5703125" style="1" customWidth="1"/>
    <col min="2568" max="2568" width="14.28515625" style="1" customWidth="1"/>
    <col min="2569" max="2569" width="37.140625" style="1" customWidth="1"/>
    <col min="2570" max="2570" width="14" style="1" customWidth="1"/>
    <col min="2571" max="2571" width="15.5703125" style="1" customWidth="1"/>
    <col min="2572" max="2816" width="9.140625" style="1"/>
    <col min="2817" max="2817" width="7.28515625" style="1" customWidth="1"/>
    <col min="2818" max="2818" width="39.5703125" style="1" customWidth="1"/>
    <col min="2819" max="2819" width="16.28515625" style="1" customWidth="1"/>
    <col min="2820" max="2820" width="16" style="1" customWidth="1"/>
    <col min="2821" max="2821" width="37.7109375" style="1" customWidth="1"/>
    <col min="2822" max="2822" width="15.85546875" style="1" customWidth="1"/>
    <col min="2823" max="2823" width="16.5703125" style="1" customWidth="1"/>
    <col min="2824" max="2824" width="14.28515625" style="1" customWidth="1"/>
    <col min="2825" max="2825" width="37.140625" style="1" customWidth="1"/>
    <col min="2826" max="2826" width="14" style="1" customWidth="1"/>
    <col min="2827" max="2827" width="15.5703125" style="1" customWidth="1"/>
    <col min="2828" max="3072" width="9.140625" style="1"/>
    <col min="3073" max="3073" width="7.28515625" style="1" customWidth="1"/>
    <col min="3074" max="3074" width="39.5703125" style="1" customWidth="1"/>
    <col min="3075" max="3075" width="16.28515625" style="1" customWidth="1"/>
    <col min="3076" max="3076" width="16" style="1" customWidth="1"/>
    <col min="3077" max="3077" width="37.7109375" style="1" customWidth="1"/>
    <col min="3078" max="3078" width="15.85546875" style="1" customWidth="1"/>
    <col min="3079" max="3079" width="16.5703125" style="1" customWidth="1"/>
    <col min="3080" max="3080" width="14.28515625" style="1" customWidth="1"/>
    <col min="3081" max="3081" width="37.140625" style="1" customWidth="1"/>
    <col min="3082" max="3082" width="14" style="1" customWidth="1"/>
    <col min="3083" max="3083" width="15.5703125" style="1" customWidth="1"/>
    <col min="3084" max="3328" width="9.140625" style="1"/>
    <col min="3329" max="3329" width="7.28515625" style="1" customWidth="1"/>
    <col min="3330" max="3330" width="39.5703125" style="1" customWidth="1"/>
    <col min="3331" max="3331" width="16.28515625" style="1" customWidth="1"/>
    <col min="3332" max="3332" width="16" style="1" customWidth="1"/>
    <col min="3333" max="3333" width="37.7109375" style="1" customWidth="1"/>
    <col min="3334" max="3334" width="15.85546875" style="1" customWidth="1"/>
    <col min="3335" max="3335" width="16.5703125" style="1" customWidth="1"/>
    <col min="3336" max="3336" width="14.28515625" style="1" customWidth="1"/>
    <col min="3337" max="3337" width="37.140625" style="1" customWidth="1"/>
    <col min="3338" max="3338" width="14" style="1" customWidth="1"/>
    <col min="3339" max="3339" width="15.5703125" style="1" customWidth="1"/>
    <col min="3340" max="3584" width="9.140625" style="1"/>
    <col min="3585" max="3585" width="7.28515625" style="1" customWidth="1"/>
    <col min="3586" max="3586" width="39.5703125" style="1" customWidth="1"/>
    <col min="3587" max="3587" width="16.28515625" style="1" customWidth="1"/>
    <col min="3588" max="3588" width="16" style="1" customWidth="1"/>
    <col min="3589" max="3589" width="37.7109375" style="1" customWidth="1"/>
    <col min="3590" max="3590" width="15.85546875" style="1" customWidth="1"/>
    <col min="3591" max="3591" width="16.5703125" style="1" customWidth="1"/>
    <col min="3592" max="3592" width="14.28515625" style="1" customWidth="1"/>
    <col min="3593" max="3593" width="37.140625" style="1" customWidth="1"/>
    <col min="3594" max="3594" width="14" style="1" customWidth="1"/>
    <col min="3595" max="3595" width="15.5703125" style="1" customWidth="1"/>
    <col min="3596" max="3840" width="9.140625" style="1"/>
    <col min="3841" max="3841" width="7.28515625" style="1" customWidth="1"/>
    <col min="3842" max="3842" width="39.5703125" style="1" customWidth="1"/>
    <col min="3843" max="3843" width="16.28515625" style="1" customWidth="1"/>
    <col min="3844" max="3844" width="16" style="1" customWidth="1"/>
    <col min="3845" max="3845" width="37.7109375" style="1" customWidth="1"/>
    <col min="3846" max="3846" width="15.85546875" style="1" customWidth="1"/>
    <col min="3847" max="3847" width="16.5703125" style="1" customWidth="1"/>
    <col min="3848" max="3848" width="14.28515625" style="1" customWidth="1"/>
    <col min="3849" max="3849" width="37.140625" style="1" customWidth="1"/>
    <col min="3850" max="3850" width="14" style="1" customWidth="1"/>
    <col min="3851" max="3851" width="15.5703125" style="1" customWidth="1"/>
    <col min="3852" max="4096" width="9.140625" style="1"/>
    <col min="4097" max="4097" width="7.28515625" style="1" customWidth="1"/>
    <col min="4098" max="4098" width="39.5703125" style="1" customWidth="1"/>
    <col min="4099" max="4099" width="16.28515625" style="1" customWidth="1"/>
    <col min="4100" max="4100" width="16" style="1" customWidth="1"/>
    <col min="4101" max="4101" width="37.7109375" style="1" customWidth="1"/>
    <col min="4102" max="4102" width="15.85546875" style="1" customWidth="1"/>
    <col min="4103" max="4103" width="16.5703125" style="1" customWidth="1"/>
    <col min="4104" max="4104" width="14.28515625" style="1" customWidth="1"/>
    <col min="4105" max="4105" width="37.140625" style="1" customWidth="1"/>
    <col min="4106" max="4106" width="14" style="1" customWidth="1"/>
    <col min="4107" max="4107" width="15.5703125" style="1" customWidth="1"/>
    <col min="4108" max="4352" width="9.140625" style="1"/>
    <col min="4353" max="4353" width="7.28515625" style="1" customWidth="1"/>
    <col min="4354" max="4354" width="39.5703125" style="1" customWidth="1"/>
    <col min="4355" max="4355" width="16.28515625" style="1" customWidth="1"/>
    <col min="4356" max="4356" width="16" style="1" customWidth="1"/>
    <col min="4357" max="4357" width="37.7109375" style="1" customWidth="1"/>
    <col min="4358" max="4358" width="15.85546875" style="1" customWidth="1"/>
    <col min="4359" max="4359" width="16.5703125" style="1" customWidth="1"/>
    <col min="4360" max="4360" width="14.28515625" style="1" customWidth="1"/>
    <col min="4361" max="4361" width="37.140625" style="1" customWidth="1"/>
    <col min="4362" max="4362" width="14" style="1" customWidth="1"/>
    <col min="4363" max="4363" width="15.5703125" style="1" customWidth="1"/>
    <col min="4364" max="4608" width="9.140625" style="1"/>
    <col min="4609" max="4609" width="7.28515625" style="1" customWidth="1"/>
    <col min="4610" max="4610" width="39.5703125" style="1" customWidth="1"/>
    <col min="4611" max="4611" width="16.28515625" style="1" customWidth="1"/>
    <col min="4612" max="4612" width="16" style="1" customWidth="1"/>
    <col min="4613" max="4613" width="37.7109375" style="1" customWidth="1"/>
    <col min="4614" max="4614" width="15.85546875" style="1" customWidth="1"/>
    <col min="4615" max="4615" width="16.5703125" style="1" customWidth="1"/>
    <col min="4616" max="4616" width="14.28515625" style="1" customWidth="1"/>
    <col min="4617" max="4617" width="37.140625" style="1" customWidth="1"/>
    <col min="4618" max="4618" width="14" style="1" customWidth="1"/>
    <col min="4619" max="4619" width="15.5703125" style="1" customWidth="1"/>
    <col min="4620" max="4864" width="9.140625" style="1"/>
    <col min="4865" max="4865" width="7.28515625" style="1" customWidth="1"/>
    <col min="4866" max="4866" width="39.5703125" style="1" customWidth="1"/>
    <col min="4867" max="4867" width="16.28515625" style="1" customWidth="1"/>
    <col min="4868" max="4868" width="16" style="1" customWidth="1"/>
    <col min="4869" max="4869" width="37.7109375" style="1" customWidth="1"/>
    <col min="4870" max="4870" width="15.85546875" style="1" customWidth="1"/>
    <col min="4871" max="4871" width="16.5703125" style="1" customWidth="1"/>
    <col min="4872" max="4872" width="14.28515625" style="1" customWidth="1"/>
    <col min="4873" max="4873" width="37.140625" style="1" customWidth="1"/>
    <col min="4874" max="4874" width="14" style="1" customWidth="1"/>
    <col min="4875" max="4875" width="15.5703125" style="1" customWidth="1"/>
    <col min="4876" max="5120" width="9.140625" style="1"/>
    <col min="5121" max="5121" width="7.28515625" style="1" customWidth="1"/>
    <col min="5122" max="5122" width="39.5703125" style="1" customWidth="1"/>
    <col min="5123" max="5123" width="16.28515625" style="1" customWidth="1"/>
    <col min="5124" max="5124" width="16" style="1" customWidth="1"/>
    <col min="5125" max="5125" width="37.7109375" style="1" customWidth="1"/>
    <col min="5126" max="5126" width="15.85546875" style="1" customWidth="1"/>
    <col min="5127" max="5127" width="16.5703125" style="1" customWidth="1"/>
    <col min="5128" max="5128" width="14.28515625" style="1" customWidth="1"/>
    <col min="5129" max="5129" width="37.140625" style="1" customWidth="1"/>
    <col min="5130" max="5130" width="14" style="1" customWidth="1"/>
    <col min="5131" max="5131" width="15.5703125" style="1" customWidth="1"/>
    <col min="5132" max="5376" width="9.140625" style="1"/>
    <col min="5377" max="5377" width="7.28515625" style="1" customWidth="1"/>
    <col min="5378" max="5378" width="39.5703125" style="1" customWidth="1"/>
    <col min="5379" max="5379" width="16.28515625" style="1" customWidth="1"/>
    <col min="5380" max="5380" width="16" style="1" customWidth="1"/>
    <col min="5381" max="5381" width="37.7109375" style="1" customWidth="1"/>
    <col min="5382" max="5382" width="15.85546875" style="1" customWidth="1"/>
    <col min="5383" max="5383" width="16.5703125" style="1" customWidth="1"/>
    <col min="5384" max="5384" width="14.28515625" style="1" customWidth="1"/>
    <col min="5385" max="5385" width="37.140625" style="1" customWidth="1"/>
    <col min="5386" max="5386" width="14" style="1" customWidth="1"/>
    <col min="5387" max="5387" width="15.5703125" style="1" customWidth="1"/>
    <col min="5388" max="5632" width="9.140625" style="1"/>
    <col min="5633" max="5633" width="7.28515625" style="1" customWidth="1"/>
    <col min="5634" max="5634" width="39.5703125" style="1" customWidth="1"/>
    <col min="5635" max="5635" width="16.28515625" style="1" customWidth="1"/>
    <col min="5636" max="5636" width="16" style="1" customWidth="1"/>
    <col min="5637" max="5637" width="37.7109375" style="1" customWidth="1"/>
    <col min="5638" max="5638" width="15.85546875" style="1" customWidth="1"/>
    <col min="5639" max="5639" width="16.5703125" style="1" customWidth="1"/>
    <col min="5640" max="5640" width="14.28515625" style="1" customWidth="1"/>
    <col min="5641" max="5641" width="37.140625" style="1" customWidth="1"/>
    <col min="5642" max="5642" width="14" style="1" customWidth="1"/>
    <col min="5643" max="5643" width="15.5703125" style="1" customWidth="1"/>
    <col min="5644" max="5888" width="9.140625" style="1"/>
    <col min="5889" max="5889" width="7.28515625" style="1" customWidth="1"/>
    <col min="5890" max="5890" width="39.5703125" style="1" customWidth="1"/>
    <col min="5891" max="5891" width="16.28515625" style="1" customWidth="1"/>
    <col min="5892" max="5892" width="16" style="1" customWidth="1"/>
    <col min="5893" max="5893" width="37.7109375" style="1" customWidth="1"/>
    <col min="5894" max="5894" width="15.85546875" style="1" customWidth="1"/>
    <col min="5895" max="5895" width="16.5703125" style="1" customWidth="1"/>
    <col min="5896" max="5896" width="14.28515625" style="1" customWidth="1"/>
    <col min="5897" max="5897" width="37.140625" style="1" customWidth="1"/>
    <col min="5898" max="5898" width="14" style="1" customWidth="1"/>
    <col min="5899" max="5899" width="15.5703125" style="1" customWidth="1"/>
    <col min="5900" max="6144" width="9.140625" style="1"/>
    <col min="6145" max="6145" width="7.28515625" style="1" customWidth="1"/>
    <col min="6146" max="6146" width="39.5703125" style="1" customWidth="1"/>
    <col min="6147" max="6147" width="16.28515625" style="1" customWidth="1"/>
    <col min="6148" max="6148" width="16" style="1" customWidth="1"/>
    <col min="6149" max="6149" width="37.7109375" style="1" customWidth="1"/>
    <col min="6150" max="6150" width="15.85546875" style="1" customWidth="1"/>
    <col min="6151" max="6151" width="16.5703125" style="1" customWidth="1"/>
    <col min="6152" max="6152" width="14.28515625" style="1" customWidth="1"/>
    <col min="6153" max="6153" width="37.140625" style="1" customWidth="1"/>
    <col min="6154" max="6154" width="14" style="1" customWidth="1"/>
    <col min="6155" max="6155" width="15.5703125" style="1" customWidth="1"/>
    <col min="6156" max="6400" width="9.140625" style="1"/>
    <col min="6401" max="6401" width="7.28515625" style="1" customWidth="1"/>
    <col min="6402" max="6402" width="39.5703125" style="1" customWidth="1"/>
    <col min="6403" max="6403" width="16.28515625" style="1" customWidth="1"/>
    <col min="6404" max="6404" width="16" style="1" customWidth="1"/>
    <col min="6405" max="6405" width="37.7109375" style="1" customWidth="1"/>
    <col min="6406" max="6406" width="15.85546875" style="1" customWidth="1"/>
    <col min="6407" max="6407" width="16.5703125" style="1" customWidth="1"/>
    <col min="6408" max="6408" width="14.28515625" style="1" customWidth="1"/>
    <col min="6409" max="6409" width="37.140625" style="1" customWidth="1"/>
    <col min="6410" max="6410" width="14" style="1" customWidth="1"/>
    <col min="6411" max="6411" width="15.5703125" style="1" customWidth="1"/>
    <col min="6412" max="6656" width="9.140625" style="1"/>
    <col min="6657" max="6657" width="7.28515625" style="1" customWidth="1"/>
    <col min="6658" max="6658" width="39.5703125" style="1" customWidth="1"/>
    <col min="6659" max="6659" width="16.28515625" style="1" customWidth="1"/>
    <col min="6660" max="6660" width="16" style="1" customWidth="1"/>
    <col min="6661" max="6661" width="37.7109375" style="1" customWidth="1"/>
    <col min="6662" max="6662" width="15.85546875" style="1" customWidth="1"/>
    <col min="6663" max="6663" width="16.5703125" style="1" customWidth="1"/>
    <col min="6664" max="6664" width="14.28515625" style="1" customWidth="1"/>
    <col min="6665" max="6665" width="37.140625" style="1" customWidth="1"/>
    <col min="6666" max="6666" width="14" style="1" customWidth="1"/>
    <col min="6667" max="6667" width="15.5703125" style="1" customWidth="1"/>
    <col min="6668" max="6912" width="9.140625" style="1"/>
    <col min="6913" max="6913" width="7.28515625" style="1" customWidth="1"/>
    <col min="6914" max="6914" width="39.5703125" style="1" customWidth="1"/>
    <col min="6915" max="6915" width="16.28515625" style="1" customWidth="1"/>
    <col min="6916" max="6916" width="16" style="1" customWidth="1"/>
    <col min="6917" max="6917" width="37.7109375" style="1" customWidth="1"/>
    <col min="6918" max="6918" width="15.85546875" style="1" customWidth="1"/>
    <col min="6919" max="6919" width="16.5703125" style="1" customWidth="1"/>
    <col min="6920" max="6920" width="14.28515625" style="1" customWidth="1"/>
    <col min="6921" max="6921" width="37.140625" style="1" customWidth="1"/>
    <col min="6922" max="6922" width="14" style="1" customWidth="1"/>
    <col min="6923" max="6923" width="15.5703125" style="1" customWidth="1"/>
    <col min="6924" max="7168" width="9.140625" style="1"/>
    <col min="7169" max="7169" width="7.28515625" style="1" customWidth="1"/>
    <col min="7170" max="7170" width="39.5703125" style="1" customWidth="1"/>
    <col min="7171" max="7171" width="16.28515625" style="1" customWidth="1"/>
    <col min="7172" max="7172" width="16" style="1" customWidth="1"/>
    <col min="7173" max="7173" width="37.7109375" style="1" customWidth="1"/>
    <col min="7174" max="7174" width="15.85546875" style="1" customWidth="1"/>
    <col min="7175" max="7175" width="16.5703125" style="1" customWidth="1"/>
    <col min="7176" max="7176" width="14.28515625" style="1" customWidth="1"/>
    <col min="7177" max="7177" width="37.140625" style="1" customWidth="1"/>
    <col min="7178" max="7178" width="14" style="1" customWidth="1"/>
    <col min="7179" max="7179" width="15.5703125" style="1" customWidth="1"/>
    <col min="7180" max="7424" width="9.140625" style="1"/>
    <col min="7425" max="7425" width="7.28515625" style="1" customWidth="1"/>
    <col min="7426" max="7426" width="39.5703125" style="1" customWidth="1"/>
    <col min="7427" max="7427" width="16.28515625" style="1" customWidth="1"/>
    <col min="7428" max="7428" width="16" style="1" customWidth="1"/>
    <col min="7429" max="7429" width="37.7109375" style="1" customWidth="1"/>
    <col min="7430" max="7430" width="15.85546875" style="1" customWidth="1"/>
    <col min="7431" max="7431" width="16.5703125" style="1" customWidth="1"/>
    <col min="7432" max="7432" width="14.28515625" style="1" customWidth="1"/>
    <col min="7433" max="7433" width="37.140625" style="1" customWidth="1"/>
    <col min="7434" max="7434" width="14" style="1" customWidth="1"/>
    <col min="7435" max="7435" width="15.5703125" style="1" customWidth="1"/>
    <col min="7436" max="7680" width="9.140625" style="1"/>
    <col min="7681" max="7681" width="7.28515625" style="1" customWidth="1"/>
    <col min="7682" max="7682" width="39.5703125" style="1" customWidth="1"/>
    <col min="7683" max="7683" width="16.28515625" style="1" customWidth="1"/>
    <col min="7684" max="7684" width="16" style="1" customWidth="1"/>
    <col min="7685" max="7685" width="37.7109375" style="1" customWidth="1"/>
    <col min="7686" max="7686" width="15.85546875" style="1" customWidth="1"/>
    <col min="7687" max="7687" width="16.5703125" style="1" customWidth="1"/>
    <col min="7688" max="7688" width="14.28515625" style="1" customWidth="1"/>
    <col min="7689" max="7689" width="37.140625" style="1" customWidth="1"/>
    <col min="7690" max="7690" width="14" style="1" customWidth="1"/>
    <col min="7691" max="7691" width="15.5703125" style="1" customWidth="1"/>
    <col min="7692" max="7936" width="9.140625" style="1"/>
    <col min="7937" max="7937" width="7.28515625" style="1" customWidth="1"/>
    <col min="7938" max="7938" width="39.5703125" style="1" customWidth="1"/>
    <col min="7939" max="7939" width="16.28515625" style="1" customWidth="1"/>
    <col min="7940" max="7940" width="16" style="1" customWidth="1"/>
    <col min="7941" max="7941" width="37.7109375" style="1" customWidth="1"/>
    <col min="7942" max="7942" width="15.85546875" style="1" customWidth="1"/>
    <col min="7943" max="7943" width="16.5703125" style="1" customWidth="1"/>
    <col min="7944" max="7944" width="14.28515625" style="1" customWidth="1"/>
    <col min="7945" max="7945" width="37.140625" style="1" customWidth="1"/>
    <col min="7946" max="7946" width="14" style="1" customWidth="1"/>
    <col min="7947" max="7947" width="15.5703125" style="1" customWidth="1"/>
    <col min="7948" max="8192" width="9.140625" style="1"/>
    <col min="8193" max="8193" width="7.28515625" style="1" customWidth="1"/>
    <col min="8194" max="8194" width="39.5703125" style="1" customWidth="1"/>
    <col min="8195" max="8195" width="16.28515625" style="1" customWidth="1"/>
    <col min="8196" max="8196" width="16" style="1" customWidth="1"/>
    <col min="8197" max="8197" width="37.7109375" style="1" customWidth="1"/>
    <col min="8198" max="8198" width="15.85546875" style="1" customWidth="1"/>
    <col min="8199" max="8199" width="16.5703125" style="1" customWidth="1"/>
    <col min="8200" max="8200" width="14.28515625" style="1" customWidth="1"/>
    <col min="8201" max="8201" width="37.140625" style="1" customWidth="1"/>
    <col min="8202" max="8202" width="14" style="1" customWidth="1"/>
    <col min="8203" max="8203" width="15.5703125" style="1" customWidth="1"/>
    <col min="8204" max="8448" width="9.140625" style="1"/>
    <col min="8449" max="8449" width="7.28515625" style="1" customWidth="1"/>
    <col min="8450" max="8450" width="39.5703125" style="1" customWidth="1"/>
    <col min="8451" max="8451" width="16.28515625" style="1" customWidth="1"/>
    <col min="8452" max="8452" width="16" style="1" customWidth="1"/>
    <col min="8453" max="8453" width="37.7109375" style="1" customWidth="1"/>
    <col min="8454" max="8454" width="15.85546875" style="1" customWidth="1"/>
    <col min="8455" max="8455" width="16.5703125" style="1" customWidth="1"/>
    <col min="8456" max="8456" width="14.28515625" style="1" customWidth="1"/>
    <col min="8457" max="8457" width="37.140625" style="1" customWidth="1"/>
    <col min="8458" max="8458" width="14" style="1" customWidth="1"/>
    <col min="8459" max="8459" width="15.5703125" style="1" customWidth="1"/>
    <col min="8460" max="8704" width="9.140625" style="1"/>
    <col min="8705" max="8705" width="7.28515625" style="1" customWidth="1"/>
    <col min="8706" max="8706" width="39.5703125" style="1" customWidth="1"/>
    <col min="8707" max="8707" width="16.28515625" style="1" customWidth="1"/>
    <col min="8708" max="8708" width="16" style="1" customWidth="1"/>
    <col min="8709" max="8709" width="37.7109375" style="1" customWidth="1"/>
    <col min="8710" max="8710" width="15.85546875" style="1" customWidth="1"/>
    <col min="8711" max="8711" width="16.5703125" style="1" customWidth="1"/>
    <col min="8712" max="8712" width="14.28515625" style="1" customWidth="1"/>
    <col min="8713" max="8713" width="37.140625" style="1" customWidth="1"/>
    <col min="8714" max="8714" width="14" style="1" customWidth="1"/>
    <col min="8715" max="8715" width="15.5703125" style="1" customWidth="1"/>
    <col min="8716" max="8960" width="9.140625" style="1"/>
    <col min="8961" max="8961" width="7.28515625" style="1" customWidth="1"/>
    <col min="8962" max="8962" width="39.5703125" style="1" customWidth="1"/>
    <col min="8963" max="8963" width="16.28515625" style="1" customWidth="1"/>
    <col min="8964" max="8964" width="16" style="1" customWidth="1"/>
    <col min="8965" max="8965" width="37.7109375" style="1" customWidth="1"/>
    <col min="8966" max="8966" width="15.85546875" style="1" customWidth="1"/>
    <col min="8967" max="8967" width="16.5703125" style="1" customWidth="1"/>
    <col min="8968" max="8968" width="14.28515625" style="1" customWidth="1"/>
    <col min="8969" max="8969" width="37.140625" style="1" customWidth="1"/>
    <col min="8970" max="8970" width="14" style="1" customWidth="1"/>
    <col min="8971" max="8971" width="15.5703125" style="1" customWidth="1"/>
    <col min="8972" max="9216" width="9.140625" style="1"/>
    <col min="9217" max="9217" width="7.28515625" style="1" customWidth="1"/>
    <col min="9218" max="9218" width="39.5703125" style="1" customWidth="1"/>
    <col min="9219" max="9219" width="16.28515625" style="1" customWidth="1"/>
    <col min="9220" max="9220" width="16" style="1" customWidth="1"/>
    <col min="9221" max="9221" width="37.7109375" style="1" customWidth="1"/>
    <col min="9222" max="9222" width="15.85546875" style="1" customWidth="1"/>
    <col min="9223" max="9223" width="16.5703125" style="1" customWidth="1"/>
    <col min="9224" max="9224" width="14.28515625" style="1" customWidth="1"/>
    <col min="9225" max="9225" width="37.140625" style="1" customWidth="1"/>
    <col min="9226" max="9226" width="14" style="1" customWidth="1"/>
    <col min="9227" max="9227" width="15.5703125" style="1" customWidth="1"/>
    <col min="9228" max="9472" width="9.140625" style="1"/>
    <col min="9473" max="9473" width="7.28515625" style="1" customWidth="1"/>
    <col min="9474" max="9474" width="39.5703125" style="1" customWidth="1"/>
    <col min="9475" max="9475" width="16.28515625" style="1" customWidth="1"/>
    <col min="9476" max="9476" width="16" style="1" customWidth="1"/>
    <col min="9477" max="9477" width="37.7109375" style="1" customWidth="1"/>
    <col min="9478" max="9478" width="15.85546875" style="1" customWidth="1"/>
    <col min="9479" max="9479" width="16.5703125" style="1" customWidth="1"/>
    <col min="9480" max="9480" width="14.28515625" style="1" customWidth="1"/>
    <col min="9481" max="9481" width="37.140625" style="1" customWidth="1"/>
    <col min="9482" max="9482" width="14" style="1" customWidth="1"/>
    <col min="9483" max="9483" width="15.5703125" style="1" customWidth="1"/>
    <col min="9484" max="9728" width="9.140625" style="1"/>
    <col min="9729" max="9729" width="7.28515625" style="1" customWidth="1"/>
    <col min="9730" max="9730" width="39.5703125" style="1" customWidth="1"/>
    <col min="9731" max="9731" width="16.28515625" style="1" customWidth="1"/>
    <col min="9732" max="9732" width="16" style="1" customWidth="1"/>
    <col min="9733" max="9733" width="37.7109375" style="1" customWidth="1"/>
    <col min="9734" max="9734" width="15.85546875" style="1" customWidth="1"/>
    <col min="9735" max="9735" width="16.5703125" style="1" customWidth="1"/>
    <col min="9736" max="9736" width="14.28515625" style="1" customWidth="1"/>
    <col min="9737" max="9737" width="37.140625" style="1" customWidth="1"/>
    <col min="9738" max="9738" width="14" style="1" customWidth="1"/>
    <col min="9739" max="9739" width="15.5703125" style="1" customWidth="1"/>
    <col min="9740" max="9984" width="9.140625" style="1"/>
    <col min="9985" max="9985" width="7.28515625" style="1" customWidth="1"/>
    <col min="9986" max="9986" width="39.5703125" style="1" customWidth="1"/>
    <col min="9987" max="9987" width="16.28515625" style="1" customWidth="1"/>
    <col min="9988" max="9988" width="16" style="1" customWidth="1"/>
    <col min="9989" max="9989" width="37.7109375" style="1" customWidth="1"/>
    <col min="9990" max="9990" width="15.85546875" style="1" customWidth="1"/>
    <col min="9991" max="9991" width="16.5703125" style="1" customWidth="1"/>
    <col min="9992" max="9992" width="14.28515625" style="1" customWidth="1"/>
    <col min="9993" max="9993" width="37.140625" style="1" customWidth="1"/>
    <col min="9994" max="9994" width="14" style="1" customWidth="1"/>
    <col min="9995" max="9995" width="15.5703125" style="1" customWidth="1"/>
    <col min="9996" max="10240" width="9.140625" style="1"/>
    <col min="10241" max="10241" width="7.28515625" style="1" customWidth="1"/>
    <col min="10242" max="10242" width="39.5703125" style="1" customWidth="1"/>
    <col min="10243" max="10243" width="16.28515625" style="1" customWidth="1"/>
    <col min="10244" max="10244" width="16" style="1" customWidth="1"/>
    <col min="10245" max="10245" width="37.7109375" style="1" customWidth="1"/>
    <col min="10246" max="10246" width="15.85546875" style="1" customWidth="1"/>
    <col min="10247" max="10247" width="16.5703125" style="1" customWidth="1"/>
    <col min="10248" max="10248" width="14.28515625" style="1" customWidth="1"/>
    <col min="10249" max="10249" width="37.140625" style="1" customWidth="1"/>
    <col min="10250" max="10250" width="14" style="1" customWidth="1"/>
    <col min="10251" max="10251" width="15.5703125" style="1" customWidth="1"/>
    <col min="10252" max="10496" width="9.140625" style="1"/>
    <col min="10497" max="10497" width="7.28515625" style="1" customWidth="1"/>
    <col min="10498" max="10498" width="39.5703125" style="1" customWidth="1"/>
    <col min="10499" max="10499" width="16.28515625" style="1" customWidth="1"/>
    <col min="10500" max="10500" width="16" style="1" customWidth="1"/>
    <col min="10501" max="10501" width="37.7109375" style="1" customWidth="1"/>
    <col min="10502" max="10502" width="15.85546875" style="1" customWidth="1"/>
    <col min="10503" max="10503" width="16.5703125" style="1" customWidth="1"/>
    <col min="10504" max="10504" width="14.28515625" style="1" customWidth="1"/>
    <col min="10505" max="10505" width="37.140625" style="1" customWidth="1"/>
    <col min="10506" max="10506" width="14" style="1" customWidth="1"/>
    <col min="10507" max="10507" width="15.5703125" style="1" customWidth="1"/>
    <col min="10508" max="10752" width="9.140625" style="1"/>
    <col min="10753" max="10753" width="7.28515625" style="1" customWidth="1"/>
    <col min="10754" max="10754" width="39.5703125" style="1" customWidth="1"/>
    <col min="10755" max="10755" width="16.28515625" style="1" customWidth="1"/>
    <col min="10756" max="10756" width="16" style="1" customWidth="1"/>
    <col min="10757" max="10757" width="37.7109375" style="1" customWidth="1"/>
    <col min="10758" max="10758" width="15.85546875" style="1" customWidth="1"/>
    <col min="10759" max="10759" width="16.5703125" style="1" customWidth="1"/>
    <col min="10760" max="10760" width="14.28515625" style="1" customWidth="1"/>
    <col min="10761" max="10761" width="37.140625" style="1" customWidth="1"/>
    <col min="10762" max="10762" width="14" style="1" customWidth="1"/>
    <col min="10763" max="10763" width="15.5703125" style="1" customWidth="1"/>
    <col min="10764" max="11008" width="9.140625" style="1"/>
    <col min="11009" max="11009" width="7.28515625" style="1" customWidth="1"/>
    <col min="11010" max="11010" width="39.5703125" style="1" customWidth="1"/>
    <col min="11011" max="11011" width="16.28515625" style="1" customWidth="1"/>
    <col min="11012" max="11012" width="16" style="1" customWidth="1"/>
    <col min="11013" max="11013" width="37.7109375" style="1" customWidth="1"/>
    <col min="11014" max="11014" width="15.85546875" style="1" customWidth="1"/>
    <col min="11015" max="11015" width="16.5703125" style="1" customWidth="1"/>
    <col min="11016" max="11016" width="14.28515625" style="1" customWidth="1"/>
    <col min="11017" max="11017" width="37.140625" style="1" customWidth="1"/>
    <col min="11018" max="11018" width="14" style="1" customWidth="1"/>
    <col min="11019" max="11019" width="15.5703125" style="1" customWidth="1"/>
    <col min="11020" max="11264" width="9.140625" style="1"/>
    <col min="11265" max="11265" width="7.28515625" style="1" customWidth="1"/>
    <col min="11266" max="11266" width="39.5703125" style="1" customWidth="1"/>
    <col min="11267" max="11267" width="16.28515625" style="1" customWidth="1"/>
    <col min="11268" max="11268" width="16" style="1" customWidth="1"/>
    <col min="11269" max="11269" width="37.7109375" style="1" customWidth="1"/>
    <col min="11270" max="11270" width="15.85546875" style="1" customWidth="1"/>
    <col min="11271" max="11271" width="16.5703125" style="1" customWidth="1"/>
    <col min="11272" max="11272" width="14.28515625" style="1" customWidth="1"/>
    <col min="11273" max="11273" width="37.140625" style="1" customWidth="1"/>
    <col min="11274" max="11274" width="14" style="1" customWidth="1"/>
    <col min="11275" max="11275" width="15.5703125" style="1" customWidth="1"/>
    <col min="11276" max="11520" width="9.140625" style="1"/>
    <col min="11521" max="11521" width="7.28515625" style="1" customWidth="1"/>
    <col min="11522" max="11522" width="39.5703125" style="1" customWidth="1"/>
    <col min="11523" max="11523" width="16.28515625" style="1" customWidth="1"/>
    <col min="11524" max="11524" width="16" style="1" customWidth="1"/>
    <col min="11525" max="11525" width="37.7109375" style="1" customWidth="1"/>
    <col min="11526" max="11526" width="15.85546875" style="1" customWidth="1"/>
    <col min="11527" max="11527" width="16.5703125" style="1" customWidth="1"/>
    <col min="11528" max="11528" width="14.28515625" style="1" customWidth="1"/>
    <col min="11529" max="11529" width="37.140625" style="1" customWidth="1"/>
    <col min="11530" max="11530" width="14" style="1" customWidth="1"/>
    <col min="11531" max="11531" width="15.5703125" style="1" customWidth="1"/>
    <col min="11532" max="11776" width="9.140625" style="1"/>
    <col min="11777" max="11777" width="7.28515625" style="1" customWidth="1"/>
    <col min="11778" max="11778" width="39.5703125" style="1" customWidth="1"/>
    <col min="11779" max="11779" width="16.28515625" style="1" customWidth="1"/>
    <col min="11780" max="11780" width="16" style="1" customWidth="1"/>
    <col min="11781" max="11781" width="37.7109375" style="1" customWidth="1"/>
    <col min="11782" max="11782" width="15.85546875" style="1" customWidth="1"/>
    <col min="11783" max="11783" width="16.5703125" style="1" customWidth="1"/>
    <col min="11784" max="11784" width="14.28515625" style="1" customWidth="1"/>
    <col min="11785" max="11785" width="37.140625" style="1" customWidth="1"/>
    <col min="11786" max="11786" width="14" style="1" customWidth="1"/>
    <col min="11787" max="11787" width="15.5703125" style="1" customWidth="1"/>
    <col min="11788" max="12032" width="9.140625" style="1"/>
    <col min="12033" max="12033" width="7.28515625" style="1" customWidth="1"/>
    <col min="12034" max="12034" width="39.5703125" style="1" customWidth="1"/>
    <col min="12035" max="12035" width="16.28515625" style="1" customWidth="1"/>
    <col min="12036" max="12036" width="16" style="1" customWidth="1"/>
    <col min="12037" max="12037" width="37.7109375" style="1" customWidth="1"/>
    <col min="12038" max="12038" width="15.85546875" style="1" customWidth="1"/>
    <col min="12039" max="12039" width="16.5703125" style="1" customWidth="1"/>
    <col min="12040" max="12040" width="14.28515625" style="1" customWidth="1"/>
    <col min="12041" max="12041" width="37.140625" style="1" customWidth="1"/>
    <col min="12042" max="12042" width="14" style="1" customWidth="1"/>
    <col min="12043" max="12043" width="15.5703125" style="1" customWidth="1"/>
    <col min="12044" max="12288" width="9.140625" style="1"/>
    <col min="12289" max="12289" width="7.28515625" style="1" customWidth="1"/>
    <col min="12290" max="12290" width="39.5703125" style="1" customWidth="1"/>
    <col min="12291" max="12291" width="16.28515625" style="1" customWidth="1"/>
    <col min="12292" max="12292" width="16" style="1" customWidth="1"/>
    <col min="12293" max="12293" width="37.7109375" style="1" customWidth="1"/>
    <col min="12294" max="12294" width="15.85546875" style="1" customWidth="1"/>
    <col min="12295" max="12295" width="16.5703125" style="1" customWidth="1"/>
    <col min="12296" max="12296" width="14.28515625" style="1" customWidth="1"/>
    <col min="12297" max="12297" width="37.140625" style="1" customWidth="1"/>
    <col min="12298" max="12298" width="14" style="1" customWidth="1"/>
    <col min="12299" max="12299" width="15.5703125" style="1" customWidth="1"/>
    <col min="12300" max="12544" width="9.140625" style="1"/>
    <col min="12545" max="12545" width="7.28515625" style="1" customWidth="1"/>
    <col min="12546" max="12546" width="39.5703125" style="1" customWidth="1"/>
    <col min="12547" max="12547" width="16.28515625" style="1" customWidth="1"/>
    <col min="12548" max="12548" width="16" style="1" customWidth="1"/>
    <col min="12549" max="12549" width="37.7109375" style="1" customWidth="1"/>
    <col min="12550" max="12550" width="15.85546875" style="1" customWidth="1"/>
    <col min="12551" max="12551" width="16.5703125" style="1" customWidth="1"/>
    <col min="12552" max="12552" width="14.28515625" style="1" customWidth="1"/>
    <col min="12553" max="12553" width="37.140625" style="1" customWidth="1"/>
    <col min="12554" max="12554" width="14" style="1" customWidth="1"/>
    <col min="12555" max="12555" width="15.5703125" style="1" customWidth="1"/>
    <col min="12556" max="12800" width="9.140625" style="1"/>
    <col min="12801" max="12801" width="7.28515625" style="1" customWidth="1"/>
    <col min="12802" max="12802" width="39.5703125" style="1" customWidth="1"/>
    <col min="12803" max="12803" width="16.28515625" style="1" customWidth="1"/>
    <col min="12804" max="12804" width="16" style="1" customWidth="1"/>
    <col min="12805" max="12805" width="37.7109375" style="1" customWidth="1"/>
    <col min="12806" max="12806" width="15.85546875" style="1" customWidth="1"/>
    <col min="12807" max="12807" width="16.5703125" style="1" customWidth="1"/>
    <col min="12808" max="12808" width="14.28515625" style="1" customWidth="1"/>
    <col min="12809" max="12809" width="37.140625" style="1" customWidth="1"/>
    <col min="12810" max="12810" width="14" style="1" customWidth="1"/>
    <col min="12811" max="12811" width="15.5703125" style="1" customWidth="1"/>
    <col min="12812" max="13056" width="9.140625" style="1"/>
    <col min="13057" max="13057" width="7.28515625" style="1" customWidth="1"/>
    <col min="13058" max="13058" width="39.5703125" style="1" customWidth="1"/>
    <col min="13059" max="13059" width="16.28515625" style="1" customWidth="1"/>
    <col min="13060" max="13060" width="16" style="1" customWidth="1"/>
    <col min="13061" max="13061" width="37.7109375" style="1" customWidth="1"/>
    <col min="13062" max="13062" width="15.85546875" style="1" customWidth="1"/>
    <col min="13063" max="13063" width="16.5703125" style="1" customWidth="1"/>
    <col min="13064" max="13064" width="14.28515625" style="1" customWidth="1"/>
    <col min="13065" max="13065" width="37.140625" style="1" customWidth="1"/>
    <col min="13066" max="13066" width="14" style="1" customWidth="1"/>
    <col min="13067" max="13067" width="15.5703125" style="1" customWidth="1"/>
    <col min="13068" max="13312" width="9.140625" style="1"/>
    <col min="13313" max="13313" width="7.28515625" style="1" customWidth="1"/>
    <col min="13314" max="13314" width="39.5703125" style="1" customWidth="1"/>
    <col min="13315" max="13315" width="16.28515625" style="1" customWidth="1"/>
    <col min="13316" max="13316" width="16" style="1" customWidth="1"/>
    <col min="13317" max="13317" width="37.7109375" style="1" customWidth="1"/>
    <col min="13318" max="13318" width="15.85546875" style="1" customWidth="1"/>
    <col min="13319" max="13319" width="16.5703125" style="1" customWidth="1"/>
    <col min="13320" max="13320" width="14.28515625" style="1" customWidth="1"/>
    <col min="13321" max="13321" width="37.140625" style="1" customWidth="1"/>
    <col min="13322" max="13322" width="14" style="1" customWidth="1"/>
    <col min="13323" max="13323" width="15.5703125" style="1" customWidth="1"/>
    <col min="13324" max="13568" width="9.140625" style="1"/>
    <col min="13569" max="13569" width="7.28515625" style="1" customWidth="1"/>
    <col min="13570" max="13570" width="39.5703125" style="1" customWidth="1"/>
    <col min="13571" max="13571" width="16.28515625" style="1" customWidth="1"/>
    <col min="13572" max="13572" width="16" style="1" customWidth="1"/>
    <col min="13573" max="13573" width="37.7109375" style="1" customWidth="1"/>
    <col min="13574" max="13574" width="15.85546875" style="1" customWidth="1"/>
    <col min="13575" max="13575" width="16.5703125" style="1" customWidth="1"/>
    <col min="13576" max="13576" width="14.28515625" style="1" customWidth="1"/>
    <col min="13577" max="13577" width="37.140625" style="1" customWidth="1"/>
    <col min="13578" max="13578" width="14" style="1" customWidth="1"/>
    <col min="13579" max="13579" width="15.5703125" style="1" customWidth="1"/>
    <col min="13580" max="13824" width="9.140625" style="1"/>
    <col min="13825" max="13825" width="7.28515625" style="1" customWidth="1"/>
    <col min="13826" max="13826" width="39.5703125" style="1" customWidth="1"/>
    <col min="13827" max="13827" width="16.28515625" style="1" customWidth="1"/>
    <col min="13828" max="13828" width="16" style="1" customWidth="1"/>
    <col min="13829" max="13829" width="37.7109375" style="1" customWidth="1"/>
    <col min="13830" max="13830" width="15.85546875" style="1" customWidth="1"/>
    <col min="13831" max="13831" width="16.5703125" style="1" customWidth="1"/>
    <col min="13832" max="13832" width="14.28515625" style="1" customWidth="1"/>
    <col min="13833" max="13833" width="37.140625" style="1" customWidth="1"/>
    <col min="13834" max="13834" width="14" style="1" customWidth="1"/>
    <col min="13835" max="13835" width="15.5703125" style="1" customWidth="1"/>
    <col min="13836" max="14080" width="9.140625" style="1"/>
    <col min="14081" max="14081" width="7.28515625" style="1" customWidth="1"/>
    <col min="14082" max="14082" width="39.5703125" style="1" customWidth="1"/>
    <col min="14083" max="14083" width="16.28515625" style="1" customWidth="1"/>
    <col min="14084" max="14084" width="16" style="1" customWidth="1"/>
    <col min="14085" max="14085" width="37.7109375" style="1" customWidth="1"/>
    <col min="14086" max="14086" width="15.85546875" style="1" customWidth="1"/>
    <col min="14087" max="14087" width="16.5703125" style="1" customWidth="1"/>
    <col min="14088" max="14088" width="14.28515625" style="1" customWidth="1"/>
    <col min="14089" max="14089" width="37.140625" style="1" customWidth="1"/>
    <col min="14090" max="14090" width="14" style="1" customWidth="1"/>
    <col min="14091" max="14091" width="15.5703125" style="1" customWidth="1"/>
    <col min="14092" max="14336" width="9.140625" style="1"/>
    <col min="14337" max="14337" width="7.28515625" style="1" customWidth="1"/>
    <col min="14338" max="14338" width="39.5703125" style="1" customWidth="1"/>
    <col min="14339" max="14339" width="16.28515625" style="1" customWidth="1"/>
    <col min="14340" max="14340" width="16" style="1" customWidth="1"/>
    <col min="14341" max="14341" width="37.7109375" style="1" customWidth="1"/>
    <col min="14342" max="14342" width="15.85546875" style="1" customWidth="1"/>
    <col min="14343" max="14343" width="16.5703125" style="1" customWidth="1"/>
    <col min="14344" max="14344" width="14.28515625" style="1" customWidth="1"/>
    <col min="14345" max="14345" width="37.140625" style="1" customWidth="1"/>
    <col min="14346" max="14346" width="14" style="1" customWidth="1"/>
    <col min="14347" max="14347" width="15.5703125" style="1" customWidth="1"/>
    <col min="14348" max="14592" width="9.140625" style="1"/>
    <col min="14593" max="14593" width="7.28515625" style="1" customWidth="1"/>
    <col min="14594" max="14594" width="39.5703125" style="1" customWidth="1"/>
    <col min="14595" max="14595" width="16.28515625" style="1" customWidth="1"/>
    <col min="14596" max="14596" width="16" style="1" customWidth="1"/>
    <col min="14597" max="14597" width="37.7109375" style="1" customWidth="1"/>
    <col min="14598" max="14598" width="15.85546875" style="1" customWidth="1"/>
    <col min="14599" max="14599" width="16.5703125" style="1" customWidth="1"/>
    <col min="14600" max="14600" width="14.28515625" style="1" customWidth="1"/>
    <col min="14601" max="14601" width="37.140625" style="1" customWidth="1"/>
    <col min="14602" max="14602" width="14" style="1" customWidth="1"/>
    <col min="14603" max="14603" width="15.5703125" style="1" customWidth="1"/>
    <col min="14604" max="14848" width="9.140625" style="1"/>
    <col min="14849" max="14849" width="7.28515625" style="1" customWidth="1"/>
    <col min="14850" max="14850" width="39.5703125" style="1" customWidth="1"/>
    <col min="14851" max="14851" width="16.28515625" style="1" customWidth="1"/>
    <col min="14852" max="14852" width="16" style="1" customWidth="1"/>
    <col min="14853" max="14853" width="37.7109375" style="1" customWidth="1"/>
    <col min="14854" max="14854" width="15.85546875" style="1" customWidth="1"/>
    <col min="14855" max="14855" width="16.5703125" style="1" customWidth="1"/>
    <col min="14856" max="14856" width="14.28515625" style="1" customWidth="1"/>
    <col min="14857" max="14857" width="37.140625" style="1" customWidth="1"/>
    <col min="14858" max="14858" width="14" style="1" customWidth="1"/>
    <col min="14859" max="14859" width="15.5703125" style="1" customWidth="1"/>
    <col min="14860" max="15104" width="9.140625" style="1"/>
    <col min="15105" max="15105" width="7.28515625" style="1" customWidth="1"/>
    <col min="15106" max="15106" width="39.5703125" style="1" customWidth="1"/>
    <col min="15107" max="15107" width="16.28515625" style="1" customWidth="1"/>
    <col min="15108" max="15108" width="16" style="1" customWidth="1"/>
    <col min="15109" max="15109" width="37.7109375" style="1" customWidth="1"/>
    <col min="15110" max="15110" width="15.85546875" style="1" customWidth="1"/>
    <col min="15111" max="15111" width="16.5703125" style="1" customWidth="1"/>
    <col min="15112" max="15112" width="14.28515625" style="1" customWidth="1"/>
    <col min="15113" max="15113" width="37.140625" style="1" customWidth="1"/>
    <col min="15114" max="15114" width="14" style="1" customWidth="1"/>
    <col min="15115" max="15115" width="15.5703125" style="1" customWidth="1"/>
    <col min="15116" max="15360" width="9.140625" style="1"/>
    <col min="15361" max="15361" width="7.28515625" style="1" customWidth="1"/>
    <col min="15362" max="15362" width="39.5703125" style="1" customWidth="1"/>
    <col min="15363" max="15363" width="16.28515625" style="1" customWidth="1"/>
    <col min="15364" max="15364" width="16" style="1" customWidth="1"/>
    <col min="15365" max="15365" width="37.7109375" style="1" customWidth="1"/>
    <col min="15366" max="15366" width="15.85546875" style="1" customWidth="1"/>
    <col min="15367" max="15367" width="16.5703125" style="1" customWidth="1"/>
    <col min="15368" max="15368" width="14.28515625" style="1" customWidth="1"/>
    <col min="15369" max="15369" width="37.140625" style="1" customWidth="1"/>
    <col min="15370" max="15370" width="14" style="1" customWidth="1"/>
    <col min="15371" max="15371" width="15.5703125" style="1" customWidth="1"/>
    <col min="15372" max="15616" width="9.140625" style="1"/>
    <col min="15617" max="15617" width="7.28515625" style="1" customWidth="1"/>
    <col min="15618" max="15618" width="39.5703125" style="1" customWidth="1"/>
    <col min="15619" max="15619" width="16.28515625" style="1" customWidth="1"/>
    <col min="15620" max="15620" width="16" style="1" customWidth="1"/>
    <col min="15621" max="15621" width="37.7109375" style="1" customWidth="1"/>
    <col min="15622" max="15622" width="15.85546875" style="1" customWidth="1"/>
    <col min="15623" max="15623" width="16.5703125" style="1" customWidth="1"/>
    <col min="15624" max="15624" width="14.28515625" style="1" customWidth="1"/>
    <col min="15625" max="15625" width="37.140625" style="1" customWidth="1"/>
    <col min="15626" max="15626" width="14" style="1" customWidth="1"/>
    <col min="15627" max="15627" width="15.5703125" style="1" customWidth="1"/>
    <col min="15628" max="15872" width="9.140625" style="1"/>
    <col min="15873" max="15873" width="7.28515625" style="1" customWidth="1"/>
    <col min="15874" max="15874" width="39.5703125" style="1" customWidth="1"/>
    <col min="15875" max="15875" width="16.28515625" style="1" customWidth="1"/>
    <col min="15876" max="15876" width="16" style="1" customWidth="1"/>
    <col min="15877" max="15877" width="37.7109375" style="1" customWidth="1"/>
    <col min="15878" max="15878" width="15.85546875" style="1" customWidth="1"/>
    <col min="15879" max="15879" width="16.5703125" style="1" customWidth="1"/>
    <col min="15880" max="15880" width="14.28515625" style="1" customWidth="1"/>
    <col min="15881" max="15881" width="37.140625" style="1" customWidth="1"/>
    <col min="15882" max="15882" width="14" style="1" customWidth="1"/>
    <col min="15883" max="15883" width="15.5703125" style="1" customWidth="1"/>
    <col min="15884" max="16128" width="9.140625" style="1"/>
    <col min="16129" max="16129" width="7.28515625" style="1" customWidth="1"/>
    <col min="16130" max="16130" width="39.5703125" style="1" customWidth="1"/>
    <col min="16131" max="16131" width="16.28515625" style="1" customWidth="1"/>
    <col min="16132" max="16132" width="16" style="1" customWidth="1"/>
    <col min="16133" max="16133" width="37.7109375" style="1" customWidth="1"/>
    <col min="16134" max="16134" width="15.85546875" style="1" customWidth="1"/>
    <col min="16135" max="16135" width="16.5703125" style="1" customWidth="1"/>
    <col min="16136" max="16136" width="14.28515625" style="1" customWidth="1"/>
    <col min="16137" max="16137" width="37.140625" style="1" customWidth="1"/>
    <col min="16138" max="16138" width="14" style="1" customWidth="1"/>
    <col min="16139" max="16139" width="15.5703125" style="1" customWidth="1"/>
    <col min="16140" max="16384" width="9.140625" style="1"/>
  </cols>
  <sheetData>
    <row r="1" spans="1:13" ht="18.75" customHeight="1">
      <c r="K1" s="2"/>
      <c r="L1" s="2"/>
      <c r="M1" s="2" t="s">
        <v>0</v>
      </c>
    </row>
    <row r="2" spans="1:13" ht="20.25" customHeight="1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43</v>
      </c>
    </row>
    <row r="3" spans="1:13" ht="61.5" customHeight="1">
      <c r="A3" s="3"/>
      <c r="B3" s="6" t="s">
        <v>2</v>
      </c>
      <c r="C3" s="7"/>
      <c r="D3" s="7"/>
      <c r="E3" s="7"/>
      <c r="F3" s="7"/>
      <c r="G3" s="7"/>
      <c r="H3" s="7"/>
      <c r="I3" s="7"/>
      <c r="J3" s="7"/>
      <c r="K3" s="3"/>
    </row>
    <row r="4" spans="1:13" ht="31.5" customHeight="1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3" ht="33" customHeight="1">
      <c r="A5" s="9" t="s">
        <v>4</v>
      </c>
      <c r="B5" s="9" t="s">
        <v>5</v>
      </c>
      <c r="C5" s="10" t="s">
        <v>6</v>
      </c>
      <c r="D5" s="10"/>
      <c r="E5" s="10"/>
      <c r="F5" s="10" t="s">
        <v>7</v>
      </c>
      <c r="G5" s="10" t="s">
        <v>8</v>
      </c>
      <c r="H5" s="10"/>
      <c r="I5" s="10"/>
      <c r="J5" s="10"/>
      <c r="K5" s="11" t="s">
        <v>9</v>
      </c>
    </row>
    <row r="6" spans="1:13" ht="158.25" customHeight="1">
      <c r="A6" s="9"/>
      <c r="B6" s="9"/>
      <c r="C6" s="12" t="s">
        <v>10</v>
      </c>
      <c r="D6" s="12" t="s">
        <v>11</v>
      </c>
      <c r="E6" s="12" t="s">
        <v>12</v>
      </c>
      <c r="F6" s="10"/>
      <c r="G6" s="13" t="s">
        <v>13</v>
      </c>
      <c r="H6" s="12" t="s">
        <v>14</v>
      </c>
      <c r="I6" s="12" t="s">
        <v>15</v>
      </c>
      <c r="J6" s="12" t="s">
        <v>14</v>
      </c>
      <c r="K6" s="11"/>
    </row>
    <row r="7" spans="1:13" ht="33.75" customHeight="1">
      <c r="A7" s="18">
        <v>1</v>
      </c>
      <c r="B7" s="38" t="s">
        <v>25</v>
      </c>
      <c r="C7" s="20"/>
      <c r="D7" s="21">
        <v>0.99</v>
      </c>
      <c r="E7" s="39" t="s">
        <v>26</v>
      </c>
      <c r="F7" s="16">
        <f t="shared" ref="F7:F49" si="0">SUM(C7,D7)</f>
        <v>0.99</v>
      </c>
      <c r="G7" s="38"/>
      <c r="H7" s="24"/>
      <c r="I7" s="22" t="s">
        <v>27</v>
      </c>
      <c r="J7" s="21">
        <v>0.99</v>
      </c>
      <c r="K7" s="25"/>
    </row>
    <row r="8" spans="1:13" ht="30" customHeight="1">
      <c r="A8" s="18">
        <v>2</v>
      </c>
      <c r="B8" s="38" t="s">
        <v>28</v>
      </c>
      <c r="C8" s="28"/>
      <c r="D8" s="41">
        <v>16.78</v>
      </c>
      <c r="E8" s="39" t="s">
        <v>29</v>
      </c>
      <c r="F8" s="16">
        <f t="shared" si="0"/>
        <v>16.78</v>
      </c>
      <c r="G8" s="23"/>
      <c r="H8" s="40"/>
      <c r="I8" s="39" t="s">
        <v>29</v>
      </c>
      <c r="J8" s="41">
        <v>1678</v>
      </c>
      <c r="K8" s="25"/>
    </row>
    <row r="9" spans="1:13" ht="15.75">
      <c r="A9" s="18"/>
      <c r="B9" s="23"/>
      <c r="C9" s="20"/>
      <c r="D9" s="45"/>
      <c r="E9" s="22"/>
      <c r="F9" s="16">
        <f t="shared" si="0"/>
        <v>0</v>
      </c>
      <c r="G9" s="23"/>
      <c r="H9" s="47"/>
      <c r="I9" s="22"/>
      <c r="J9" s="230"/>
      <c r="K9" s="25"/>
    </row>
    <row r="10" spans="1:13" ht="15" customHeight="1">
      <c r="A10" s="18"/>
      <c r="B10" s="23"/>
      <c r="C10" s="20"/>
      <c r="D10" s="45"/>
      <c r="E10" s="22"/>
      <c r="F10" s="16">
        <f t="shared" si="0"/>
        <v>0</v>
      </c>
      <c r="G10" s="23"/>
      <c r="H10" s="47"/>
      <c r="I10" s="22"/>
      <c r="J10" s="230"/>
      <c r="K10" s="25"/>
    </row>
    <row r="11" spans="1:13" ht="18.75" customHeight="1">
      <c r="A11" s="18"/>
      <c r="B11" s="23"/>
      <c r="C11" s="20"/>
      <c r="D11" s="45"/>
      <c r="E11" s="22"/>
      <c r="F11" s="16">
        <f t="shared" si="0"/>
        <v>0</v>
      </c>
      <c r="G11" s="46"/>
      <c r="H11" s="47"/>
      <c r="I11" s="22"/>
      <c r="J11" s="230"/>
      <c r="K11" s="25"/>
    </row>
    <row r="12" spans="1:13" ht="15.75" customHeight="1">
      <c r="A12" s="18"/>
      <c r="B12" s="23"/>
      <c r="C12" s="20"/>
      <c r="D12" s="48"/>
      <c r="E12" s="22"/>
      <c r="F12" s="16">
        <f t="shared" si="0"/>
        <v>0</v>
      </c>
      <c r="G12" s="46"/>
      <c r="H12" s="40"/>
      <c r="I12" s="22"/>
      <c r="J12" s="21"/>
      <c r="K12" s="25"/>
    </row>
    <row r="13" spans="1:13" ht="15.75" hidden="1">
      <c r="A13" s="18"/>
      <c r="B13" s="23"/>
      <c r="C13" s="20"/>
      <c r="D13" s="48"/>
      <c r="E13" s="22"/>
      <c r="F13" s="16">
        <f t="shared" si="0"/>
        <v>0</v>
      </c>
      <c r="G13" s="23"/>
      <c r="H13" s="40"/>
      <c r="I13" s="22"/>
      <c r="J13" s="21"/>
      <c r="K13" s="25"/>
    </row>
    <row r="14" spans="1:13" ht="21" hidden="1" customHeight="1">
      <c r="A14" s="46"/>
      <c r="B14" s="23"/>
      <c r="C14" s="20"/>
      <c r="D14" s="49"/>
      <c r="E14" s="22"/>
      <c r="F14" s="16">
        <f t="shared" si="0"/>
        <v>0</v>
      </c>
      <c r="G14" s="23"/>
      <c r="H14" s="50"/>
      <c r="I14" s="22"/>
      <c r="J14" s="51"/>
      <c r="K14" s="25"/>
    </row>
    <row r="15" spans="1:13" ht="20.25" hidden="1" customHeight="1">
      <c r="A15" s="46"/>
      <c r="B15" s="23"/>
      <c r="C15" s="20"/>
      <c r="D15" s="48"/>
      <c r="E15" s="52"/>
      <c r="F15" s="16">
        <f t="shared" si="0"/>
        <v>0</v>
      </c>
      <c r="G15" s="23"/>
      <c r="H15" s="40"/>
      <c r="I15" s="52"/>
      <c r="J15" s="21"/>
      <c r="K15" s="53"/>
    </row>
    <row r="16" spans="1:13" ht="22.5" hidden="1" customHeight="1">
      <c r="A16" s="18"/>
      <c r="B16" s="23"/>
      <c r="C16" s="20"/>
      <c r="D16" s="48"/>
      <c r="E16" s="22"/>
      <c r="F16" s="16">
        <f t="shared" si="0"/>
        <v>0</v>
      </c>
      <c r="G16" s="23"/>
      <c r="H16" s="40"/>
      <c r="I16" s="22"/>
      <c r="J16" s="21"/>
      <c r="K16" s="25"/>
    </row>
    <row r="17" spans="1:11" ht="21" hidden="1" customHeight="1">
      <c r="A17" s="18"/>
      <c r="B17" s="23"/>
      <c r="C17" s="20"/>
      <c r="D17" s="54"/>
      <c r="E17" s="22"/>
      <c r="F17" s="16">
        <f t="shared" si="0"/>
        <v>0</v>
      </c>
      <c r="G17" s="23"/>
      <c r="H17" s="55"/>
      <c r="I17" s="22"/>
      <c r="J17" s="56"/>
      <c r="K17" s="25"/>
    </row>
    <row r="18" spans="1:11" ht="18.75" hidden="1" customHeight="1">
      <c r="A18" s="18"/>
      <c r="B18" s="23"/>
      <c r="C18" s="20"/>
      <c r="D18" s="57"/>
      <c r="E18" s="22"/>
      <c r="F18" s="16">
        <f t="shared" si="0"/>
        <v>0</v>
      </c>
      <c r="G18" s="23"/>
      <c r="H18" s="58"/>
      <c r="I18" s="22"/>
      <c r="J18" s="59"/>
      <c r="K18" s="25"/>
    </row>
    <row r="19" spans="1:11" ht="21" hidden="1" customHeight="1">
      <c r="A19" s="18"/>
      <c r="B19" s="23"/>
      <c r="C19" s="20"/>
      <c r="D19" s="57"/>
      <c r="E19" s="22"/>
      <c r="F19" s="16">
        <f t="shared" si="0"/>
        <v>0</v>
      </c>
      <c r="G19" s="23"/>
      <c r="H19" s="20"/>
      <c r="I19" s="22"/>
      <c r="J19" s="59"/>
      <c r="K19" s="25"/>
    </row>
    <row r="20" spans="1:11" ht="15.75" hidden="1">
      <c r="A20" s="18"/>
      <c r="B20" s="23"/>
      <c r="C20" s="20"/>
      <c r="D20" s="20"/>
      <c r="E20" s="39"/>
      <c r="F20" s="16">
        <f t="shared" si="0"/>
        <v>0</v>
      </c>
      <c r="G20" s="23"/>
      <c r="H20" s="20"/>
      <c r="I20" s="39"/>
      <c r="J20" s="20"/>
      <c r="K20" s="25"/>
    </row>
    <row r="21" spans="1:11" ht="15.75" hidden="1">
      <c r="A21" s="18"/>
      <c r="B21" s="23"/>
      <c r="C21" s="20"/>
      <c r="D21" s="20"/>
      <c r="E21" s="39"/>
      <c r="F21" s="16">
        <f t="shared" si="0"/>
        <v>0</v>
      </c>
      <c r="G21" s="23"/>
      <c r="H21" s="20"/>
      <c r="I21" s="39"/>
      <c r="J21" s="20"/>
      <c r="K21" s="25"/>
    </row>
    <row r="22" spans="1:11" ht="15.75" hidden="1">
      <c r="A22" s="18"/>
      <c r="B22" s="23"/>
      <c r="C22" s="20"/>
      <c r="D22" s="20"/>
      <c r="E22" s="39"/>
      <c r="F22" s="16">
        <f t="shared" si="0"/>
        <v>0</v>
      </c>
      <c r="G22" s="23"/>
      <c r="H22" s="20"/>
      <c r="I22" s="39"/>
      <c r="J22" s="20"/>
      <c r="K22" s="25"/>
    </row>
    <row r="23" spans="1:11" ht="15.75" hidden="1">
      <c r="A23" s="18"/>
      <c r="B23" s="23"/>
      <c r="C23" s="20"/>
      <c r="D23" s="20"/>
      <c r="E23" s="39"/>
      <c r="F23" s="16">
        <f t="shared" si="0"/>
        <v>0</v>
      </c>
      <c r="G23" s="23"/>
      <c r="H23" s="20"/>
      <c r="I23" s="39"/>
      <c r="J23" s="20"/>
      <c r="K23" s="25"/>
    </row>
    <row r="24" spans="1:11" ht="15.75" hidden="1">
      <c r="A24" s="46"/>
      <c r="B24" s="23"/>
      <c r="C24" s="20"/>
      <c r="D24" s="20"/>
      <c r="E24" s="39"/>
      <c r="F24" s="16">
        <f t="shared" si="0"/>
        <v>0</v>
      </c>
      <c r="G24" s="23"/>
      <c r="H24" s="20"/>
      <c r="I24" s="39"/>
      <c r="J24" s="20"/>
      <c r="K24" s="25"/>
    </row>
    <row r="25" spans="1:11" ht="15.75" hidden="1">
      <c r="A25" s="46"/>
      <c r="B25" s="23"/>
      <c r="C25" s="20"/>
      <c r="D25" s="20"/>
      <c r="E25" s="39"/>
      <c r="F25" s="16">
        <f t="shared" si="0"/>
        <v>0</v>
      </c>
      <c r="G25" s="23"/>
      <c r="H25" s="20"/>
      <c r="I25" s="39"/>
      <c r="J25" s="20"/>
      <c r="K25" s="25"/>
    </row>
    <row r="26" spans="1:11" ht="15.75" hidden="1">
      <c r="A26" s="18"/>
      <c r="B26" s="23"/>
      <c r="C26" s="20"/>
      <c r="D26" s="20"/>
      <c r="E26" s="39"/>
      <c r="F26" s="16">
        <f t="shared" si="0"/>
        <v>0</v>
      </c>
      <c r="G26" s="23"/>
      <c r="H26" s="20"/>
      <c r="I26" s="39"/>
      <c r="J26" s="20"/>
      <c r="K26" s="25"/>
    </row>
    <row r="27" spans="1:11" ht="15.75" hidden="1">
      <c r="A27" s="18"/>
      <c r="B27" s="23"/>
      <c r="C27" s="20"/>
      <c r="D27" s="20"/>
      <c r="E27" s="39"/>
      <c r="F27" s="16">
        <f t="shared" si="0"/>
        <v>0</v>
      </c>
      <c r="G27" s="23"/>
      <c r="H27" s="20"/>
      <c r="I27" s="39"/>
      <c r="J27" s="20"/>
      <c r="K27" s="25"/>
    </row>
    <row r="28" spans="1:11" ht="15.75" hidden="1">
      <c r="A28" s="18"/>
      <c r="B28" s="23"/>
      <c r="C28" s="20"/>
      <c r="D28" s="20"/>
      <c r="E28" s="39"/>
      <c r="F28" s="16">
        <f t="shared" si="0"/>
        <v>0</v>
      </c>
      <c r="G28" s="23"/>
      <c r="H28" s="20"/>
      <c r="I28" s="39"/>
      <c r="J28" s="20"/>
      <c r="K28" s="25"/>
    </row>
    <row r="29" spans="1:11" ht="15.75" hidden="1">
      <c r="A29" s="18"/>
      <c r="B29" s="23"/>
      <c r="C29" s="20"/>
      <c r="D29" s="20"/>
      <c r="E29" s="39"/>
      <c r="F29" s="16">
        <f t="shared" si="0"/>
        <v>0</v>
      </c>
      <c r="G29" s="23"/>
      <c r="H29" s="20"/>
      <c r="I29" s="39"/>
      <c r="J29" s="20"/>
      <c r="K29" s="25"/>
    </row>
    <row r="30" spans="1:11" ht="15.75" hidden="1">
      <c r="A30" s="18"/>
      <c r="B30" s="23"/>
      <c r="C30" s="20"/>
      <c r="D30" s="20"/>
      <c r="E30" s="39"/>
      <c r="F30" s="16">
        <f t="shared" si="0"/>
        <v>0</v>
      </c>
      <c r="G30" s="23"/>
      <c r="H30" s="20"/>
      <c r="I30" s="39"/>
      <c r="J30" s="20"/>
      <c r="K30" s="25"/>
    </row>
    <row r="31" spans="1:11" ht="15.75" hidden="1">
      <c r="A31" s="18"/>
      <c r="B31" s="23"/>
      <c r="C31" s="20"/>
      <c r="D31" s="20"/>
      <c r="E31" s="39"/>
      <c r="F31" s="16">
        <f t="shared" si="0"/>
        <v>0</v>
      </c>
      <c r="G31" s="23"/>
      <c r="H31" s="20"/>
      <c r="I31" s="39"/>
      <c r="J31" s="20"/>
      <c r="K31" s="25"/>
    </row>
    <row r="32" spans="1:11" ht="15.75" hidden="1">
      <c r="A32" s="18"/>
      <c r="B32" s="23"/>
      <c r="C32" s="20"/>
      <c r="D32" s="20"/>
      <c r="E32" s="39"/>
      <c r="F32" s="16">
        <f t="shared" si="0"/>
        <v>0</v>
      </c>
      <c r="G32" s="23"/>
      <c r="H32" s="20"/>
      <c r="I32" s="39"/>
      <c r="J32" s="20"/>
      <c r="K32" s="25"/>
    </row>
    <row r="33" spans="1:11" ht="15.75" hidden="1">
      <c r="A33" s="18"/>
      <c r="B33" s="23"/>
      <c r="C33" s="20"/>
      <c r="D33" s="20"/>
      <c r="E33" s="39"/>
      <c r="F33" s="16">
        <f t="shared" si="0"/>
        <v>0</v>
      </c>
      <c r="G33" s="23"/>
      <c r="H33" s="20"/>
      <c r="I33" s="39"/>
      <c r="J33" s="20"/>
      <c r="K33" s="25"/>
    </row>
    <row r="34" spans="1:11" ht="15.75" hidden="1">
      <c r="A34" s="46"/>
      <c r="B34" s="23"/>
      <c r="C34" s="20"/>
      <c r="D34" s="20"/>
      <c r="E34" s="39"/>
      <c r="F34" s="16">
        <f t="shared" si="0"/>
        <v>0</v>
      </c>
      <c r="G34" s="23"/>
      <c r="H34" s="20"/>
      <c r="I34" s="39"/>
      <c r="J34" s="20"/>
      <c r="K34" s="25"/>
    </row>
    <row r="35" spans="1:11" ht="15.75" hidden="1">
      <c r="A35" s="46"/>
      <c r="B35" s="23"/>
      <c r="C35" s="20"/>
      <c r="D35" s="20"/>
      <c r="E35" s="39"/>
      <c r="F35" s="16">
        <f t="shared" si="0"/>
        <v>0</v>
      </c>
      <c r="G35" s="23"/>
      <c r="H35" s="20"/>
      <c r="I35" s="39"/>
      <c r="J35" s="20"/>
      <c r="K35" s="25"/>
    </row>
    <row r="36" spans="1:11" ht="15.75" hidden="1">
      <c r="A36" s="18"/>
      <c r="B36" s="23"/>
      <c r="C36" s="20"/>
      <c r="D36" s="20"/>
      <c r="E36" s="39"/>
      <c r="F36" s="16">
        <f t="shared" si="0"/>
        <v>0</v>
      </c>
      <c r="G36" s="23"/>
      <c r="H36" s="20"/>
      <c r="I36" s="39"/>
      <c r="J36" s="20"/>
      <c r="K36" s="25"/>
    </row>
    <row r="37" spans="1:11" ht="15.75" hidden="1">
      <c r="A37" s="18"/>
      <c r="B37" s="23"/>
      <c r="C37" s="20"/>
      <c r="D37" s="20"/>
      <c r="E37" s="39"/>
      <c r="F37" s="16">
        <f t="shared" si="0"/>
        <v>0</v>
      </c>
      <c r="G37" s="23"/>
      <c r="H37" s="20"/>
      <c r="I37" s="39"/>
      <c r="J37" s="20"/>
      <c r="K37" s="25"/>
    </row>
    <row r="38" spans="1:11" ht="15.75" hidden="1">
      <c r="A38" s="18"/>
      <c r="B38" s="23"/>
      <c r="C38" s="20"/>
      <c r="D38" s="20"/>
      <c r="E38" s="39"/>
      <c r="F38" s="16">
        <f t="shared" si="0"/>
        <v>0</v>
      </c>
      <c r="G38" s="23"/>
      <c r="H38" s="20"/>
      <c r="I38" s="39"/>
      <c r="J38" s="20"/>
      <c r="K38" s="25"/>
    </row>
    <row r="39" spans="1:11" ht="15.75" hidden="1">
      <c r="A39" s="18"/>
      <c r="B39" s="23"/>
      <c r="C39" s="20"/>
      <c r="D39" s="20"/>
      <c r="E39" s="39"/>
      <c r="F39" s="16">
        <f t="shared" si="0"/>
        <v>0</v>
      </c>
      <c r="G39" s="23"/>
      <c r="H39" s="20"/>
      <c r="I39" s="39"/>
      <c r="J39" s="20"/>
      <c r="K39" s="25"/>
    </row>
    <row r="40" spans="1:11" ht="15.75" hidden="1">
      <c r="A40" s="18"/>
      <c r="B40" s="23"/>
      <c r="C40" s="20"/>
      <c r="D40" s="20"/>
      <c r="E40" s="39"/>
      <c r="F40" s="16">
        <f t="shared" si="0"/>
        <v>0</v>
      </c>
      <c r="G40" s="23"/>
      <c r="H40" s="20"/>
      <c r="I40" s="39"/>
      <c r="J40" s="20"/>
      <c r="K40" s="25"/>
    </row>
    <row r="41" spans="1:11" ht="15.75" hidden="1">
      <c r="A41" s="18"/>
      <c r="B41" s="23"/>
      <c r="C41" s="20"/>
      <c r="D41" s="20"/>
      <c r="E41" s="39"/>
      <c r="F41" s="16">
        <f t="shared" si="0"/>
        <v>0</v>
      </c>
      <c r="G41" s="23"/>
      <c r="H41" s="20"/>
      <c r="I41" s="39"/>
      <c r="J41" s="20"/>
      <c r="K41" s="25"/>
    </row>
    <row r="42" spans="1:11" ht="15.75">
      <c r="A42" s="18"/>
      <c r="B42" s="23"/>
      <c r="C42" s="20"/>
      <c r="D42" s="20"/>
      <c r="E42" s="39"/>
      <c r="F42" s="16">
        <f t="shared" si="0"/>
        <v>0</v>
      </c>
      <c r="G42" s="23"/>
      <c r="H42" s="20"/>
      <c r="I42" s="39"/>
      <c r="J42" s="20"/>
      <c r="K42" s="25"/>
    </row>
    <row r="43" spans="1:11" ht="15.75">
      <c r="A43" s="18"/>
      <c r="B43" s="23"/>
      <c r="C43" s="20"/>
      <c r="D43" s="20"/>
      <c r="E43" s="39"/>
      <c r="F43" s="16">
        <f t="shared" si="0"/>
        <v>0</v>
      </c>
      <c r="G43" s="23"/>
      <c r="H43" s="20"/>
      <c r="I43" s="39"/>
      <c r="J43" s="20"/>
      <c r="K43" s="25"/>
    </row>
    <row r="44" spans="1:11" ht="15.75">
      <c r="A44" s="46"/>
      <c r="B44" s="23"/>
      <c r="C44" s="20"/>
      <c r="D44" s="20"/>
      <c r="E44" s="39"/>
      <c r="F44" s="16">
        <f t="shared" si="0"/>
        <v>0</v>
      </c>
      <c r="G44" s="23"/>
      <c r="H44" s="20"/>
      <c r="I44" s="39"/>
      <c r="J44" s="20"/>
      <c r="K44" s="25"/>
    </row>
    <row r="45" spans="1:11" ht="15.75">
      <c r="A45" s="46"/>
      <c r="B45" s="23"/>
      <c r="C45" s="20"/>
      <c r="D45" s="20"/>
      <c r="E45" s="39"/>
      <c r="F45" s="16">
        <f t="shared" si="0"/>
        <v>0</v>
      </c>
      <c r="G45" s="23"/>
      <c r="H45" s="20"/>
      <c r="I45" s="39"/>
      <c r="J45" s="20"/>
      <c r="K45" s="25"/>
    </row>
    <row r="46" spans="1:11" ht="15.75">
      <c r="A46" s="60"/>
      <c r="B46" s="61"/>
      <c r="C46" s="62"/>
      <c r="D46" s="62"/>
      <c r="E46" s="63"/>
      <c r="F46" s="16">
        <f t="shared" si="0"/>
        <v>0</v>
      </c>
      <c r="G46" s="61"/>
      <c r="H46" s="62"/>
      <c r="I46" s="63"/>
      <c r="J46" s="62"/>
      <c r="K46" s="25"/>
    </row>
    <row r="47" spans="1:11" ht="15.75">
      <c r="A47" s="60"/>
      <c r="B47" s="61"/>
      <c r="C47" s="62"/>
      <c r="D47" s="62"/>
      <c r="E47" s="63"/>
      <c r="F47" s="16">
        <f t="shared" si="0"/>
        <v>0</v>
      </c>
      <c r="G47" s="61"/>
      <c r="H47" s="62"/>
      <c r="I47" s="63"/>
      <c r="J47" s="62"/>
      <c r="K47" s="25"/>
    </row>
    <row r="48" spans="1:11" ht="15.75">
      <c r="A48" s="60"/>
      <c r="B48" s="61"/>
      <c r="C48" s="62"/>
      <c r="D48" s="62"/>
      <c r="E48" s="63"/>
      <c r="F48" s="16">
        <f t="shared" si="0"/>
        <v>0</v>
      </c>
      <c r="G48" s="61"/>
      <c r="H48" s="62"/>
      <c r="I48" s="63"/>
      <c r="J48" s="62"/>
      <c r="K48" s="25"/>
    </row>
    <row r="49" spans="1:11" ht="15.75">
      <c r="A49" s="61"/>
      <c r="B49" s="64" t="s">
        <v>37</v>
      </c>
      <c r="C49" s="65">
        <f>SUM(C7:C48)</f>
        <v>0</v>
      </c>
      <c r="D49" s="65">
        <f>SUM(D7:D48)</f>
        <v>17.77</v>
      </c>
      <c r="E49" s="66"/>
      <c r="F49" s="67">
        <f t="shared" si="0"/>
        <v>17.77</v>
      </c>
      <c r="G49" s="68"/>
      <c r="H49" s="65">
        <f>SUM(H7:H48)</f>
        <v>0</v>
      </c>
      <c r="I49" s="66"/>
      <c r="J49" s="65">
        <f>SUM(J7:J48)</f>
        <v>1678.99</v>
      </c>
      <c r="K49" s="69">
        <f>C49-H49</f>
        <v>0</v>
      </c>
    </row>
    <row r="52" spans="1:11" ht="15.75">
      <c r="B52" s="70" t="s">
        <v>163</v>
      </c>
      <c r="F52" s="71"/>
      <c r="G52" s="72" t="s">
        <v>464</v>
      </c>
      <c r="H52" s="73"/>
    </row>
    <row r="53" spans="1:11">
      <c r="B53" s="70"/>
      <c r="F53" s="74" t="s">
        <v>40</v>
      </c>
      <c r="G53" s="75"/>
      <c r="H53" s="75"/>
    </row>
    <row r="54" spans="1:11" ht="15.75">
      <c r="B54" s="70" t="s">
        <v>41</v>
      </c>
      <c r="F54" s="71"/>
      <c r="G54" s="72" t="s">
        <v>465</v>
      </c>
      <c r="H54" s="73"/>
    </row>
    <row r="55" spans="1:11">
      <c r="F55" s="74" t="s">
        <v>40</v>
      </c>
      <c r="G55" s="75"/>
      <c r="H55" s="75"/>
    </row>
  </sheetData>
  <mergeCells count="10">
    <mergeCell ref="G52:H52"/>
    <mergeCell ref="G54:H54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7" orientation="landscape" horizontalDpi="180" verticalDpi="18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56"/>
  <sheetViews>
    <sheetView topLeftCell="B1" workbookViewId="0">
      <selection activeCell="B10" sqref="B10"/>
    </sheetView>
  </sheetViews>
  <sheetFormatPr defaultRowHeight="12.75"/>
  <cols>
    <col min="1" max="1" width="3.140625" style="232" hidden="1" customWidth="1"/>
    <col min="2" max="2" width="20.7109375" style="232" customWidth="1"/>
    <col min="3" max="3" width="10.7109375" style="232" customWidth="1"/>
    <col min="4" max="4" width="11.28515625" style="232" customWidth="1"/>
    <col min="5" max="5" width="14.28515625" style="232" customWidth="1"/>
    <col min="6" max="6" width="11.28515625" style="232" customWidth="1"/>
    <col min="7" max="7" width="10.28515625" style="232" customWidth="1"/>
    <col min="8" max="8" width="18.140625" style="232" customWidth="1"/>
    <col min="9" max="9" width="16" style="232" customWidth="1"/>
    <col min="10" max="10" width="18.5703125" style="232" customWidth="1"/>
    <col min="11" max="11" width="17.28515625" style="232" customWidth="1"/>
    <col min="12" max="256" width="9.140625" style="232"/>
    <col min="257" max="257" width="0" style="232" hidden="1" customWidth="1"/>
    <col min="258" max="258" width="20.7109375" style="232" customWidth="1"/>
    <col min="259" max="259" width="10.7109375" style="232" customWidth="1"/>
    <col min="260" max="260" width="11.28515625" style="232" customWidth="1"/>
    <col min="261" max="261" width="14.28515625" style="232" customWidth="1"/>
    <col min="262" max="262" width="11.28515625" style="232" customWidth="1"/>
    <col min="263" max="263" width="10.28515625" style="232" customWidth="1"/>
    <col min="264" max="264" width="18.140625" style="232" customWidth="1"/>
    <col min="265" max="265" width="16" style="232" customWidth="1"/>
    <col min="266" max="266" width="18.5703125" style="232" customWidth="1"/>
    <col min="267" max="267" width="17.28515625" style="232" customWidth="1"/>
    <col min="268" max="512" width="9.140625" style="232"/>
    <col min="513" max="513" width="0" style="232" hidden="1" customWidth="1"/>
    <col min="514" max="514" width="20.7109375" style="232" customWidth="1"/>
    <col min="515" max="515" width="10.7109375" style="232" customWidth="1"/>
    <col min="516" max="516" width="11.28515625" style="232" customWidth="1"/>
    <col min="517" max="517" width="14.28515625" style="232" customWidth="1"/>
    <col min="518" max="518" width="11.28515625" style="232" customWidth="1"/>
    <col min="519" max="519" width="10.28515625" style="232" customWidth="1"/>
    <col min="520" max="520" width="18.140625" style="232" customWidth="1"/>
    <col min="521" max="521" width="16" style="232" customWidth="1"/>
    <col min="522" max="522" width="18.5703125" style="232" customWidth="1"/>
    <col min="523" max="523" width="17.28515625" style="232" customWidth="1"/>
    <col min="524" max="768" width="9.140625" style="232"/>
    <col min="769" max="769" width="0" style="232" hidden="1" customWidth="1"/>
    <col min="770" max="770" width="20.7109375" style="232" customWidth="1"/>
    <col min="771" max="771" width="10.7109375" style="232" customWidth="1"/>
    <col min="772" max="772" width="11.28515625" style="232" customWidth="1"/>
    <col min="773" max="773" width="14.28515625" style="232" customWidth="1"/>
    <col min="774" max="774" width="11.28515625" style="232" customWidth="1"/>
    <col min="775" max="775" width="10.28515625" style="232" customWidth="1"/>
    <col min="776" max="776" width="18.140625" style="232" customWidth="1"/>
    <col min="777" max="777" width="16" style="232" customWidth="1"/>
    <col min="778" max="778" width="18.5703125" style="232" customWidth="1"/>
    <col min="779" max="779" width="17.28515625" style="232" customWidth="1"/>
    <col min="780" max="1024" width="9.140625" style="232"/>
    <col min="1025" max="1025" width="0" style="232" hidden="1" customWidth="1"/>
    <col min="1026" max="1026" width="20.7109375" style="232" customWidth="1"/>
    <col min="1027" max="1027" width="10.7109375" style="232" customWidth="1"/>
    <col min="1028" max="1028" width="11.28515625" style="232" customWidth="1"/>
    <col min="1029" max="1029" width="14.28515625" style="232" customWidth="1"/>
    <col min="1030" max="1030" width="11.28515625" style="232" customWidth="1"/>
    <col min="1031" max="1031" width="10.28515625" style="232" customWidth="1"/>
    <col min="1032" max="1032" width="18.140625" style="232" customWidth="1"/>
    <col min="1033" max="1033" width="16" style="232" customWidth="1"/>
    <col min="1034" max="1034" width="18.5703125" style="232" customWidth="1"/>
    <col min="1035" max="1035" width="17.28515625" style="232" customWidth="1"/>
    <col min="1036" max="1280" width="9.140625" style="232"/>
    <col min="1281" max="1281" width="0" style="232" hidden="1" customWidth="1"/>
    <col min="1282" max="1282" width="20.7109375" style="232" customWidth="1"/>
    <col min="1283" max="1283" width="10.7109375" style="232" customWidth="1"/>
    <col min="1284" max="1284" width="11.28515625" style="232" customWidth="1"/>
    <col min="1285" max="1285" width="14.28515625" style="232" customWidth="1"/>
    <col min="1286" max="1286" width="11.28515625" style="232" customWidth="1"/>
    <col min="1287" max="1287" width="10.28515625" style="232" customWidth="1"/>
    <col min="1288" max="1288" width="18.140625" style="232" customWidth="1"/>
    <col min="1289" max="1289" width="16" style="232" customWidth="1"/>
    <col min="1290" max="1290" width="18.5703125" style="232" customWidth="1"/>
    <col min="1291" max="1291" width="17.28515625" style="232" customWidth="1"/>
    <col min="1292" max="1536" width="9.140625" style="232"/>
    <col min="1537" max="1537" width="0" style="232" hidden="1" customWidth="1"/>
    <col min="1538" max="1538" width="20.7109375" style="232" customWidth="1"/>
    <col min="1539" max="1539" width="10.7109375" style="232" customWidth="1"/>
    <col min="1540" max="1540" width="11.28515625" style="232" customWidth="1"/>
    <col min="1541" max="1541" width="14.28515625" style="232" customWidth="1"/>
    <col min="1542" max="1542" width="11.28515625" style="232" customWidth="1"/>
    <col min="1543" max="1543" width="10.28515625" style="232" customWidth="1"/>
    <col min="1544" max="1544" width="18.140625" style="232" customWidth="1"/>
    <col min="1545" max="1545" width="16" style="232" customWidth="1"/>
    <col min="1546" max="1546" width="18.5703125" style="232" customWidth="1"/>
    <col min="1547" max="1547" width="17.28515625" style="232" customWidth="1"/>
    <col min="1548" max="1792" width="9.140625" style="232"/>
    <col min="1793" max="1793" width="0" style="232" hidden="1" customWidth="1"/>
    <col min="1794" max="1794" width="20.7109375" style="232" customWidth="1"/>
    <col min="1795" max="1795" width="10.7109375" style="232" customWidth="1"/>
    <col min="1796" max="1796" width="11.28515625" style="232" customWidth="1"/>
    <col min="1797" max="1797" width="14.28515625" style="232" customWidth="1"/>
    <col min="1798" max="1798" width="11.28515625" style="232" customWidth="1"/>
    <col min="1799" max="1799" width="10.28515625" style="232" customWidth="1"/>
    <col min="1800" max="1800" width="18.140625" style="232" customWidth="1"/>
    <col min="1801" max="1801" width="16" style="232" customWidth="1"/>
    <col min="1802" max="1802" width="18.5703125" style="232" customWidth="1"/>
    <col min="1803" max="1803" width="17.28515625" style="232" customWidth="1"/>
    <col min="1804" max="2048" width="9.140625" style="232"/>
    <col min="2049" max="2049" width="0" style="232" hidden="1" customWidth="1"/>
    <col min="2050" max="2050" width="20.7109375" style="232" customWidth="1"/>
    <col min="2051" max="2051" width="10.7109375" style="232" customWidth="1"/>
    <col min="2052" max="2052" width="11.28515625" style="232" customWidth="1"/>
    <col min="2053" max="2053" width="14.28515625" style="232" customWidth="1"/>
    <col min="2054" max="2054" width="11.28515625" style="232" customWidth="1"/>
    <col min="2055" max="2055" width="10.28515625" style="232" customWidth="1"/>
    <col min="2056" max="2056" width="18.140625" style="232" customWidth="1"/>
    <col min="2057" max="2057" width="16" style="232" customWidth="1"/>
    <col min="2058" max="2058" width="18.5703125" style="232" customWidth="1"/>
    <col min="2059" max="2059" width="17.28515625" style="232" customWidth="1"/>
    <col min="2060" max="2304" width="9.140625" style="232"/>
    <col min="2305" max="2305" width="0" style="232" hidden="1" customWidth="1"/>
    <col min="2306" max="2306" width="20.7109375" style="232" customWidth="1"/>
    <col min="2307" max="2307" width="10.7109375" style="232" customWidth="1"/>
    <col min="2308" max="2308" width="11.28515625" style="232" customWidth="1"/>
    <col min="2309" max="2309" width="14.28515625" style="232" customWidth="1"/>
    <col min="2310" max="2310" width="11.28515625" style="232" customWidth="1"/>
    <col min="2311" max="2311" width="10.28515625" style="232" customWidth="1"/>
    <col min="2312" max="2312" width="18.140625" style="232" customWidth="1"/>
    <col min="2313" max="2313" width="16" style="232" customWidth="1"/>
    <col min="2314" max="2314" width="18.5703125" style="232" customWidth="1"/>
    <col min="2315" max="2315" width="17.28515625" style="232" customWidth="1"/>
    <col min="2316" max="2560" width="9.140625" style="232"/>
    <col min="2561" max="2561" width="0" style="232" hidden="1" customWidth="1"/>
    <col min="2562" max="2562" width="20.7109375" style="232" customWidth="1"/>
    <col min="2563" max="2563" width="10.7109375" style="232" customWidth="1"/>
    <col min="2564" max="2564" width="11.28515625" style="232" customWidth="1"/>
    <col min="2565" max="2565" width="14.28515625" style="232" customWidth="1"/>
    <col min="2566" max="2566" width="11.28515625" style="232" customWidth="1"/>
    <col min="2567" max="2567" width="10.28515625" style="232" customWidth="1"/>
    <col min="2568" max="2568" width="18.140625" style="232" customWidth="1"/>
    <col min="2569" max="2569" width="16" style="232" customWidth="1"/>
    <col min="2570" max="2570" width="18.5703125" style="232" customWidth="1"/>
    <col min="2571" max="2571" width="17.28515625" style="232" customWidth="1"/>
    <col min="2572" max="2816" width="9.140625" style="232"/>
    <col min="2817" max="2817" width="0" style="232" hidden="1" customWidth="1"/>
    <col min="2818" max="2818" width="20.7109375" style="232" customWidth="1"/>
    <col min="2819" max="2819" width="10.7109375" style="232" customWidth="1"/>
    <col min="2820" max="2820" width="11.28515625" style="232" customWidth="1"/>
    <col min="2821" max="2821" width="14.28515625" style="232" customWidth="1"/>
    <col min="2822" max="2822" width="11.28515625" style="232" customWidth="1"/>
    <col min="2823" max="2823" width="10.28515625" style="232" customWidth="1"/>
    <col min="2824" max="2824" width="18.140625" style="232" customWidth="1"/>
    <col min="2825" max="2825" width="16" style="232" customWidth="1"/>
    <col min="2826" max="2826" width="18.5703125" style="232" customWidth="1"/>
    <col min="2827" max="2827" width="17.28515625" style="232" customWidth="1"/>
    <col min="2828" max="3072" width="9.140625" style="232"/>
    <col min="3073" max="3073" width="0" style="232" hidden="1" customWidth="1"/>
    <col min="3074" max="3074" width="20.7109375" style="232" customWidth="1"/>
    <col min="3075" max="3075" width="10.7109375" style="232" customWidth="1"/>
    <col min="3076" max="3076" width="11.28515625" style="232" customWidth="1"/>
    <col min="3077" max="3077" width="14.28515625" style="232" customWidth="1"/>
    <col min="3078" max="3078" width="11.28515625" style="232" customWidth="1"/>
    <col min="3079" max="3079" width="10.28515625" style="232" customWidth="1"/>
    <col min="3080" max="3080" width="18.140625" style="232" customWidth="1"/>
    <col min="3081" max="3081" width="16" style="232" customWidth="1"/>
    <col min="3082" max="3082" width="18.5703125" style="232" customWidth="1"/>
    <col min="3083" max="3083" width="17.28515625" style="232" customWidth="1"/>
    <col min="3084" max="3328" width="9.140625" style="232"/>
    <col min="3329" max="3329" width="0" style="232" hidden="1" customWidth="1"/>
    <col min="3330" max="3330" width="20.7109375" style="232" customWidth="1"/>
    <col min="3331" max="3331" width="10.7109375" style="232" customWidth="1"/>
    <col min="3332" max="3332" width="11.28515625" style="232" customWidth="1"/>
    <col min="3333" max="3333" width="14.28515625" style="232" customWidth="1"/>
    <col min="3334" max="3334" width="11.28515625" style="232" customWidth="1"/>
    <col min="3335" max="3335" width="10.28515625" style="232" customWidth="1"/>
    <col min="3336" max="3336" width="18.140625" style="232" customWidth="1"/>
    <col min="3337" max="3337" width="16" style="232" customWidth="1"/>
    <col min="3338" max="3338" width="18.5703125" style="232" customWidth="1"/>
    <col min="3339" max="3339" width="17.28515625" style="232" customWidth="1"/>
    <col min="3340" max="3584" width="9.140625" style="232"/>
    <col min="3585" max="3585" width="0" style="232" hidden="1" customWidth="1"/>
    <col min="3586" max="3586" width="20.7109375" style="232" customWidth="1"/>
    <col min="3587" max="3587" width="10.7109375" style="232" customWidth="1"/>
    <col min="3588" max="3588" width="11.28515625" style="232" customWidth="1"/>
    <col min="3589" max="3589" width="14.28515625" style="232" customWidth="1"/>
    <col min="3590" max="3590" width="11.28515625" style="232" customWidth="1"/>
    <col min="3591" max="3591" width="10.28515625" style="232" customWidth="1"/>
    <col min="3592" max="3592" width="18.140625" style="232" customWidth="1"/>
    <col min="3593" max="3593" width="16" style="232" customWidth="1"/>
    <col min="3594" max="3594" width="18.5703125" style="232" customWidth="1"/>
    <col min="3595" max="3595" width="17.28515625" style="232" customWidth="1"/>
    <col min="3596" max="3840" width="9.140625" style="232"/>
    <col min="3841" max="3841" width="0" style="232" hidden="1" customWidth="1"/>
    <col min="3842" max="3842" width="20.7109375" style="232" customWidth="1"/>
    <col min="3843" max="3843" width="10.7109375" style="232" customWidth="1"/>
    <col min="3844" max="3844" width="11.28515625" style="232" customWidth="1"/>
    <col min="3845" max="3845" width="14.28515625" style="232" customWidth="1"/>
    <col min="3846" max="3846" width="11.28515625" style="232" customWidth="1"/>
    <col min="3847" max="3847" width="10.28515625" style="232" customWidth="1"/>
    <col min="3848" max="3848" width="18.140625" style="232" customWidth="1"/>
    <col min="3849" max="3849" width="16" style="232" customWidth="1"/>
    <col min="3850" max="3850" width="18.5703125" style="232" customWidth="1"/>
    <col min="3851" max="3851" width="17.28515625" style="232" customWidth="1"/>
    <col min="3852" max="4096" width="9.140625" style="232"/>
    <col min="4097" max="4097" width="0" style="232" hidden="1" customWidth="1"/>
    <col min="4098" max="4098" width="20.7109375" style="232" customWidth="1"/>
    <col min="4099" max="4099" width="10.7109375" style="232" customWidth="1"/>
    <col min="4100" max="4100" width="11.28515625" style="232" customWidth="1"/>
    <col min="4101" max="4101" width="14.28515625" style="232" customWidth="1"/>
    <col min="4102" max="4102" width="11.28515625" style="232" customWidth="1"/>
    <col min="4103" max="4103" width="10.28515625" style="232" customWidth="1"/>
    <col min="4104" max="4104" width="18.140625" style="232" customWidth="1"/>
    <col min="4105" max="4105" width="16" style="232" customWidth="1"/>
    <col min="4106" max="4106" width="18.5703125" style="232" customWidth="1"/>
    <col min="4107" max="4107" width="17.28515625" style="232" customWidth="1"/>
    <col min="4108" max="4352" width="9.140625" style="232"/>
    <col min="4353" max="4353" width="0" style="232" hidden="1" customWidth="1"/>
    <col min="4354" max="4354" width="20.7109375" style="232" customWidth="1"/>
    <col min="4355" max="4355" width="10.7109375" style="232" customWidth="1"/>
    <col min="4356" max="4356" width="11.28515625" style="232" customWidth="1"/>
    <col min="4357" max="4357" width="14.28515625" style="232" customWidth="1"/>
    <col min="4358" max="4358" width="11.28515625" style="232" customWidth="1"/>
    <col min="4359" max="4359" width="10.28515625" style="232" customWidth="1"/>
    <col min="4360" max="4360" width="18.140625" style="232" customWidth="1"/>
    <col min="4361" max="4361" width="16" style="232" customWidth="1"/>
    <col min="4362" max="4362" width="18.5703125" style="232" customWidth="1"/>
    <col min="4363" max="4363" width="17.28515625" style="232" customWidth="1"/>
    <col min="4364" max="4608" width="9.140625" style="232"/>
    <col min="4609" max="4609" width="0" style="232" hidden="1" customWidth="1"/>
    <col min="4610" max="4610" width="20.7109375" style="232" customWidth="1"/>
    <col min="4611" max="4611" width="10.7109375" style="232" customWidth="1"/>
    <col min="4612" max="4612" width="11.28515625" style="232" customWidth="1"/>
    <col min="4613" max="4613" width="14.28515625" style="232" customWidth="1"/>
    <col min="4614" max="4614" width="11.28515625" style="232" customWidth="1"/>
    <col min="4615" max="4615" width="10.28515625" style="232" customWidth="1"/>
    <col min="4616" max="4616" width="18.140625" style="232" customWidth="1"/>
    <col min="4617" max="4617" width="16" style="232" customWidth="1"/>
    <col min="4618" max="4618" width="18.5703125" style="232" customWidth="1"/>
    <col min="4619" max="4619" width="17.28515625" style="232" customWidth="1"/>
    <col min="4620" max="4864" width="9.140625" style="232"/>
    <col min="4865" max="4865" width="0" style="232" hidden="1" customWidth="1"/>
    <col min="4866" max="4866" width="20.7109375" style="232" customWidth="1"/>
    <col min="4867" max="4867" width="10.7109375" style="232" customWidth="1"/>
    <col min="4868" max="4868" width="11.28515625" style="232" customWidth="1"/>
    <col min="4869" max="4869" width="14.28515625" style="232" customWidth="1"/>
    <col min="4870" max="4870" width="11.28515625" style="232" customWidth="1"/>
    <col min="4871" max="4871" width="10.28515625" style="232" customWidth="1"/>
    <col min="4872" max="4872" width="18.140625" style="232" customWidth="1"/>
    <col min="4873" max="4873" width="16" style="232" customWidth="1"/>
    <col min="4874" max="4874" width="18.5703125" style="232" customWidth="1"/>
    <col min="4875" max="4875" width="17.28515625" style="232" customWidth="1"/>
    <col min="4876" max="5120" width="9.140625" style="232"/>
    <col min="5121" max="5121" width="0" style="232" hidden="1" customWidth="1"/>
    <col min="5122" max="5122" width="20.7109375" style="232" customWidth="1"/>
    <col min="5123" max="5123" width="10.7109375" style="232" customWidth="1"/>
    <col min="5124" max="5124" width="11.28515625" style="232" customWidth="1"/>
    <col min="5125" max="5125" width="14.28515625" style="232" customWidth="1"/>
    <col min="5126" max="5126" width="11.28515625" style="232" customWidth="1"/>
    <col min="5127" max="5127" width="10.28515625" style="232" customWidth="1"/>
    <col min="5128" max="5128" width="18.140625" style="232" customWidth="1"/>
    <col min="5129" max="5129" width="16" style="232" customWidth="1"/>
    <col min="5130" max="5130" width="18.5703125" style="232" customWidth="1"/>
    <col min="5131" max="5131" width="17.28515625" style="232" customWidth="1"/>
    <col min="5132" max="5376" width="9.140625" style="232"/>
    <col min="5377" max="5377" width="0" style="232" hidden="1" customWidth="1"/>
    <col min="5378" max="5378" width="20.7109375" style="232" customWidth="1"/>
    <col min="5379" max="5379" width="10.7109375" style="232" customWidth="1"/>
    <col min="5380" max="5380" width="11.28515625" style="232" customWidth="1"/>
    <col min="5381" max="5381" width="14.28515625" style="232" customWidth="1"/>
    <col min="5382" max="5382" width="11.28515625" style="232" customWidth="1"/>
    <col min="5383" max="5383" width="10.28515625" style="232" customWidth="1"/>
    <col min="5384" max="5384" width="18.140625" style="232" customWidth="1"/>
    <col min="5385" max="5385" width="16" style="232" customWidth="1"/>
    <col min="5386" max="5386" width="18.5703125" style="232" customWidth="1"/>
    <col min="5387" max="5387" width="17.28515625" style="232" customWidth="1"/>
    <col min="5388" max="5632" width="9.140625" style="232"/>
    <col min="5633" max="5633" width="0" style="232" hidden="1" customWidth="1"/>
    <col min="5634" max="5634" width="20.7109375" style="232" customWidth="1"/>
    <col min="5635" max="5635" width="10.7109375" style="232" customWidth="1"/>
    <col min="5636" max="5636" width="11.28515625" style="232" customWidth="1"/>
    <col min="5637" max="5637" width="14.28515625" style="232" customWidth="1"/>
    <col min="5638" max="5638" width="11.28515625" style="232" customWidth="1"/>
    <col min="5639" max="5639" width="10.28515625" style="232" customWidth="1"/>
    <col min="5640" max="5640" width="18.140625" style="232" customWidth="1"/>
    <col min="5641" max="5641" width="16" style="232" customWidth="1"/>
    <col min="5642" max="5642" width="18.5703125" style="232" customWidth="1"/>
    <col min="5643" max="5643" width="17.28515625" style="232" customWidth="1"/>
    <col min="5644" max="5888" width="9.140625" style="232"/>
    <col min="5889" max="5889" width="0" style="232" hidden="1" customWidth="1"/>
    <col min="5890" max="5890" width="20.7109375" style="232" customWidth="1"/>
    <col min="5891" max="5891" width="10.7109375" style="232" customWidth="1"/>
    <col min="5892" max="5892" width="11.28515625" style="232" customWidth="1"/>
    <col min="5893" max="5893" width="14.28515625" style="232" customWidth="1"/>
    <col min="5894" max="5894" width="11.28515625" style="232" customWidth="1"/>
    <col min="5895" max="5895" width="10.28515625" style="232" customWidth="1"/>
    <col min="5896" max="5896" width="18.140625" style="232" customWidth="1"/>
    <col min="5897" max="5897" width="16" style="232" customWidth="1"/>
    <col min="5898" max="5898" width="18.5703125" style="232" customWidth="1"/>
    <col min="5899" max="5899" width="17.28515625" style="232" customWidth="1"/>
    <col min="5900" max="6144" width="9.140625" style="232"/>
    <col min="6145" max="6145" width="0" style="232" hidden="1" customWidth="1"/>
    <col min="6146" max="6146" width="20.7109375" style="232" customWidth="1"/>
    <col min="6147" max="6147" width="10.7109375" style="232" customWidth="1"/>
    <col min="6148" max="6148" width="11.28515625" style="232" customWidth="1"/>
    <col min="6149" max="6149" width="14.28515625" style="232" customWidth="1"/>
    <col min="6150" max="6150" width="11.28515625" style="232" customWidth="1"/>
    <col min="6151" max="6151" width="10.28515625" style="232" customWidth="1"/>
    <col min="6152" max="6152" width="18.140625" style="232" customWidth="1"/>
    <col min="6153" max="6153" width="16" style="232" customWidth="1"/>
    <col min="6154" max="6154" width="18.5703125" style="232" customWidth="1"/>
    <col min="6155" max="6155" width="17.28515625" style="232" customWidth="1"/>
    <col min="6156" max="6400" width="9.140625" style="232"/>
    <col min="6401" max="6401" width="0" style="232" hidden="1" customWidth="1"/>
    <col min="6402" max="6402" width="20.7109375" style="232" customWidth="1"/>
    <col min="6403" max="6403" width="10.7109375" style="232" customWidth="1"/>
    <col min="6404" max="6404" width="11.28515625" style="232" customWidth="1"/>
    <col min="6405" max="6405" width="14.28515625" style="232" customWidth="1"/>
    <col min="6406" max="6406" width="11.28515625" style="232" customWidth="1"/>
    <col min="6407" max="6407" width="10.28515625" style="232" customWidth="1"/>
    <col min="6408" max="6408" width="18.140625" style="232" customWidth="1"/>
    <col min="6409" max="6409" width="16" style="232" customWidth="1"/>
    <col min="6410" max="6410" width="18.5703125" style="232" customWidth="1"/>
    <col min="6411" max="6411" width="17.28515625" style="232" customWidth="1"/>
    <col min="6412" max="6656" width="9.140625" style="232"/>
    <col min="6657" max="6657" width="0" style="232" hidden="1" customWidth="1"/>
    <col min="6658" max="6658" width="20.7109375" style="232" customWidth="1"/>
    <col min="6659" max="6659" width="10.7109375" style="232" customWidth="1"/>
    <col min="6660" max="6660" width="11.28515625" style="232" customWidth="1"/>
    <col min="6661" max="6661" width="14.28515625" style="232" customWidth="1"/>
    <col min="6662" max="6662" width="11.28515625" style="232" customWidth="1"/>
    <col min="6663" max="6663" width="10.28515625" style="232" customWidth="1"/>
    <col min="6664" max="6664" width="18.140625" style="232" customWidth="1"/>
    <col min="6665" max="6665" width="16" style="232" customWidth="1"/>
    <col min="6666" max="6666" width="18.5703125" style="232" customWidth="1"/>
    <col min="6667" max="6667" width="17.28515625" style="232" customWidth="1"/>
    <col min="6668" max="6912" width="9.140625" style="232"/>
    <col min="6913" max="6913" width="0" style="232" hidden="1" customWidth="1"/>
    <col min="6914" max="6914" width="20.7109375" style="232" customWidth="1"/>
    <col min="6915" max="6915" width="10.7109375" style="232" customWidth="1"/>
    <col min="6916" max="6916" width="11.28515625" style="232" customWidth="1"/>
    <col min="6917" max="6917" width="14.28515625" style="232" customWidth="1"/>
    <col min="6918" max="6918" width="11.28515625" style="232" customWidth="1"/>
    <col min="6919" max="6919" width="10.28515625" style="232" customWidth="1"/>
    <col min="6920" max="6920" width="18.140625" style="232" customWidth="1"/>
    <col min="6921" max="6921" width="16" style="232" customWidth="1"/>
    <col min="6922" max="6922" width="18.5703125" style="232" customWidth="1"/>
    <col min="6923" max="6923" width="17.28515625" style="232" customWidth="1"/>
    <col min="6924" max="7168" width="9.140625" style="232"/>
    <col min="7169" max="7169" width="0" style="232" hidden="1" customWidth="1"/>
    <col min="7170" max="7170" width="20.7109375" style="232" customWidth="1"/>
    <col min="7171" max="7171" width="10.7109375" style="232" customWidth="1"/>
    <col min="7172" max="7172" width="11.28515625" style="232" customWidth="1"/>
    <col min="7173" max="7173" width="14.28515625" style="232" customWidth="1"/>
    <col min="7174" max="7174" width="11.28515625" style="232" customWidth="1"/>
    <col min="7175" max="7175" width="10.28515625" style="232" customWidth="1"/>
    <col min="7176" max="7176" width="18.140625" style="232" customWidth="1"/>
    <col min="7177" max="7177" width="16" style="232" customWidth="1"/>
    <col min="7178" max="7178" width="18.5703125" style="232" customWidth="1"/>
    <col min="7179" max="7179" width="17.28515625" style="232" customWidth="1"/>
    <col min="7180" max="7424" width="9.140625" style="232"/>
    <col min="7425" max="7425" width="0" style="232" hidden="1" customWidth="1"/>
    <col min="7426" max="7426" width="20.7109375" style="232" customWidth="1"/>
    <col min="7427" max="7427" width="10.7109375" style="232" customWidth="1"/>
    <col min="7428" max="7428" width="11.28515625" style="232" customWidth="1"/>
    <col min="7429" max="7429" width="14.28515625" style="232" customWidth="1"/>
    <col min="7430" max="7430" width="11.28515625" style="232" customWidth="1"/>
    <col min="7431" max="7431" width="10.28515625" style="232" customWidth="1"/>
    <col min="7432" max="7432" width="18.140625" style="232" customWidth="1"/>
    <col min="7433" max="7433" width="16" style="232" customWidth="1"/>
    <col min="7434" max="7434" width="18.5703125" style="232" customWidth="1"/>
    <col min="7435" max="7435" width="17.28515625" style="232" customWidth="1"/>
    <col min="7436" max="7680" width="9.140625" style="232"/>
    <col min="7681" max="7681" width="0" style="232" hidden="1" customWidth="1"/>
    <col min="7682" max="7682" width="20.7109375" style="232" customWidth="1"/>
    <col min="7683" max="7683" width="10.7109375" style="232" customWidth="1"/>
    <col min="7684" max="7684" width="11.28515625" style="232" customWidth="1"/>
    <col min="7685" max="7685" width="14.28515625" style="232" customWidth="1"/>
    <col min="7686" max="7686" width="11.28515625" style="232" customWidth="1"/>
    <col min="7687" max="7687" width="10.28515625" style="232" customWidth="1"/>
    <col min="7688" max="7688" width="18.140625" style="232" customWidth="1"/>
    <col min="7689" max="7689" width="16" style="232" customWidth="1"/>
    <col min="7690" max="7690" width="18.5703125" style="232" customWidth="1"/>
    <col min="7691" max="7691" width="17.28515625" style="232" customWidth="1"/>
    <col min="7692" max="7936" width="9.140625" style="232"/>
    <col min="7937" max="7937" width="0" style="232" hidden="1" customWidth="1"/>
    <col min="7938" max="7938" width="20.7109375" style="232" customWidth="1"/>
    <col min="7939" max="7939" width="10.7109375" style="232" customWidth="1"/>
    <col min="7940" max="7940" width="11.28515625" style="232" customWidth="1"/>
    <col min="7941" max="7941" width="14.28515625" style="232" customWidth="1"/>
    <col min="7942" max="7942" width="11.28515625" style="232" customWidth="1"/>
    <col min="7943" max="7943" width="10.28515625" style="232" customWidth="1"/>
    <col min="7944" max="7944" width="18.140625" style="232" customWidth="1"/>
    <col min="7945" max="7945" width="16" style="232" customWidth="1"/>
    <col min="7946" max="7946" width="18.5703125" style="232" customWidth="1"/>
    <col min="7947" max="7947" width="17.28515625" style="232" customWidth="1"/>
    <col min="7948" max="8192" width="9.140625" style="232"/>
    <col min="8193" max="8193" width="0" style="232" hidden="1" customWidth="1"/>
    <col min="8194" max="8194" width="20.7109375" style="232" customWidth="1"/>
    <col min="8195" max="8195" width="10.7109375" style="232" customWidth="1"/>
    <col min="8196" max="8196" width="11.28515625" style="232" customWidth="1"/>
    <col min="8197" max="8197" width="14.28515625" style="232" customWidth="1"/>
    <col min="8198" max="8198" width="11.28515625" style="232" customWidth="1"/>
    <col min="8199" max="8199" width="10.28515625" style="232" customWidth="1"/>
    <col min="8200" max="8200" width="18.140625" style="232" customWidth="1"/>
    <col min="8201" max="8201" width="16" style="232" customWidth="1"/>
    <col min="8202" max="8202" width="18.5703125" style="232" customWidth="1"/>
    <col min="8203" max="8203" width="17.28515625" style="232" customWidth="1"/>
    <col min="8204" max="8448" width="9.140625" style="232"/>
    <col min="8449" max="8449" width="0" style="232" hidden="1" customWidth="1"/>
    <col min="8450" max="8450" width="20.7109375" style="232" customWidth="1"/>
    <col min="8451" max="8451" width="10.7109375" style="232" customWidth="1"/>
    <col min="8452" max="8452" width="11.28515625" style="232" customWidth="1"/>
    <col min="8453" max="8453" width="14.28515625" style="232" customWidth="1"/>
    <col min="8454" max="8454" width="11.28515625" style="232" customWidth="1"/>
    <col min="8455" max="8455" width="10.28515625" style="232" customWidth="1"/>
    <col min="8456" max="8456" width="18.140625" style="232" customWidth="1"/>
    <col min="8457" max="8457" width="16" style="232" customWidth="1"/>
    <col min="8458" max="8458" width="18.5703125" style="232" customWidth="1"/>
    <col min="8459" max="8459" width="17.28515625" style="232" customWidth="1"/>
    <col min="8460" max="8704" width="9.140625" style="232"/>
    <col min="8705" max="8705" width="0" style="232" hidden="1" customWidth="1"/>
    <col min="8706" max="8706" width="20.7109375" style="232" customWidth="1"/>
    <col min="8707" max="8707" width="10.7109375" style="232" customWidth="1"/>
    <col min="8708" max="8708" width="11.28515625" style="232" customWidth="1"/>
    <col min="8709" max="8709" width="14.28515625" style="232" customWidth="1"/>
    <col min="8710" max="8710" width="11.28515625" style="232" customWidth="1"/>
    <col min="8711" max="8711" width="10.28515625" style="232" customWidth="1"/>
    <col min="8712" max="8712" width="18.140625" style="232" customWidth="1"/>
    <col min="8713" max="8713" width="16" style="232" customWidth="1"/>
    <col min="8714" max="8714" width="18.5703125" style="232" customWidth="1"/>
    <col min="8715" max="8715" width="17.28515625" style="232" customWidth="1"/>
    <col min="8716" max="8960" width="9.140625" style="232"/>
    <col min="8961" max="8961" width="0" style="232" hidden="1" customWidth="1"/>
    <col min="8962" max="8962" width="20.7109375" style="232" customWidth="1"/>
    <col min="8963" max="8963" width="10.7109375" style="232" customWidth="1"/>
    <col min="8964" max="8964" width="11.28515625" style="232" customWidth="1"/>
    <col min="8965" max="8965" width="14.28515625" style="232" customWidth="1"/>
    <col min="8966" max="8966" width="11.28515625" style="232" customWidth="1"/>
    <col min="8967" max="8967" width="10.28515625" style="232" customWidth="1"/>
    <col min="8968" max="8968" width="18.140625" style="232" customWidth="1"/>
    <col min="8969" max="8969" width="16" style="232" customWidth="1"/>
    <col min="8970" max="8970" width="18.5703125" style="232" customWidth="1"/>
    <col min="8971" max="8971" width="17.28515625" style="232" customWidth="1"/>
    <col min="8972" max="9216" width="9.140625" style="232"/>
    <col min="9217" max="9217" width="0" style="232" hidden="1" customWidth="1"/>
    <col min="9218" max="9218" width="20.7109375" style="232" customWidth="1"/>
    <col min="9219" max="9219" width="10.7109375" style="232" customWidth="1"/>
    <col min="9220" max="9220" width="11.28515625" style="232" customWidth="1"/>
    <col min="9221" max="9221" width="14.28515625" style="232" customWidth="1"/>
    <col min="9222" max="9222" width="11.28515625" style="232" customWidth="1"/>
    <col min="9223" max="9223" width="10.28515625" style="232" customWidth="1"/>
    <col min="9224" max="9224" width="18.140625" style="232" customWidth="1"/>
    <col min="9225" max="9225" width="16" style="232" customWidth="1"/>
    <col min="9226" max="9226" width="18.5703125" style="232" customWidth="1"/>
    <col min="9227" max="9227" width="17.28515625" style="232" customWidth="1"/>
    <col min="9228" max="9472" width="9.140625" style="232"/>
    <col min="9473" max="9473" width="0" style="232" hidden="1" customWidth="1"/>
    <col min="9474" max="9474" width="20.7109375" style="232" customWidth="1"/>
    <col min="9475" max="9475" width="10.7109375" style="232" customWidth="1"/>
    <col min="9476" max="9476" width="11.28515625" style="232" customWidth="1"/>
    <col min="9477" max="9477" width="14.28515625" style="232" customWidth="1"/>
    <col min="9478" max="9478" width="11.28515625" style="232" customWidth="1"/>
    <col min="9479" max="9479" width="10.28515625" style="232" customWidth="1"/>
    <col min="9480" max="9480" width="18.140625" style="232" customWidth="1"/>
    <col min="9481" max="9481" width="16" style="232" customWidth="1"/>
    <col min="9482" max="9482" width="18.5703125" style="232" customWidth="1"/>
    <col min="9483" max="9483" width="17.28515625" style="232" customWidth="1"/>
    <col min="9484" max="9728" width="9.140625" style="232"/>
    <col min="9729" max="9729" width="0" style="232" hidden="1" customWidth="1"/>
    <col min="9730" max="9730" width="20.7109375" style="232" customWidth="1"/>
    <col min="9731" max="9731" width="10.7109375" style="232" customWidth="1"/>
    <col min="9732" max="9732" width="11.28515625" style="232" customWidth="1"/>
    <col min="9733" max="9733" width="14.28515625" style="232" customWidth="1"/>
    <col min="9734" max="9734" width="11.28515625" style="232" customWidth="1"/>
    <col min="9735" max="9735" width="10.28515625" style="232" customWidth="1"/>
    <col min="9736" max="9736" width="18.140625" style="232" customWidth="1"/>
    <col min="9737" max="9737" width="16" style="232" customWidth="1"/>
    <col min="9738" max="9738" width="18.5703125" style="232" customWidth="1"/>
    <col min="9739" max="9739" width="17.28515625" style="232" customWidth="1"/>
    <col min="9740" max="9984" width="9.140625" style="232"/>
    <col min="9985" max="9985" width="0" style="232" hidden="1" customWidth="1"/>
    <col min="9986" max="9986" width="20.7109375" style="232" customWidth="1"/>
    <col min="9987" max="9987" width="10.7109375" style="232" customWidth="1"/>
    <col min="9988" max="9988" width="11.28515625" style="232" customWidth="1"/>
    <col min="9989" max="9989" width="14.28515625" style="232" customWidth="1"/>
    <col min="9990" max="9990" width="11.28515625" style="232" customWidth="1"/>
    <col min="9991" max="9991" width="10.28515625" style="232" customWidth="1"/>
    <col min="9992" max="9992" width="18.140625" style="232" customWidth="1"/>
    <col min="9993" max="9993" width="16" style="232" customWidth="1"/>
    <col min="9994" max="9994" width="18.5703125" style="232" customWidth="1"/>
    <col min="9995" max="9995" width="17.28515625" style="232" customWidth="1"/>
    <col min="9996" max="10240" width="9.140625" style="232"/>
    <col min="10241" max="10241" width="0" style="232" hidden="1" customWidth="1"/>
    <col min="10242" max="10242" width="20.7109375" style="232" customWidth="1"/>
    <col min="10243" max="10243" width="10.7109375" style="232" customWidth="1"/>
    <col min="10244" max="10244" width="11.28515625" style="232" customWidth="1"/>
    <col min="10245" max="10245" width="14.28515625" style="232" customWidth="1"/>
    <col min="10246" max="10246" width="11.28515625" style="232" customWidth="1"/>
    <col min="10247" max="10247" width="10.28515625" style="232" customWidth="1"/>
    <col min="10248" max="10248" width="18.140625" style="232" customWidth="1"/>
    <col min="10249" max="10249" width="16" style="232" customWidth="1"/>
    <col min="10250" max="10250" width="18.5703125" style="232" customWidth="1"/>
    <col min="10251" max="10251" width="17.28515625" style="232" customWidth="1"/>
    <col min="10252" max="10496" width="9.140625" style="232"/>
    <col min="10497" max="10497" width="0" style="232" hidden="1" customWidth="1"/>
    <col min="10498" max="10498" width="20.7109375" style="232" customWidth="1"/>
    <col min="10499" max="10499" width="10.7109375" style="232" customWidth="1"/>
    <col min="10500" max="10500" width="11.28515625" style="232" customWidth="1"/>
    <col min="10501" max="10501" width="14.28515625" style="232" customWidth="1"/>
    <col min="10502" max="10502" width="11.28515625" style="232" customWidth="1"/>
    <col min="10503" max="10503" width="10.28515625" style="232" customWidth="1"/>
    <col min="10504" max="10504" width="18.140625" style="232" customWidth="1"/>
    <col min="10505" max="10505" width="16" style="232" customWidth="1"/>
    <col min="10506" max="10506" width="18.5703125" style="232" customWidth="1"/>
    <col min="10507" max="10507" width="17.28515625" style="232" customWidth="1"/>
    <col min="10508" max="10752" width="9.140625" style="232"/>
    <col min="10753" max="10753" width="0" style="232" hidden="1" customWidth="1"/>
    <col min="10754" max="10754" width="20.7109375" style="232" customWidth="1"/>
    <col min="10755" max="10755" width="10.7109375" style="232" customWidth="1"/>
    <col min="10756" max="10756" width="11.28515625" style="232" customWidth="1"/>
    <col min="10757" max="10757" width="14.28515625" style="232" customWidth="1"/>
    <col min="10758" max="10758" width="11.28515625" style="232" customWidth="1"/>
    <col min="10759" max="10759" width="10.28515625" style="232" customWidth="1"/>
    <col min="10760" max="10760" width="18.140625" style="232" customWidth="1"/>
    <col min="10761" max="10761" width="16" style="232" customWidth="1"/>
    <col min="10762" max="10762" width="18.5703125" style="232" customWidth="1"/>
    <col min="10763" max="10763" width="17.28515625" style="232" customWidth="1"/>
    <col min="10764" max="11008" width="9.140625" style="232"/>
    <col min="11009" max="11009" width="0" style="232" hidden="1" customWidth="1"/>
    <col min="11010" max="11010" width="20.7109375" style="232" customWidth="1"/>
    <col min="11011" max="11011" width="10.7109375" style="232" customWidth="1"/>
    <col min="11012" max="11012" width="11.28515625" style="232" customWidth="1"/>
    <col min="11013" max="11013" width="14.28515625" style="232" customWidth="1"/>
    <col min="11014" max="11014" width="11.28515625" style="232" customWidth="1"/>
    <col min="11015" max="11015" width="10.28515625" style="232" customWidth="1"/>
    <col min="11016" max="11016" width="18.140625" style="232" customWidth="1"/>
    <col min="11017" max="11017" width="16" style="232" customWidth="1"/>
    <col min="11018" max="11018" width="18.5703125" style="232" customWidth="1"/>
    <col min="11019" max="11019" width="17.28515625" style="232" customWidth="1"/>
    <col min="11020" max="11264" width="9.140625" style="232"/>
    <col min="11265" max="11265" width="0" style="232" hidden="1" customWidth="1"/>
    <col min="11266" max="11266" width="20.7109375" style="232" customWidth="1"/>
    <col min="11267" max="11267" width="10.7109375" style="232" customWidth="1"/>
    <col min="11268" max="11268" width="11.28515625" style="232" customWidth="1"/>
    <col min="11269" max="11269" width="14.28515625" style="232" customWidth="1"/>
    <col min="11270" max="11270" width="11.28515625" style="232" customWidth="1"/>
    <col min="11271" max="11271" width="10.28515625" style="232" customWidth="1"/>
    <col min="11272" max="11272" width="18.140625" style="232" customWidth="1"/>
    <col min="11273" max="11273" width="16" style="232" customWidth="1"/>
    <col min="11274" max="11274" width="18.5703125" style="232" customWidth="1"/>
    <col min="11275" max="11275" width="17.28515625" style="232" customWidth="1"/>
    <col min="11276" max="11520" width="9.140625" style="232"/>
    <col min="11521" max="11521" width="0" style="232" hidden="1" customWidth="1"/>
    <col min="11522" max="11522" width="20.7109375" style="232" customWidth="1"/>
    <col min="11523" max="11523" width="10.7109375" style="232" customWidth="1"/>
    <col min="11524" max="11524" width="11.28515625" style="232" customWidth="1"/>
    <col min="11525" max="11525" width="14.28515625" style="232" customWidth="1"/>
    <col min="11526" max="11526" width="11.28515625" style="232" customWidth="1"/>
    <col min="11527" max="11527" width="10.28515625" style="232" customWidth="1"/>
    <col min="11528" max="11528" width="18.140625" style="232" customWidth="1"/>
    <col min="11529" max="11529" width="16" style="232" customWidth="1"/>
    <col min="11530" max="11530" width="18.5703125" style="232" customWidth="1"/>
    <col min="11531" max="11531" width="17.28515625" style="232" customWidth="1"/>
    <col min="11532" max="11776" width="9.140625" style="232"/>
    <col min="11777" max="11777" width="0" style="232" hidden="1" customWidth="1"/>
    <col min="11778" max="11778" width="20.7109375" style="232" customWidth="1"/>
    <col min="11779" max="11779" width="10.7109375" style="232" customWidth="1"/>
    <col min="11780" max="11780" width="11.28515625" style="232" customWidth="1"/>
    <col min="11781" max="11781" width="14.28515625" style="232" customWidth="1"/>
    <col min="11782" max="11782" width="11.28515625" style="232" customWidth="1"/>
    <col min="11783" max="11783" width="10.28515625" style="232" customWidth="1"/>
    <col min="11784" max="11784" width="18.140625" style="232" customWidth="1"/>
    <col min="11785" max="11785" width="16" style="232" customWidth="1"/>
    <col min="11786" max="11786" width="18.5703125" style="232" customWidth="1"/>
    <col min="11787" max="11787" width="17.28515625" style="232" customWidth="1"/>
    <col min="11788" max="12032" width="9.140625" style="232"/>
    <col min="12033" max="12033" width="0" style="232" hidden="1" customWidth="1"/>
    <col min="12034" max="12034" width="20.7109375" style="232" customWidth="1"/>
    <col min="12035" max="12035" width="10.7109375" style="232" customWidth="1"/>
    <col min="12036" max="12036" width="11.28515625" style="232" customWidth="1"/>
    <col min="12037" max="12037" width="14.28515625" style="232" customWidth="1"/>
    <col min="12038" max="12038" width="11.28515625" style="232" customWidth="1"/>
    <col min="12039" max="12039" width="10.28515625" style="232" customWidth="1"/>
    <col min="12040" max="12040" width="18.140625" style="232" customWidth="1"/>
    <col min="12041" max="12041" width="16" style="232" customWidth="1"/>
    <col min="12042" max="12042" width="18.5703125" style="232" customWidth="1"/>
    <col min="12043" max="12043" width="17.28515625" style="232" customWidth="1"/>
    <col min="12044" max="12288" width="9.140625" style="232"/>
    <col min="12289" max="12289" width="0" style="232" hidden="1" customWidth="1"/>
    <col min="12290" max="12290" width="20.7109375" style="232" customWidth="1"/>
    <col min="12291" max="12291" width="10.7109375" style="232" customWidth="1"/>
    <col min="12292" max="12292" width="11.28515625" style="232" customWidth="1"/>
    <col min="12293" max="12293" width="14.28515625" style="232" customWidth="1"/>
    <col min="12294" max="12294" width="11.28515625" style="232" customWidth="1"/>
    <col min="12295" max="12295" width="10.28515625" style="232" customWidth="1"/>
    <col min="12296" max="12296" width="18.140625" style="232" customWidth="1"/>
    <col min="12297" max="12297" width="16" style="232" customWidth="1"/>
    <col min="12298" max="12298" width="18.5703125" style="232" customWidth="1"/>
    <col min="12299" max="12299" width="17.28515625" style="232" customWidth="1"/>
    <col min="12300" max="12544" width="9.140625" style="232"/>
    <col min="12545" max="12545" width="0" style="232" hidden="1" customWidth="1"/>
    <col min="12546" max="12546" width="20.7109375" style="232" customWidth="1"/>
    <col min="12547" max="12547" width="10.7109375" style="232" customWidth="1"/>
    <col min="12548" max="12548" width="11.28515625" style="232" customWidth="1"/>
    <col min="12549" max="12549" width="14.28515625" style="232" customWidth="1"/>
    <col min="12550" max="12550" width="11.28515625" style="232" customWidth="1"/>
    <col min="12551" max="12551" width="10.28515625" style="232" customWidth="1"/>
    <col min="12552" max="12552" width="18.140625" style="232" customWidth="1"/>
    <col min="12553" max="12553" width="16" style="232" customWidth="1"/>
    <col min="12554" max="12554" width="18.5703125" style="232" customWidth="1"/>
    <col min="12555" max="12555" width="17.28515625" style="232" customWidth="1"/>
    <col min="12556" max="12800" width="9.140625" style="232"/>
    <col min="12801" max="12801" width="0" style="232" hidden="1" customWidth="1"/>
    <col min="12802" max="12802" width="20.7109375" style="232" customWidth="1"/>
    <col min="12803" max="12803" width="10.7109375" style="232" customWidth="1"/>
    <col min="12804" max="12804" width="11.28515625" style="232" customWidth="1"/>
    <col min="12805" max="12805" width="14.28515625" style="232" customWidth="1"/>
    <col min="12806" max="12806" width="11.28515625" style="232" customWidth="1"/>
    <col min="12807" max="12807" width="10.28515625" style="232" customWidth="1"/>
    <col min="12808" max="12808" width="18.140625" style="232" customWidth="1"/>
    <col min="12809" max="12809" width="16" style="232" customWidth="1"/>
    <col min="12810" max="12810" width="18.5703125" style="232" customWidth="1"/>
    <col min="12811" max="12811" width="17.28515625" style="232" customWidth="1"/>
    <col min="12812" max="13056" width="9.140625" style="232"/>
    <col min="13057" max="13057" width="0" style="232" hidden="1" customWidth="1"/>
    <col min="13058" max="13058" width="20.7109375" style="232" customWidth="1"/>
    <col min="13059" max="13059" width="10.7109375" style="232" customWidth="1"/>
    <col min="13060" max="13060" width="11.28515625" style="232" customWidth="1"/>
    <col min="13061" max="13061" width="14.28515625" style="232" customWidth="1"/>
    <col min="13062" max="13062" width="11.28515625" style="232" customWidth="1"/>
    <col min="13063" max="13063" width="10.28515625" style="232" customWidth="1"/>
    <col min="13064" max="13064" width="18.140625" style="232" customWidth="1"/>
    <col min="13065" max="13065" width="16" style="232" customWidth="1"/>
    <col min="13066" max="13066" width="18.5703125" style="232" customWidth="1"/>
    <col min="13067" max="13067" width="17.28515625" style="232" customWidth="1"/>
    <col min="13068" max="13312" width="9.140625" style="232"/>
    <col min="13313" max="13313" width="0" style="232" hidden="1" customWidth="1"/>
    <col min="13314" max="13314" width="20.7109375" style="232" customWidth="1"/>
    <col min="13315" max="13315" width="10.7109375" style="232" customWidth="1"/>
    <col min="13316" max="13316" width="11.28515625" style="232" customWidth="1"/>
    <col min="13317" max="13317" width="14.28515625" style="232" customWidth="1"/>
    <col min="13318" max="13318" width="11.28515625" style="232" customWidth="1"/>
    <col min="13319" max="13319" width="10.28515625" style="232" customWidth="1"/>
    <col min="13320" max="13320" width="18.140625" style="232" customWidth="1"/>
    <col min="13321" max="13321" width="16" style="232" customWidth="1"/>
    <col min="13322" max="13322" width="18.5703125" style="232" customWidth="1"/>
    <col min="13323" max="13323" width="17.28515625" style="232" customWidth="1"/>
    <col min="13324" max="13568" width="9.140625" style="232"/>
    <col min="13569" max="13569" width="0" style="232" hidden="1" customWidth="1"/>
    <col min="13570" max="13570" width="20.7109375" style="232" customWidth="1"/>
    <col min="13571" max="13571" width="10.7109375" style="232" customWidth="1"/>
    <col min="13572" max="13572" width="11.28515625" style="232" customWidth="1"/>
    <col min="13573" max="13573" width="14.28515625" style="232" customWidth="1"/>
    <col min="13574" max="13574" width="11.28515625" style="232" customWidth="1"/>
    <col min="13575" max="13575" width="10.28515625" style="232" customWidth="1"/>
    <col min="13576" max="13576" width="18.140625" style="232" customWidth="1"/>
    <col min="13577" max="13577" width="16" style="232" customWidth="1"/>
    <col min="13578" max="13578" width="18.5703125" style="232" customWidth="1"/>
    <col min="13579" max="13579" width="17.28515625" style="232" customWidth="1"/>
    <col min="13580" max="13824" width="9.140625" style="232"/>
    <col min="13825" max="13825" width="0" style="232" hidden="1" customWidth="1"/>
    <col min="13826" max="13826" width="20.7109375" style="232" customWidth="1"/>
    <col min="13827" max="13827" width="10.7109375" style="232" customWidth="1"/>
    <col min="13828" max="13828" width="11.28515625" style="232" customWidth="1"/>
    <col min="13829" max="13829" width="14.28515625" style="232" customWidth="1"/>
    <col min="13830" max="13830" width="11.28515625" style="232" customWidth="1"/>
    <col min="13831" max="13831" width="10.28515625" style="232" customWidth="1"/>
    <col min="13832" max="13832" width="18.140625" style="232" customWidth="1"/>
    <col min="13833" max="13833" width="16" style="232" customWidth="1"/>
    <col min="13834" max="13834" width="18.5703125" style="232" customWidth="1"/>
    <col min="13835" max="13835" width="17.28515625" style="232" customWidth="1"/>
    <col min="13836" max="14080" width="9.140625" style="232"/>
    <col min="14081" max="14081" width="0" style="232" hidden="1" customWidth="1"/>
    <col min="14082" max="14082" width="20.7109375" style="232" customWidth="1"/>
    <col min="14083" max="14083" width="10.7109375" style="232" customWidth="1"/>
    <col min="14084" max="14084" width="11.28515625" style="232" customWidth="1"/>
    <col min="14085" max="14085" width="14.28515625" style="232" customWidth="1"/>
    <col min="14086" max="14086" width="11.28515625" style="232" customWidth="1"/>
    <col min="14087" max="14087" width="10.28515625" style="232" customWidth="1"/>
    <col min="14088" max="14088" width="18.140625" style="232" customWidth="1"/>
    <col min="14089" max="14089" width="16" style="232" customWidth="1"/>
    <col min="14090" max="14090" width="18.5703125" style="232" customWidth="1"/>
    <col min="14091" max="14091" width="17.28515625" style="232" customWidth="1"/>
    <col min="14092" max="14336" width="9.140625" style="232"/>
    <col min="14337" max="14337" width="0" style="232" hidden="1" customWidth="1"/>
    <col min="14338" max="14338" width="20.7109375" style="232" customWidth="1"/>
    <col min="14339" max="14339" width="10.7109375" style="232" customWidth="1"/>
    <col min="14340" max="14340" width="11.28515625" style="232" customWidth="1"/>
    <col min="14341" max="14341" width="14.28515625" style="232" customWidth="1"/>
    <col min="14342" max="14342" width="11.28515625" style="232" customWidth="1"/>
    <col min="14343" max="14343" width="10.28515625" style="232" customWidth="1"/>
    <col min="14344" max="14344" width="18.140625" style="232" customWidth="1"/>
    <col min="14345" max="14345" width="16" style="232" customWidth="1"/>
    <col min="14346" max="14346" width="18.5703125" style="232" customWidth="1"/>
    <col min="14347" max="14347" width="17.28515625" style="232" customWidth="1"/>
    <col min="14348" max="14592" width="9.140625" style="232"/>
    <col min="14593" max="14593" width="0" style="232" hidden="1" customWidth="1"/>
    <col min="14594" max="14594" width="20.7109375" style="232" customWidth="1"/>
    <col min="14595" max="14595" width="10.7109375" style="232" customWidth="1"/>
    <col min="14596" max="14596" width="11.28515625" style="232" customWidth="1"/>
    <col min="14597" max="14597" width="14.28515625" style="232" customWidth="1"/>
    <col min="14598" max="14598" width="11.28515625" style="232" customWidth="1"/>
    <col min="14599" max="14599" width="10.28515625" style="232" customWidth="1"/>
    <col min="14600" max="14600" width="18.140625" style="232" customWidth="1"/>
    <col min="14601" max="14601" width="16" style="232" customWidth="1"/>
    <col min="14602" max="14602" width="18.5703125" style="232" customWidth="1"/>
    <col min="14603" max="14603" width="17.28515625" style="232" customWidth="1"/>
    <col min="14604" max="14848" width="9.140625" style="232"/>
    <col min="14849" max="14849" width="0" style="232" hidden="1" customWidth="1"/>
    <col min="14850" max="14850" width="20.7109375" style="232" customWidth="1"/>
    <col min="14851" max="14851" width="10.7109375" style="232" customWidth="1"/>
    <col min="14852" max="14852" width="11.28515625" style="232" customWidth="1"/>
    <col min="14853" max="14853" width="14.28515625" style="232" customWidth="1"/>
    <col min="14854" max="14854" width="11.28515625" style="232" customWidth="1"/>
    <col min="14855" max="14855" width="10.28515625" style="232" customWidth="1"/>
    <col min="14856" max="14856" width="18.140625" style="232" customWidth="1"/>
    <col min="14857" max="14857" width="16" style="232" customWidth="1"/>
    <col min="14858" max="14858" width="18.5703125" style="232" customWidth="1"/>
    <col min="14859" max="14859" width="17.28515625" style="232" customWidth="1"/>
    <col min="14860" max="15104" width="9.140625" style="232"/>
    <col min="15105" max="15105" width="0" style="232" hidden="1" customWidth="1"/>
    <col min="15106" max="15106" width="20.7109375" style="232" customWidth="1"/>
    <col min="15107" max="15107" width="10.7109375" style="232" customWidth="1"/>
    <col min="15108" max="15108" width="11.28515625" style="232" customWidth="1"/>
    <col min="15109" max="15109" width="14.28515625" style="232" customWidth="1"/>
    <col min="15110" max="15110" width="11.28515625" style="232" customWidth="1"/>
    <col min="15111" max="15111" width="10.28515625" style="232" customWidth="1"/>
    <col min="15112" max="15112" width="18.140625" style="232" customWidth="1"/>
    <col min="15113" max="15113" width="16" style="232" customWidth="1"/>
    <col min="15114" max="15114" width="18.5703125" style="232" customWidth="1"/>
    <col min="15115" max="15115" width="17.28515625" style="232" customWidth="1"/>
    <col min="15116" max="15360" width="9.140625" style="232"/>
    <col min="15361" max="15361" width="0" style="232" hidden="1" customWidth="1"/>
    <col min="15362" max="15362" width="20.7109375" style="232" customWidth="1"/>
    <col min="15363" max="15363" width="10.7109375" style="232" customWidth="1"/>
    <col min="15364" max="15364" width="11.28515625" style="232" customWidth="1"/>
    <col min="15365" max="15365" width="14.28515625" style="232" customWidth="1"/>
    <col min="15366" max="15366" width="11.28515625" style="232" customWidth="1"/>
    <col min="15367" max="15367" width="10.28515625" style="232" customWidth="1"/>
    <col min="15368" max="15368" width="18.140625" style="232" customWidth="1"/>
    <col min="15369" max="15369" width="16" style="232" customWidth="1"/>
    <col min="15370" max="15370" width="18.5703125" style="232" customWidth="1"/>
    <col min="15371" max="15371" width="17.28515625" style="232" customWidth="1"/>
    <col min="15372" max="15616" width="9.140625" style="232"/>
    <col min="15617" max="15617" width="0" style="232" hidden="1" customWidth="1"/>
    <col min="15618" max="15618" width="20.7109375" style="232" customWidth="1"/>
    <col min="15619" max="15619" width="10.7109375" style="232" customWidth="1"/>
    <col min="15620" max="15620" width="11.28515625" style="232" customWidth="1"/>
    <col min="15621" max="15621" width="14.28515625" style="232" customWidth="1"/>
    <col min="15622" max="15622" width="11.28515625" style="232" customWidth="1"/>
    <col min="15623" max="15623" width="10.28515625" style="232" customWidth="1"/>
    <col min="15624" max="15624" width="18.140625" style="232" customWidth="1"/>
    <col min="15625" max="15625" width="16" style="232" customWidth="1"/>
    <col min="15626" max="15626" width="18.5703125" style="232" customWidth="1"/>
    <col min="15627" max="15627" width="17.28515625" style="232" customWidth="1"/>
    <col min="15628" max="15872" width="9.140625" style="232"/>
    <col min="15873" max="15873" width="0" style="232" hidden="1" customWidth="1"/>
    <col min="15874" max="15874" width="20.7109375" style="232" customWidth="1"/>
    <col min="15875" max="15875" width="10.7109375" style="232" customWidth="1"/>
    <col min="15876" max="15876" width="11.28515625" style="232" customWidth="1"/>
    <col min="15877" max="15877" width="14.28515625" style="232" customWidth="1"/>
    <col min="15878" max="15878" width="11.28515625" style="232" customWidth="1"/>
    <col min="15879" max="15879" width="10.28515625" style="232" customWidth="1"/>
    <col min="15880" max="15880" width="18.140625" style="232" customWidth="1"/>
    <col min="15881" max="15881" width="16" style="232" customWidth="1"/>
    <col min="15882" max="15882" width="18.5703125" style="232" customWidth="1"/>
    <col min="15883" max="15883" width="17.28515625" style="232" customWidth="1"/>
    <col min="15884" max="16128" width="9.140625" style="232"/>
    <col min="16129" max="16129" width="0" style="232" hidden="1" customWidth="1"/>
    <col min="16130" max="16130" width="20.7109375" style="232" customWidth="1"/>
    <col min="16131" max="16131" width="10.7109375" style="232" customWidth="1"/>
    <col min="16132" max="16132" width="11.28515625" style="232" customWidth="1"/>
    <col min="16133" max="16133" width="14.28515625" style="232" customWidth="1"/>
    <col min="16134" max="16134" width="11.28515625" style="232" customWidth="1"/>
    <col min="16135" max="16135" width="10.28515625" style="232" customWidth="1"/>
    <col min="16136" max="16136" width="18.140625" style="232" customWidth="1"/>
    <col min="16137" max="16137" width="16" style="232" customWidth="1"/>
    <col min="16138" max="16138" width="18.5703125" style="232" customWidth="1"/>
    <col min="16139" max="16139" width="17.28515625" style="232" customWidth="1"/>
    <col min="16140" max="16384" width="9.140625" style="232"/>
  </cols>
  <sheetData>
    <row r="1" spans="1:11" ht="15.75">
      <c r="I1" s="233" t="s">
        <v>0</v>
      </c>
      <c r="J1" s="233"/>
      <c r="K1" s="233"/>
    </row>
    <row r="2" spans="1:11" ht="15.75">
      <c r="A2" s="234"/>
      <c r="B2" s="234"/>
      <c r="C2" s="234"/>
      <c r="D2" s="234"/>
      <c r="E2" s="234"/>
      <c r="F2" s="234"/>
      <c r="G2" s="234"/>
      <c r="H2" s="235"/>
      <c r="I2" s="236" t="s">
        <v>466</v>
      </c>
      <c r="J2" s="236"/>
      <c r="K2" s="236"/>
    </row>
    <row r="3" spans="1:11" ht="18.75">
      <c r="A3" s="234"/>
      <c r="B3" s="237" t="s">
        <v>467</v>
      </c>
      <c r="C3" s="238"/>
      <c r="D3" s="238"/>
      <c r="E3" s="238"/>
      <c r="F3" s="238"/>
      <c r="G3" s="238"/>
      <c r="H3" s="238"/>
      <c r="I3" s="238"/>
      <c r="J3" s="238"/>
      <c r="K3" s="234"/>
    </row>
    <row r="4" spans="1:11">
      <c r="A4" s="239" t="s">
        <v>3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</row>
    <row r="5" spans="1:11">
      <c r="A5" s="240" t="s">
        <v>4</v>
      </c>
      <c r="B5" s="240" t="s">
        <v>5</v>
      </c>
      <c r="C5" s="241" t="s">
        <v>6</v>
      </c>
      <c r="D5" s="241"/>
      <c r="E5" s="241"/>
      <c r="F5" s="241" t="s">
        <v>7</v>
      </c>
      <c r="G5" s="241" t="s">
        <v>8</v>
      </c>
      <c r="H5" s="241"/>
      <c r="I5" s="241"/>
      <c r="J5" s="241"/>
      <c r="K5" s="242" t="s">
        <v>9</v>
      </c>
    </row>
    <row r="6" spans="1:11" ht="170.25" customHeight="1">
      <c r="A6" s="240"/>
      <c r="B6" s="240"/>
      <c r="C6" s="243" t="s">
        <v>10</v>
      </c>
      <c r="D6" s="243" t="s">
        <v>11</v>
      </c>
      <c r="E6" s="243" t="s">
        <v>12</v>
      </c>
      <c r="F6" s="241"/>
      <c r="G6" s="244" t="s">
        <v>13</v>
      </c>
      <c r="H6" s="243" t="s">
        <v>14</v>
      </c>
      <c r="I6" s="243" t="s">
        <v>15</v>
      </c>
      <c r="J6" s="243" t="s">
        <v>14</v>
      </c>
      <c r="K6" s="242"/>
    </row>
    <row r="7" spans="1:11" ht="51.75" customHeight="1">
      <c r="A7" s="245">
        <v>1</v>
      </c>
      <c r="B7" s="246" t="s">
        <v>468</v>
      </c>
      <c r="C7" s="247"/>
      <c r="D7" s="247">
        <v>2.69</v>
      </c>
      <c r="E7" s="248" t="s">
        <v>92</v>
      </c>
      <c r="F7" s="249">
        <v>2.69</v>
      </c>
      <c r="G7" s="250">
        <v>2220</v>
      </c>
      <c r="H7" s="247">
        <v>2.69</v>
      </c>
      <c r="I7" s="248" t="s">
        <v>92</v>
      </c>
      <c r="J7" s="247">
        <v>2.69</v>
      </c>
      <c r="K7" s="251"/>
    </row>
    <row r="8" spans="1:11" ht="15.75">
      <c r="A8" s="245">
        <v>2</v>
      </c>
      <c r="B8" s="250" t="s">
        <v>469</v>
      </c>
      <c r="C8" s="247"/>
      <c r="D8" s="247">
        <v>14.95</v>
      </c>
      <c r="E8" s="248" t="s">
        <v>92</v>
      </c>
      <c r="F8" s="249">
        <v>14.95</v>
      </c>
      <c r="G8" s="250">
        <v>2220</v>
      </c>
      <c r="H8" s="247">
        <v>14.95</v>
      </c>
      <c r="I8" s="252" t="s">
        <v>92</v>
      </c>
      <c r="J8" s="247">
        <v>14.95</v>
      </c>
      <c r="K8" s="251"/>
    </row>
    <row r="9" spans="1:11" ht="24">
      <c r="A9" s="245">
        <v>3</v>
      </c>
      <c r="B9" s="250" t="s">
        <v>185</v>
      </c>
      <c r="C9" s="247"/>
      <c r="D9" s="247">
        <v>3.69</v>
      </c>
      <c r="E9" s="248" t="s">
        <v>32</v>
      </c>
      <c r="F9" s="249">
        <v>3.69</v>
      </c>
      <c r="G9" s="250">
        <v>2210</v>
      </c>
      <c r="H9" s="247">
        <v>3.69</v>
      </c>
      <c r="I9" s="252" t="s">
        <v>32</v>
      </c>
      <c r="J9" s="247">
        <v>3.69</v>
      </c>
      <c r="K9" s="251"/>
    </row>
    <row r="10" spans="1:11" ht="21.75" customHeight="1">
      <c r="A10" s="245">
        <v>4</v>
      </c>
      <c r="B10" s="250" t="s">
        <v>185</v>
      </c>
      <c r="C10" s="247">
        <v>342.02</v>
      </c>
      <c r="D10" s="247"/>
      <c r="E10" s="248"/>
      <c r="F10" s="249">
        <v>342.02</v>
      </c>
      <c r="G10" s="250">
        <v>2210</v>
      </c>
      <c r="H10" s="247">
        <v>22.69</v>
      </c>
      <c r="I10" s="252" t="s">
        <v>160</v>
      </c>
      <c r="J10" s="247">
        <v>22.69</v>
      </c>
      <c r="K10" s="251"/>
    </row>
    <row r="11" spans="1:11" ht="17.25" customHeight="1">
      <c r="A11" s="245"/>
      <c r="B11" s="250"/>
      <c r="C11" s="247"/>
      <c r="D11" s="247"/>
      <c r="E11" s="248"/>
      <c r="F11" s="249">
        <v>0</v>
      </c>
      <c r="G11" s="250">
        <v>2210</v>
      </c>
      <c r="H11" s="247">
        <v>3.83</v>
      </c>
      <c r="I11" s="252" t="s">
        <v>470</v>
      </c>
      <c r="J11" s="247">
        <v>3.83</v>
      </c>
      <c r="K11" s="251"/>
    </row>
    <row r="12" spans="1:11" ht="15.75">
      <c r="A12" s="245"/>
      <c r="B12" s="250"/>
      <c r="C12" s="247"/>
      <c r="D12" s="247"/>
      <c r="E12" s="248"/>
      <c r="F12" s="249">
        <v>0</v>
      </c>
      <c r="G12" s="250">
        <v>2210</v>
      </c>
      <c r="H12" s="247">
        <v>38</v>
      </c>
      <c r="I12" s="252" t="s">
        <v>471</v>
      </c>
      <c r="J12" s="247">
        <v>38</v>
      </c>
      <c r="K12" s="251"/>
    </row>
    <row r="13" spans="1:11" ht="24">
      <c r="A13" s="245"/>
      <c r="B13" s="250"/>
      <c r="C13" s="247"/>
      <c r="D13" s="247"/>
      <c r="E13" s="248"/>
      <c r="F13" s="249">
        <v>0</v>
      </c>
      <c r="G13" s="250">
        <v>2210</v>
      </c>
      <c r="H13" s="247">
        <v>22.6</v>
      </c>
      <c r="I13" s="252" t="s">
        <v>472</v>
      </c>
      <c r="J13" s="247">
        <v>22.6</v>
      </c>
      <c r="K13" s="251"/>
    </row>
    <row r="14" spans="1:11" ht="15.75">
      <c r="A14" s="245"/>
      <c r="B14" s="250"/>
      <c r="C14" s="247"/>
      <c r="D14" s="247"/>
      <c r="E14" s="248"/>
      <c r="F14" s="249">
        <v>0</v>
      </c>
      <c r="G14" s="250">
        <v>2250</v>
      </c>
      <c r="H14" s="247">
        <v>4.7699999999999996</v>
      </c>
      <c r="I14" s="252" t="s">
        <v>473</v>
      </c>
      <c r="J14" s="247">
        <v>4.7699999999999996</v>
      </c>
      <c r="K14" s="251"/>
    </row>
    <row r="15" spans="1:11" ht="24">
      <c r="A15" s="253"/>
      <c r="B15" s="250"/>
      <c r="C15" s="247"/>
      <c r="D15" s="247"/>
      <c r="E15" s="248"/>
      <c r="F15" s="249">
        <v>0</v>
      </c>
      <c r="G15" s="250">
        <v>2271</v>
      </c>
      <c r="H15" s="247">
        <v>1.27</v>
      </c>
      <c r="I15" s="248" t="s">
        <v>474</v>
      </c>
      <c r="J15" s="247">
        <v>1.27</v>
      </c>
      <c r="K15" s="251"/>
    </row>
    <row r="16" spans="1:11" ht="15.75">
      <c r="A16" s="253"/>
      <c r="B16" s="250"/>
      <c r="C16" s="247"/>
      <c r="D16" s="247"/>
      <c r="E16" s="248"/>
      <c r="F16" s="249">
        <v>0</v>
      </c>
      <c r="G16" s="250">
        <v>2271</v>
      </c>
      <c r="H16" s="247">
        <v>0.6</v>
      </c>
      <c r="I16" s="248" t="s">
        <v>475</v>
      </c>
      <c r="J16" s="247">
        <v>0.6</v>
      </c>
      <c r="K16" s="251"/>
    </row>
    <row r="17" spans="1:11" ht="15.75">
      <c r="A17" s="245"/>
      <c r="B17" s="250"/>
      <c r="C17" s="247"/>
      <c r="D17" s="247"/>
      <c r="E17" s="248"/>
      <c r="F17" s="249">
        <f t="shared" ref="F17:F50" si="0">SUM(C17,D17)</f>
        <v>0</v>
      </c>
      <c r="G17" s="250"/>
      <c r="H17" s="247"/>
      <c r="I17" s="248"/>
      <c r="J17" s="247"/>
      <c r="K17" s="251">
        <v>248.26</v>
      </c>
    </row>
    <row r="18" spans="1:11" ht="15.75">
      <c r="A18" s="245"/>
      <c r="B18" s="250"/>
      <c r="C18" s="247"/>
      <c r="D18" s="247"/>
      <c r="E18" s="248"/>
      <c r="F18" s="249">
        <f t="shared" si="0"/>
        <v>0</v>
      </c>
      <c r="G18" s="250"/>
      <c r="H18" s="247"/>
      <c r="I18" s="248"/>
      <c r="J18" s="247"/>
      <c r="K18" s="251"/>
    </row>
    <row r="19" spans="1:11" ht="15.75">
      <c r="A19" s="245"/>
      <c r="B19" s="250"/>
      <c r="C19" s="247"/>
      <c r="D19" s="247"/>
      <c r="E19" s="248"/>
      <c r="F19" s="249">
        <f t="shared" si="0"/>
        <v>0</v>
      </c>
      <c r="G19" s="250"/>
      <c r="H19" s="247"/>
      <c r="I19" s="248"/>
      <c r="J19" s="247"/>
      <c r="K19" s="251"/>
    </row>
    <row r="20" spans="1:11" ht="15.75">
      <c r="A20" s="245"/>
      <c r="B20" s="250"/>
      <c r="C20" s="247"/>
      <c r="D20" s="247"/>
      <c r="E20" s="248"/>
      <c r="F20" s="249">
        <f t="shared" si="0"/>
        <v>0</v>
      </c>
      <c r="G20" s="250"/>
      <c r="H20" s="247"/>
      <c r="I20" s="248"/>
      <c r="J20" s="247"/>
      <c r="K20" s="251"/>
    </row>
    <row r="21" spans="1:11" ht="15.75">
      <c r="A21" s="245"/>
      <c r="B21" s="250"/>
      <c r="C21" s="247"/>
      <c r="D21" s="247"/>
      <c r="E21" s="248"/>
      <c r="F21" s="249">
        <f t="shared" si="0"/>
        <v>0</v>
      </c>
      <c r="G21" s="250"/>
      <c r="H21" s="247"/>
      <c r="I21" s="248"/>
      <c r="J21" s="247"/>
      <c r="K21" s="251"/>
    </row>
    <row r="22" spans="1:11" ht="15.75">
      <c r="A22" s="245"/>
      <c r="B22" s="250"/>
      <c r="C22" s="247"/>
      <c r="D22" s="247"/>
      <c r="E22" s="248"/>
      <c r="F22" s="249">
        <f t="shared" si="0"/>
        <v>0</v>
      </c>
      <c r="G22" s="250"/>
      <c r="H22" s="247"/>
      <c r="I22" s="248"/>
      <c r="J22" s="247"/>
      <c r="K22" s="251"/>
    </row>
    <row r="23" spans="1:11" ht="15.75">
      <c r="A23" s="245"/>
      <c r="B23" s="250"/>
      <c r="C23" s="247"/>
      <c r="D23" s="247"/>
      <c r="E23" s="248"/>
      <c r="F23" s="249">
        <f t="shared" si="0"/>
        <v>0</v>
      </c>
      <c r="G23" s="250"/>
      <c r="H23" s="247"/>
      <c r="I23" s="248"/>
      <c r="J23" s="247"/>
      <c r="K23" s="251"/>
    </row>
    <row r="24" spans="1:11" ht="15.75">
      <c r="A24" s="245"/>
      <c r="B24" s="250"/>
      <c r="C24" s="247"/>
      <c r="D24" s="247"/>
      <c r="E24" s="248"/>
      <c r="F24" s="249">
        <f t="shared" si="0"/>
        <v>0</v>
      </c>
      <c r="G24" s="250"/>
      <c r="H24" s="247"/>
      <c r="I24" s="248"/>
      <c r="J24" s="247"/>
      <c r="K24" s="251"/>
    </row>
    <row r="25" spans="1:11" ht="15.75">
      <c r="A25" s="253"/>
      <c r="B25" s="250"/>
      <c r="C25" s="247"/>
      <c r="D25" s="247"/>
      <c r="E25" s="248"/>
      <c r="F25" s="249">
        <f t="shared" si="0"/>
        <v>0</v>
      </c>
      <c r="G25" s="250"/>
      <c r="H25" s="247"/>
      <c r="I25" s="248"/>
      <c r="J25" s="247"/>
      <c r="K25" s="251"/>
    </row>
    <row r="26" spans="1:11" ht="15.75">
      <c r="A26" s="253"/>
      <c r="B26" s="250"/>
      <c r="C26" s="247"/>
      <c r="D26" s="247"/>
      <c r="E26" s="248"/>
      <c r="F26" s="249">
        <f t="shared" si="0"/>
        <v>0</v>
      </c>
      <c r="G26" s="250"/>
      <c r="H26" s="247"/>
      <c r="I26" s="248"/>
      <c r="J26" s="247"/>
      <c r="K26" s="251"/>
    </row>
    <row r="27" spans="1:11" ht="15.75">
      <c r="A27" s="245"/>
      <c r="B27" s="250"/>
      <c r="C27" s="247"/>
      <c r="D27" s="247"/>
      <c r="E27" s="248"/>
      <c r="F27" s="249">
        <f t="shared" si="0"/>
        <v>0</v>
      </c>
      <c r="G27" s="250"/>
      <c r="H27" s="247"/>
      <c r="I27" s="248"/>
      <c r="J27" s="247"/>
      <c r="K27" s="251"/>
    </row>
    <row r="28" spans="1:11" ht="15.75">
      <c r="A28" s="245"/>
      <c r="B28" s="250"/>
      <c r="C28" s="247"/>
      <c r="D28" s="247"/>
      <c r="E28" s="248"/>
      <c r="F28" s="249">
        <f t="shared" si="0"/>
        <v>0</v>
      </c>
      <c r="G28" s="250"/>
      <c r="H28" s="247"/>
      <c r="I28" s="248"/>
      <c r="J28" s="247"/>
      <c r="K28" s="251"/>
    </row>
    <row r="29" spans="1:11" ht="15.75">
      <c r="A29" s="245"/>
      <c r="B29" s="250"/>
      <c r="C29" s="247"/>
      <c r="D29" s="247"/>
      <c r="E29" s="248"/>
      <c r="F29" s="249">
        <f t="shared" si="0"/>
        <v>0</v>
      </c>
      <c r="G29" s="250"/>
      <c r="H29" s="247"/>
      <c r="I29" s="248"/>
      <c r="J29" s="247"/>
      <c r="K29" s="251"/>
    </row>
    <row r="30" spans="1:11" ht="15.75">
      <c r="A30" s="245"/>
      <c r="B30" s="250"/>
      <c r="C30" s="247"/>
      <c r="D30" s="247"/>
      <c r="E30" s="248"/>
      <c r="F30" s="249">
        <f t="shared" si="0"/>
        <v>0</v>
      </c>
      <c r="G30" s="250"/>
      <c r="H30" s="247"/>
      <c r="I30" s="248"/>
      <c r="J30" s="247"/>
      <c r="K30" s="251"/>
    </row>
    <row r="31" spans="1:11" ht="15.75">
      <c r="A31" s="245"/>
      <c r="B31" s="250"/>
      <c r="C31" s="247"/>
      <c r="D31" s="247"/>
      <c r="E31" s="248"/>
      <c r="F31" s="249">
        <f t="shared" si="0"/>
        <v>0</v>
      </c>
      <c r="G31" s="250"/>
      <c r="H31" s="247"/>
      <c r="I31" s="248"/>
      <c r="J31" s="247"/>
      <c r="K31" s="251"/>
    </row>
    <row r="32" spans="1:11" ht="15.75">
      <c r="A32" s="245"/>
      <c r="B32" s="250"/>
      <c r="C32" s="247"/>
      <c r="D32" s="247"/>
      <c r="E32" s="248"/>
      <c r="F32" s="249">
        <f t="shared" si="0"/>
        <v>0</v>
      </c>
      <c r="G32" s="250"/>
      <c r="H32" s="247"/>
      <c r="I32" s="248"/>
      <c r="J32" s="247"/>
      <c r="K32" s="251"/>
    </row>
    <row r="33" spans="1:11" ht="15.75">
      <c r="A33" s="245"/>
      <c r="B33" s="250"/>
      <c r="C33" s="247"/>
      <c r="D33" s="247"/>
      <c r="E33" s="248"/>
      <c r="F33" s="249">
        <f t="shared" si="0"/>
        <v>0</v>
      </c>
      <c r="G33" s="250"/>
      <c r="H33" s="247"/>
      <c r="I33" s="248"/>
      <c r="J33" s="247"/>
      <c r="K33" s="251"/>
    </row>
    <row r="34" spans="1:11" ht="15.75">
      <c r="A34" s="245"/>
      <c r="B34" s="250"/>
      <c r="C34" s="247"/>
      <c r="D34" s="247"/>
      <c r="E34" s="248"/>
      <c r="F34" s="249">
        <f t="shared" si="0"/>
        <v>0</v>
      </c>
      <c r="G34" s="250"/>
      <c r="H34" s="247"/>
      <c r="I34" s="248"/>
      <c r="J34" s="247"/>
      <c r="K34" s="251"/>
    </row>
    <row r="35" spans="1:11" ht="15.75">
      <c r="A35" s="253"/>
      <c r="B35" s="250"/>
      <c r="C35" s="247"/>
      <c r="D35" s="247"/>
      <c r="E35" s="248"/>
      <c r="F35" s="249">
        <f t="shared" si="0"/>
        <v>0</v>
      </c>
      <c r="G35" s="250"/>
      <c r="H35" s="247"/>
      <c r="I35" s="248"/>
      <c r="J35" s="247"/>
      <c r="K35" s="251"/>
    </row>
    <row r="36" spans="1:11" ht="15.75">
      <c r="A36" s="253"/>
      <c r="B36" s="250"/>
      <c r="C36" s="247"/>
      <c r="D36" s="247"/>
      <c r="E36" s="248"/>
      <c r="F36" s="249">
        <f t="shared" si="0"/>
        <v>0</v>
      </c>
      <c r="G36" s="250"/>
      <c r="H36" s="247"/>
      <c r="I36" s="248"/>
      <c r="J36" s="247"/>
      <c r="K36" s="251"/>
    </row>
    <row r="37" spans="1:11" ht="15.75">
      <c r="A37" s="245"/>
      <c r="B37" s="250"/>
      <c r="C37" s="247"/>
      <c r="D37" s="247"/>
      <c r="E37" s="248"/>
      <c r="F37" s="249">
        <f t="shared" si="0"/>
        <v>0</v>
      </c>
      <c r="G37" s="250"/>
      <c r="H37" s="247"/>
      <c r="I37" s="248"/>
      <c r="J37" s="247"/>
      <c r="K37" s="251"/>
    </row>
    <row r="38" spans="1:11" ht="15.75">
      <c r="A38" s="245"/>
      <c r="B38" s="250"/>
      <c r="C38" s="247"/>
      <c r="D38" s="247"/>
      <c r="E38" s="248"/>
      <c r="F38" s="249">
        <f t="shared" si="0"/>
        <v>0</v>
      </c>
      <c r="G38" s="250"/>
      <c r="H38" s="247"/>
      <c r="I38" s="248"/>
      <c r="J38" s="247"/>
      <c r="K38" s="251"/>
    </row>
    <row r="39" spans="1:11" ht="15.75">
      <c r="A39" s="245"/>
      <c r="B39" s="250"/>
      <c r="C39" s="247"/>
      <c r="D39" s="247"/>
      <c r="E39" s="248"/>
      <c r="F39" s="249">
        <f t="shared" si="0"/>
        <v>0</v>
      </c>
      <c r="G39" s="250"/>
      <c r="H39" s="247"/>
      <c r="I39" s="248"/>
      <c r="J39" s="247"/>
      <c r="K39" s="251"/>
    </row>
    <row r="40" spans="1:11" ht="15.75">
      <c r="A40" s="245"/>
      <c r="B40" s="250"/>
      <c r="C40" s="247"/>
      <c r="D40" s="247"/>
      <c r="E40" s="248"/>
      <c r="F40" s="249">
        <f t="shared" si="0"/>
        <v>0</v>
      </c>
      <c r="G40" s="250"/>
      <c r="H40" s="247"/>
      <c r="I40" s="248"/>
      <c r="J40" s="247"/>
      <c r="K40" s="251"/>
    </row>
    <row r="41" spans="1:11" ht="15.75">
      <c r="A41" s="245"/>
      <c r="B41" s="250"/>
      <c r="C41" s="247"/>
      <c r="D41" s="247"/>
      <c r="E41" s="248"/>
      <c r="F41" s="249">
        <f t="shared" si="0"/>
        <v>0</v>
      </c>
      <c r="G41" s="250"/>
      <c r="H41" s="247"/>
      <c r="I41" s="248"/>
      <c r="J41" s="247"/>
      <c r="K41" s="251"/>
    </row>
    <row r="42" spans="1:11" ht="15.75">
      <c r="A42" s="245"/>
      <c r="B42" s="250"/>
      <c r="C42" s="247"/>
      <c r="D42" s="247"/>
      <c r="E42" s="248"/>
      <c r="F42" s="249">
        <f t="shared" si="0"/>
        <v>0</v>
      </c>
      <c r="G42" s="250"/>
      <c r="H42" s="247"/>
      <c r="I42" s="248"/>
      <c r="J42" s="247"/>
      <c r="K42" s="251"/>
    </row>
    <row r="43" spans="1:11" ht="15.75">
      <c r="A43" s="245"/>
      <c r="B43" s="250"/>
      <c r="C43" s="247"/>
      <c r="D43" s="247"/>
      <c r="E43" s="248"/>
      <c r="F43" s="249">
        <f t="shared" si="0"/>
        <v>0</v>
      </c>
      <c r="G43" s="250"/>
      <c r="H43" s="247"/>
      <c r="I43" s="248"/>
      <c r="J43" s="247"/>
      <c r="K43" s="251"/>
    </row>
    <row r="44" spans="1:11" ht="15.75">
      <c r="A44" s="245"/>
      <c r="B44" s="250"/>
      <c r="C44" s="247"/>
      <c r="D44" s="247"/>
      <c r="E44" s="248"/>
      <c r="F44" s="249">
        <f t="shared" si="0"/>
        <v>0</v>
      </c>
      <c r="G44" s="250"/>
      <c r="H44" s="247"/>
      <c r="I44" s="248"/>
      <c r="J44" s="247"/>
      <c r="K44" s="251"/>
    </row>
    <row r="45" spans="1:11" ht="15.75">
      <c r="A45" s="253"/>
      <c r="B45" s="250"/>
      <c r="C45" s="247"/>
      <c r="D45" s="247"/>
      <c r="E45" s="248"/>
      <c r="F45" s="249">
        <f t="shared" si="0"/>
        <v>0</v>
      </c>
      <c r="G45" s="250"/>
      <c r="H45" s="247"/>
      <c r="I45" s="248"/>
      <c r="J45" s="247"/>
      <c r="K45" s="251"/>
    </row>
    <row r="46" spans="1:11" ht="15.75">
      <c r="A46" s="253"/>
      <c r="B46" s="250"/>
      <c r="C46" s="247"/>
      <c r="D46" s="247"/>
      <c r="E46" s="248"/>
      <c r="F46" s="249">
        <f t="shared" si="0"/>
        <v>0</v>
      </c>
      <c r="G46" s="250"/>
      <c r="H46" s="247"/>
      <c r="I46" s="248"/>
      <c r="J46" s="247"/>
      <c r="K46" s="251"/>
    </row>
    <row r="47" spans="1:11" ht="15.75">
      <c r="A47" s="254"/>
      <c r="B47" s="255"/>
      <c r="C47" s="256"/>
      <c r="D47" s="256"/>
      <c r="E47" s="257"/>
      <c r="F47" s="249">
        <f t="shared" si="0"/>
        <v>0</v>
      </c>
      <c r="G47" s="255"/>
      <c r="H47" s="256"/>
      <c r="I47" s="257"/>
      <c r="J47" s="256"/>
      <c r="K47" s="251"/>
    </row>
    <row r="48" spans="1:11" ht="15.75">
      <c r="A48" s="254"/>
      <c r="B48" s="255"/>
      <c r="C48" s="256"/>
      <c r="D48" s="256"/>
      <c r="E48" s="257"/>
      <c r="F48" s="249">
        <f t="shared" si="0"/>
        <v>0</v>
      </c>
      <c r="G48" s="255"/>
      <c r="H48" s="256"/>
      <c r="I48" s="257"/>
      <c r="J48" s="256"/>
      <c r="K48" s="251"/>
    </row>
    <row r="49" spans="1:11" ht="15.75">
      <c r="A49" s="254"/>
      <c r="B49" s="255"/>
      <c r="C49" s="256"/>
      <c r="D49" s="256"/>
      <c r="E49" s="257"/>
      <c r="F49" s="249">
        <f t="shared" si="0"/>
        <v>0</v>
      </c>
      <c r="G49" s="255"/>
      <c r="H49" s="256"/>
      <c r="I49" s="257"/>
      <c r="J49" s="256"/>
      <c r="K49" s="251"/>
    </row>
    <row r="50" spans="1:11" ht="15.75">
      <c r="A50" s="258"/>
      <c r="B50" s="259" t="s">
        <v>37</v>
      </c>
      <c r="C50" s="260">
        <f>SUM(C7:C49)</f>
        <v>342.02</v>
      </c>
      <c r="D50" s="260">
        <f>SUM(D7:D49)</f>
        <v>21.330000000000002</v>
      </c>
      <c r="E50" s="261"/>
      <c r="F50" s="262">
        <f t="shared" si="0"/>
        <v>363.34999999999997</v>
      </c>
      <c r="G50" s="263"/>
      <c r="H50" s="260">
        <f>SUM(H7:H49)</f>
        <v>115.08999999999997</v>
      </c>
      <c r="I50" s="261"/>
      <c r="J50" s="260">
        <f>SUM(J7:J49)</f>
        <v>115.08999999999997</v>
      </c>
      <c r="K50" s="264">
        <v>248.26</v>
      </c>
    </row>
    <row r="51" spans="1:11">
      <c r="B51" s="265"/>
      <c r="C51" s="265"/>
      <c r="D51" s="265"/>
      <c r="E51" s="265"/>
      <c r="F51" s="265"/>
      <c r="G51" s="265"/>
      <c r="H51" s="265"/>
      <c r="I51" s="265"/>
      <c r="J51" s="265"/>
      <c r="K51" s="265"/>
    </row>
    <row r="52" spans="1:11">
      <c r="B52" s="265"/>
      <c r="C52" s="265"/>
      <c r="D52" s="265"/>
      <c r="E52" s="265"/>
      <c r="F52" s="265"/>
      <c r="G52" s="265"/>
      <c r="H52" s="265"/>
      <c r="I52" s="265"/>
      <c r="J52" s="265"/>
      <c r="K52" s="265"/>
    </row>
    <row r="53" spans="1:11">
      <c r="B53" s="266" t="s">
        <v>417</v>
      </c>
      <c r="C53" s="265"/>
      <c r="D53" s="265"/>
      <c r="E53" s="265"/>
      <c r="F53" s="267"/>
      <c r="G53" s="268" t="s">
        <v>476</v>
      </c>
      <c r="H53" s="269"/>
      <c r="I53" s="265"/>
      <c r="J53" s="265"/>
      <c r="K53" s="265"/>
    </row>
    <row r="54" spans="1:11">
      <c r="B54" s="266"/>
      <c r="C54" s="265"/>
      <c r="D54" s="265"/>
      <c r="E54" s="265"/>
      <c r="F54" s="74" t="s">
        <v>40</v>
      </c>
      <c r="G54" s="75"/>
      <c r="H54" s="75"/>
      <c r="I54" s="265"/>
      <c r="J54" s="265"/>
      <c r="K54" s="265"/>
    </row>
    <row r="55" spans="1:11" ht="15.75">
      <c r="B55" s="270" t="s">
        <v>41</v>
      </c>
      <c r="F55" s="71"/>
      <c r="G55" s="72" t="s">
        <v>477</v>
      </c>
      <c r="H55" s="271"/>
    </row>
    <row r="56" spans="1:11">
      <c r="F56" s="74" t="s">
        <v>40</v>
      </c>
      <c r="G56" s="75"/>
      <c r="H56" s="75"/>
    </row>
  </sheetData>
  <mergeCells count="12">
    <mergeCell ref="G53:H53"/>
    <mergeCell ref="G55:H55"/>
    <mergeCell ref="I1:K1"/>
    <mergeCell ref="I2:K2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00"/>
  <sheetViews>
    <sheetView view="pageBreakPreview" zoomScale="85" zoomScaleNormal="100" zoomScaleSheetLayoutView="85" workbookViewId="0">
      <selection activeCell="C13" sqref="C13"/>
    </sheetView>
  </sheetViews>
  <sheetFormatPr defaultRowHeight="15"/>
  <cols>
    <col min="1" max="1" width="7.28515625" customWidth="1"/>
    <col min="2" max="2" width="28.42578125" customWidth="1"/>
    <col min="3" max="3" width="14.140625" customWidth="1"/>
    <col min="4" max="4" width="13.5703125" customWidth="1"/>
    <col min="5" max="5" width="20.7109375" customWidth="1"/>
    <col min="6" max="6" width="15.85546875" customWidth="1"/>
    <col min="7" max="7" width="15.140625" customWidth="1"/>
    <col min="8" max="8" width="12.140625" customWidth="1"/>
    <col min="9" max="9" width="37.140625" style="150" customWidth="1"/>
    <col min="10" max="10" width="16.5703125" style="150" customWidth="1"/>
    <col min="11" max="11" width="19" customWidth="1"/>
    <col min="257" max="257" width="7.28515625" customWidth="1"/>
    <col min="258" max="258" width="28.42578125" customWidth="1"/>
    <col min="259" max="259" width="14.140625" customWidth="1"/>
    <col min="260" max="260" width="13.5703125" customWidth="1"/>
    <col min="261" max="261" width="20.7109375" customWidth="1"/>
    <col min="262" max="262" width="15.85546875" customWidth="1"/>
    <col min="263" max="263" width="15.140625" customWidth="1"/>
    <col min="264" max="264" width="12.140625" customWidth="1"/>
    <col min="265" max="265" width="37.140625" customWidth="1"/>
    <col min="266" max="266" width="16.5703125" customWidth="1"/>
    <col min="267" max="267" width="19" customWidth="1"/>
    <col min="513" max="513" width="7.28515625" customWidth="1"/>
    <col min="514" max="514" width="28.42578125" customWidth="1"/>
    <col min="515" max="515" width="14.140625" customWidth="1"/>
    <col min="516" max="516" width="13.5703125" customWidth="1"/>
    <col min="517" max="517" width="20.7109375" customWidth="1"/>
    <col min="518" max="518" width="15.85546875" customWidth="1"/>
    <col min="519" max="519" width="15.140625" customWidth="1"/>
    <col min="520" max="520" width="12.140625" customWidth="1"/>
    <col min="521" max="521" width="37.140625" customWidth="1"/>
    <col min="522" max="522" width="16.5703125" customWidth="1"/>
    <col min="523" max="523" width="19" customWidth="1"/>
    <col min="769" max="769" width="7.28515625" customWidth="1"/>
    <col min="770" max="770" width="28.42578125" customWidth="1"/>
    <col min="771" max="771" width="14.140625" customWidth="1"/>
    <col min="772" max="772" width="13.5703125" customWidth="1"/>
    <col min="773" max="773" width="20.7109375" customWidth="1"/>
    <col min="774" max="774" width="15.85546875" customWidth="1"/>
    <col min="775" max="775" width="15.140625" customWidth="1"/>
    <col min="776" max="776" width="12.140625" customWidth="1"/>
    <col min="777" max="777" width="37.140625" customWidth="1"/>
    <col min="778" max="778" width="16.5703125" customWidth="1"/>
    <col min="779" max="779" width="19" customWidth="1"/>
    <col min="1025" max="1025" width="7.28515625" customWidth="1"/>
    <col min="1026" max="1026" width="28.42578125" customWidth="1"/>
    <col min="1027" max="1027" width="14.140625" customWidth="1"/>
    <col min="1028" max="1028" width="13.5703125" customWidth="1"/>
    <col min="1029" max="1029" width="20.7109375" customWidth="1"/>
    <col min="1030" max="1030" width="15.85546875" customWidth="1"/>
    <col min="1031" max="1031" width="15.140625" customWidth="1"/>
    <col min="1032" max="1032" width="12.140625" customWidth="1"/>
    <col min="1033" max="1033" width="37.140625" customWidth="1"/>
    <col min="1034" max="1034" width="16.5703125" customWidth="1"/>
    <col min="1035" max="1035" width="19" customWidth="1"/>
    <col min="1281" max="1281" width="7.28515625" customWidth="1"/>
    <col min="1282" max="1282" width="28.42578125" customWidth="1"/>
    <col min="1283" max="1283" width="14.140625" customWidth="1"/>
    <col min="1284" max="1284" width="13.5703125" customWidth="1"/>
    <col min="1285" max="1285" width="20.7109375" customWidth="1"/>
    <col min="1286" max="1286" width="15.85546875" customWidth="1"/>
    <col min="1287" max="1287" width="15.140625" customWidth="1"/>
    <col min="1288" max="1288" width="12.140625" customWidth="1"/>
    <col min="1289" max="1289" width="37.140625" customWidth="1"/>
    <col min="1290" max="1290" width="16.5703125" customWidth="1"/>
    <col min="1291" max="1291" width="19" customWidth="1"/>
    <col min="1537" max="1537" width="7.28515625" customWidth="1"/>
    <col min="1538" max="1538" width="28.42578125" customWidth="1"/>
    <col min="1539" max="1539" width="14.140625" customWidth="1"/>
    <col min="1540" max="1540" width="13.5703125" customWidth="1"/>
    <col min="1541" max="1541" width="20.7109375" customWidth="1"/>
    <col min="1542" max="1542" width="15.85546875" customWidth="1"/>
    <col min="1543" max="1543" width="15.140625" customWidth="1"/>
    <col min="1544" max="1544" width="12.140625" customWidth="1"/>
    <col min="1545" max="1545" width="37.140625" customWidth="1"/>
    <col min="1546" max="1546" width="16.5703125" customWidth="1"/>
    <col min="1547" max="1547" width="19" customWidth="1"/>
    <col min="1793" max="1793" width="7.28515625" customWidth="1"/>
    <col min="1794" max="1794" width="28.42578125" customWidth="1"/>
    <col min="1795" max="1795" width="14.140625" customWidth="1"/>
    <col min="1796" max="1796" width="13.5703125" customWidth="1"/>
    <col min="1797" max="1797" width="20.7109375" customWidth="1"/>
    <col min="1798" max="1798" width="15.85546875" customWidth="1"/>
    <col min="1799" max="1799" width="15.140625" customWidth="1"/>
    <col min="1800" max="1800" width="12.140625" customWidth="1"/>
    <col min="1801" max="1801" width="37.140625" customWidth="1"/>
    <col min="1802" max="1802" width="16.5703125" customWidth="1"/>
    <col min="1803" max="1803" width="19" customWidth="1"/>
    <col min="2049" max="2049" width="7.28515625" customWidth="1"/>
    <col min="2050" max="2050" width="28.42578125" customWidth="1"/>
    <col min="2051" max="2051" width="14.140625" customWidth="1"/>
    <col min="2052" max="2052" width="13.5703125" customWidth="1"/>
    <col min="2053" max="2053" width="20.7109375" customWidth="1"/>
    <col min="2054" max="2054" width="15.85546875" customWidth="1"/>
    <col min="2055" max="2055" width="15.140625" customWidth="1"/>
    <col min="2056" max="2056" width="12.140625" customWidth="1"/>
    <col min="2057" max="2057" width="37.140625" customWidth="1"/>
    <col min="2058" max="2058" width="16.5703125" customWidth="1"/>
    <col min="2059" max="2059" width="19" customWidth="1"/>
    <col min="2305" max="2305" width="7.28515625" customWidth="1"/>
    <col min="2306" max="2306" width="28.42578125" customWidth="1"/>
    <col min="2307" max="2307" width="14.140625" customWidth="1"/>
    <col min="2308" max="2308" width="13.5703125" customWidth="1"/>
    <col min="2309" max="2309" width="20.7109375" customWidth="1"/>
    <col min="2310" max="2310" width="15.85546875" customWidth="1"/>
    <col min="2311" max="2311" width="15.140625" customWidth="1"/>
    <col min="2312" max="2312" width="12.140625" customWidth="1"/>
    <col min="2313" max="2313" width="37.140625" customWidth="1"/>
    <col min="2314" max="2314" width="16.5703125" customWidth="1"/>
    <col min="2315" max="2315" width="19" customWidth="1"/>
    <col min="2561" max="2561" width="7.28515625" customWidth="1"/>
    <col min="2562" max="2562" width="28.42578125" customWidth="1"/>
    <col min="2563" max="2563" width="14.140625" customWidth="1"/>
    <col min="2564" max="2564" width="13.5703125" customWidth="1"/>
    <col min="2565" max="2565" width="20.7109375" customWidth="1"/>
    <col min="2566" max="2566" width="15.85546875" customWidth="1"/>
    <col min="2567" max="2567" width="15.140625" customWidth="1"/>
    <col min="2568" max="2568" width="12.140625" customWidth="1"/>
    <col min="2569" max="2569" width="37.140625" customWidth="1"/>
    <col min="2570" max="2570" width="16.5703125" customWidth="1"/>
    <col min="2571" max="2571" width="19" customWidth="1"/>
    <col min="2817" max="2817" width="7.28515625" customWidth="1"/>
    <col min="2818" max="2818" width="28.42578125" customWidth="1"/>
    <col min="2819" max="2819" width="14.140625" customWidth="1"/>
    <col min="2820" max="2820" width="13.5703125" customWidth="1"/>
    <col min="2821" max="2821" width="20.7109375" customWidth="1"/>
    <col min="2822" max="2822" width="15.85546875" customWidth="1"/>
    <col min="2823" max="2823" width="15.140625" customWidth="1"/>
    <col min="2824" max="2824" width="12.140625" customWidth="1"/>
    <col min="2825" max="2825" width="37.140625" customWidth="1"/>
    <col min="2826" max="2826" width="16.5703125" customWidth="1"/>
    <col min="2827" max="2827" width="19" customWidth="1"/>
    <col min="3073" max="3073" width="7.28515625" customWidth="1"/>
    <col min="3074" max="3074" width="28.42578125" customWidth="1"/>
    <col min="3075" max="3075" width="14.140625" customWidth="1"/>
    <col min="3076" max="3076" width="13.5703125" customWidth="1"/>
    <col min="3077" max="3077" width="20.7109375" customWidth="1"/>
    <col min="3078" max="3078" width="15.85546875" customWidth="1"/>
    <col min="3079" max="3079" width="15.140625" customWidth="1"/>
    <col min="3080" max="3080" width="12.140625" customWidth="1"/>
    <col min="3081" max="3081" width="37.140625" customWidth="1"/>
    <col min="3082" max="3082" width="16.5703125" customWidth="1"/>
    <col min="3083" max="3083" width="19" customWidth="1"/>
    <col min="3329" max="3329" width="7.28515625" customWidth="1"/>
    <col min="3330" max="3330" width="28.42578125" customWidth="1"/>
    <col min="3331" max="3331" width="14.140625" customWidth="1"/>
    <col min="3332" max="3332" width="13.5703125" customWidth="1"/>
    <col min="3333" max="3333" width="20.7109375" customWidth="1"/>
    <col min="3334" max="3334" width="15.85546875" customWidth="1"/>
    <col min="3335" max="3335" width="15.140625" customWidth="1"/>
    <col min="3336" max="3336" width="12.140625" customWidth="1"/>
    <col min="3337" max="3337" width="37.140625" customWidth="1"/>
    <col min="3338" max="3338" width="16.5703125" customWidth="1"/>
    <col min="3339" max="3339" width="19" customWidth="1"/>
    <col min="3585" max="3585" width="7.28515625" customWidth="1"/>
    <col min="3586" max="3586" width="28.42578125" customWidth="1"/>
    <col min="3587" max="3587" width="14.140625" customWidth="1"/>
    <col min="3588" max="3588" width="13.5703125" customWidth="1"/>
    <col min="3589" max="3589" width="20.7109375" customWidth="1"/>
    <col min="3590" max="3590" width="15.85546875" customWidth="1"/>
    <col min="3591" max="3591" width="15.140625" customWidth="1"/>
    <col min="3592" max="3592" width="12.140625" customWidth="1"/>
    <col min="3593" max="3593" width="37.140625" customWidth="1"/>
    <col min="3594" max="3594" width="16.5703125" customWidth="1"/>
    <col min="3595" max="3595" width="19" customWidth="1"/>
    <col min="3841" max="3841" width="7.28515625" customWidth="1"/>
    <col min="3842" max="3842" width="28.42578125" customWidth="1"/>
    <col min="3843" max="3843" width="14.140625" customWidth="1"/>
    <col min="3844" max="3844" width="13.5703125" customWidth="1"/>
    <col min="3845" max="3845" width="20.7109375" customWidth="1"/>
    <col min="3846" max="3846" width="15.85546875" customWidth="1"/>
    <col min="3847" max="3847" width="15.140625" customWidth="1"/>
    <col min="3848" max="3848" width="12.140625" customWidth="1"/>
    <col min="3849" max="3849" width="37.140625" customWidth="1"/>
    <col min="3850" max="3850" width="16.5703125" customWidth="1"/>
    <col min="3851" max="3851" width="19" customWidth="1"/>
    <col min="4097" max="4097" width="7.28515625" customWidth="1"/>
    <col min="4098" max="4098" width="28.42578125" customWidth="1"/>
    <col min="4099" max="4099" width="14.140625" customWidth="1"/>
    <col min="4100" max="4100" width="13.5703125" customWidth="1"/>
    <col min="4101" max="4101" width="20.7109375" customWidth="1"/>
    <col min="4102" max="4102" width="15.85546875" customWidth="1"/>
    <col min="4103" max="4103" width="15.140625" customWidth="1"/>
    <col min="4104" max="4104" width="12.140625" customWidth="1"/>
    <col min="4105" max="4105" width="37.140625" customWidth="1"/>
    <col min="4106" max="4106" width="16.5703125" customWidth="1"/>
    <col min="4107" max="4107" width="19" customWidth="1"/>
    <col min="4353" max="4353" width="7.28515625" customWidth="1"/>
    <col min="4354" max="4354" width="28.42578125" customWidth="1"/>
    <col min="4355" max="4355" width="14.140625" customWidth="1"/>
    <col min="4356" max="4356" width="13.5703125" customWidth="1"/>
    <col min="4357" max="4357" width="20.7109375" customWidth="1"/>
    <col min="4358" max="4358" width="15.85546875" customWidth="1"/>
    <col min="4359" max="4359" width="15.140625" customWidth="1"/>
    <col min="4360" max="4360" width="12.140625" customWidth="1"/>
    <col min="4361" max="4361" width="37.140625" customWidth="1"/>
    <col min="4362" max="4362" width="16.5703125" customWidth="1"/>
    <col min="4363" max="4363" width="19" customWidth="1"/>
    <col min="4609" max="4609" width="7.28515625" customWidth="1"/>
    <col min="4610" max="4610" width="28.42578125" customWidth="1"/>
    <col min="4611" max="4611" width="14.140625" customWidth="1"/>
    <col min="4612" max="4612" width="13.5703125" customWidth="1"/>
    <col min="4613" max="4613" width="20.7109375" customWidth="1"/>
    <col min="4614" max="4614" width="15.85546875" customWidth="1"/>
    <col min="4615" max="4615" width="15.140625" customWidth="1"/>
    <col min="4616" max="4616" width="12.140625" customWidth="1"/>
    <col min="4617" max="4617" width="37.140625" customWidth="1"/>
    <col min="4618" max="4618" width="16.5703125" customWidth="1"/>
    <col min="4619" max="4619" width="19" customWidth="1"/>
    <col min="4865" max="4865" width="7.28515625" customWidth="1"/>
    <col min="4866" max="4866" width="28.42578125" customWidth="1"/>
    <col min="4867" max="4867" width="14.140625" customWidth="1"/>
    <col min="4868" max="4868" width="13.5703125" customWidth="1"/>
    <col min="4869" max="4869" width="20.7109375" customWidth="1"/>
    <col min="4870" max="4870" width="15.85546875" customWidth="1"/>
    <col min="4871" max="4871" width="15.140625" customWidth="1"/>
    <col min="4872" max="4872" width="12.140625" customWidth="1"/>
    <col min="4873" max="4873" width="37.140625" customWidth="1"/>
    <col min="4874" max="4874" width="16.5703125" customWidth="1"/>
    <col min="4875" max="4875" width="19" customWidth="1"/>
    <col min="5121" max="5121" width="7.28515625" customWidth="1"/>
    <col min="5122" max="5122" width="28.42578125" customWidth="1"/>
    <col min="5123" max="5123" width="14.140625" customWidth="1"/>
    <col min="5124" max="5124" width="13.5703125" customWidth="1"/>
    <col min="5125" max="5125" width="20.7109375" customWidth="1"/>
    <col min="5126" max="5126" width="15.85546875" customWidth="1"/>
    <col min="5127" max="5127" width="15.140625" customWidth="1"/>
    <col min="5128" max="5128" width="12.140625" customWidth="1"/>
    <col min="5129" max="5129" width="37.140625" customWidth="1"/>
    <col min="5130" max="5130" width="16.5703125" customWidth="1"/>
    <col min="5131" max="5131" width="19" customWidth="1"/>
    <col min="5377" max="5377" width="7.28515625" customWidth="1"/>
    <col min="5378" max="5378" width="28.42578125" customWidth="1"/>
    <col min="5379" max="5379" width="14.140625" customWidth="1"/>
    <col min="5380" max="5380" width="13.5703125" customWidth="1"/>
    <col min="5381" max="5381" width="20.7109375" customWidth="1"/>
    <col min="5382" max="5382" width="15.85546875" customWidth="1"/>
    <col min="5383" max="5383" width="15.140625" customWidth="1"/>
    <col min="5384" max="5384" width="12.140625" customWidth="1"/>
    <col min="5385" max="5385" width="37.140625" customWidth="1"/>
    <col min="5386" max="5386" width="16.5703125" customWidth="1"/>
    <col min="5387" max="5387" width="19" customWidth="1"/>
    <col min="5633" max="5633" width="7.28515625" customWidth="1"/>
    <col min="5634" max="5634" width="28.42578125" customWidth="1"/>
    <col min="5635" max="5635" width="14.140625" customWidth="1"/>
    <col min="5636" max="5636" width="13.5703125" customWidth="1"/>
    <col min="5637" max="5637" width="20.7109375" customWidth="1"/>
    <col min="5638" max="5638" width="15.85546875" customWidth="1"/>
    <col min="5639" max="5639" width="15.140625" customWidth="1"/>
    <col min="5640" max="5640" width="12.140625" customWidth="1"/>
    <col min="5641" max="5641" width="37.140625" customWidth="1"/>
    <col min="5642" max="5642" width="16.5703125" customWidth="1"/>
    <col min="5643" max="5643" width="19" customWidth="1"/>
    <col min="5889" max="5889" width="7.28515625" customWidth="1"/>
    <col min="5890" max="5890" width="28.42578125" customWidth="1"/>
    <col min="5891" max="5891" width="14.140625" customWidth="1"/>
    <col min="5892" max="5892" width="13.5703125" customWidth="1"/>
    <col min="5893" max="5893" width="20.7109375" customWidth="1"/>
    <col min="5894" max="5894" width="15.85546875" customWidth="1"/>
    <col min="5895" max="5895" width="15.140625" customWidth="1"/>
    <col min="5896" max="5896" width="12.140625" customWidth="1"/>
    <col min="5897" max="5897" width="37.140625" customWidth="1"/>
    <col min="5898" max="5898" width="16.5703125" customWidth="1"/>
    <col min="5899" max="5899" width="19" customWidth="1"/>
    <col min="6145" max="6145" width="7.28515625" customWidth="1"/>
    <col min="6146" max="6146" width="28.42578125" customWidth="1"/>
    <col min="6147" max="6147" width="14.140625" customWidth="1"/>
    <col min="6148" max="6148" width="13.5703125" customWidth="1"/>
    <col min="6149" max="6149" width="20.7109375" customWidth="1"/>
    <col min="6150" max="6150" width="15.85546875" customWidth="1"/>
    <col min="6151" max="6151" width="15.140625" customWidth="1"/>
    <col min="6152" max="6152" width="12.140625" customWidth="1"/>
    <col min="6153" max="6153" width="37.140625" customWidth="1"/>
    <col min="6154" max="6154" width="16.5703125" customWidth="1"/>
    <col min="6155" max="6155" width="19" customWidth="1"/>
    <col min="6401" max="6401" width="7.28515625" customWidth="1"/>
    <col min="6402" max="6402" width="28.42578125" customWidth="1"/>
    <col min="6403" max="6403" width="14.140625" customWidth="1"/>
    <col min="6404" max="6404" width="13.5703125" customWidth="1"/>
    <col min="6405" max="6405" width="20.7109375" customWidth="1"/>
    <col min="6406" max="6406" width="15.85546875" customWidth="1"/>
    <col min="6407" max="6407" width="15.140625" customWidth="1"/>
    <col min="6408" max="6408" width="12.140625" customWidth="1"/>
    <col min="6409" max="6409" width="37.140625" customWidth="1"/>
    <col min="6410" max="6410" width="16.5703125" customWidth="1"/>
    <col min="6411" max="6411" width="19" customWidth="1"/>
    <col min="6657" max="6657" width="7.28515625" customWidth="1"/>
    <col min="6658" max="6658" width="28.42578125" customWidth="1"/>
    <col min="6659" max="6659" width="14.140625" customWidth="1"/>
    <col min="6660" max="6660" width="13.5703125" customWidth="1"/>
    <col min="6661" max="6661" width="20.7109375" customWidth="1"/>
    <col min="6662" max="6662" width="15.85546875" customWidth="1"/>
    <col min="6663" max="6663" width="15.140625" customWidth="1"/>
    <col min="6664" max="6664" width="12.140625" customWidth="1"/>
    <col min="6665" max="6665" width="37.140625" customWidth="1"/>
    <col min="6666" max="6666" width="16.5703125" customWidth="1"/>
    <col min="6667" max="6667" width="19" customWidth="1"/>
    <col min="6913" max="6913" width="7.28515625" customWidth="1"/>
    <col min="6914" max="6914" width="28.42578125" customWidth="1"/>
    <col min="6915" max="6915" width="14.140625" customWidth="1"/>
    <col min="6916" max="6916" width="13.5703125" customWidth="1"/>
    <col min="6917" max="6917" width="20.7109375" customWidth="1"/>
    <col min="6918" max="6918" width="15.85546875" customWidth="1"/>
    <col min="6919" max="6919" width="15.140625" customWidth="1"/>
    <col min="6920" max="6920" width="12.140625" customWidth="1"/>
    <col min="6921" max="6921" width="37.140625" customWidth="1"/>
    <col min="6922" max="6922" width="16.5703125" customWidth="1"/>
    <col min="6923" max="6923" width="19" customWidth="1"/>
    <col min="7169" max="7169" width="7.28515625" customWidth="1"/>
    <col min="7170" max="7170" width="28.42578125" customWidth="1"/>
    <col min="7171" max="7171" width="14.140625" customWidth="1"/>
    <col min="7172" max="7172" width="13.5703125" customWidth="1"/>
    <col min="7173" max="7173" width="20.7109375" customWidth="1"/>
    <col min="7174" max="7174" width="15.85546875" customWidth="1"/>
    <col min="7175" max="7175" width="15.140625" customWidth="1"/>
    <col min="7176" max="7176" width="12.140625" customWidth="1"/>
    <col min="7177" max="7177" width="37.140625" customWidth="1"/>
    <col min="7178" max="7178" width="16.5703125" customWidth="1"/>
    <col min="7179" max="7179" width="19" customWidth="1"/>
    <col min="7425" max="7425" width="7.28515625" customWidth="1"/>
    <col min="7426" max="7426" width="28.42578125" customWidth="1"/>
    <col min="7427" max="7427" width="14.140625" customWidth="1"/>
    <col min="7428" max="7428" width="13.5703125" customWidth="1"/>
    <col min="7429" max="7429" width="20.7109375" customWidth="1"/>
    <col min="7430" max="7430" width="15.85546875" customWidth="1"/>
    <col min="7431" max="7431" width="15.140625" customWidth="1"/>
    <col min="7432" max="7432" width="12.140625" customWidth="1"/>
    <col min="7433" max="7433" width="37.140625" customWidth="1"/>
    <col min="7434" max="7434" width="16.5703125" customWidth="1"/>
    <col min="7435" max="7435" width="19" customWidth="1"/>
    <col min="7681" max="7681" width="7.28515625" customWidth="1"/>
    <col min="7682" max="7682" width="28.42578125" customWidth="1"/>
    <col min="7683" max="7683" width="14.140625" customWidth="1"/>
    <col min="7684" max="7684" width="13.5703125" customWidth="1"/>
    <col min="7685" max="7685" width="20.7109375" customWidth="1"/>
    <col min="7686" max="7686" width="15.85546875" customWidth="1"/>
    <col min="7687" max="7687" width="15.140625" customWidth="1"/>
    <col min="7688" max="7688" width="12.140625" customWidth="1"/>
    <col min="7689" max="7689" width="37.140625" customWidth="1"/>
    <col min="7690" max="7690" width="16.5703125" customWidth="1"/>
    <col min="7691" max="7691" width="19" customWidth="1"/>
    <col min="7937" max="7937" width="7.28515625" customWidth="1"/>
    <col min="7938" max="7938" width="28.42578125" customWidth="1"/>
    <col min="7939" max="7939" width="14.140625" customWidth="1"/>
    <col min="7940" max="7940" width="13.5703125" customWidth="1"/>
    <col min="7941" max="7941" width="20.7109375" customWidth="1"/>
    <col min="7942" max="7942" width="15.85546875" customWidth="1"/>
    <col min="7943" max="7943" width="15.140625" customWidth="1"/>
    <col min="7944" max="7944" width="12.140625" customWidth="1"/>
    <col min="7945" max="7945" width="37.140625" customWidth="1"/>
    <col min="7946" max="7946" width="16.5703125" customWidth="1"/>
    <col min="7947" max="7947" width="19" customWidth="1"/>
    <col min="8193" max="8193" width="7.28515625" customWidth="1"/>
    <col min="8194" max="8194" width="28.42578125" customWidth="1"/>
    <col min="8195" max="8195" width="14.140625" customWidth="1"/>
    <col min="8196" max="8196" width="13.5703125" customWidth="1"/>
    <col min="8197" max="8197" width="20.7109375" customWidth="1"/>
    <col min="8198" max="8198" width="15.85546875" customWidth="1"/>
    <col min="8199" max="8199" width="15.140625" customWidth="1"/>
    <col min="8200" max="8200" width="12.140625" customWidth="1"/>
    <col min="8201" max="8201" width="37.140625" customWidth="1"/>
    <col min="8202" max="8202" width="16.5703125" customWidth="1"/>
    <col min="8203" max="8203" width="19" customWidth="1"/>
    <col min="8449" max="8449" width="7.28515625" customWidth="1"/>
    <col min="8450" max="8450" width="28.42578125" customWidth="1"/>
    <col min="8451" max="8451" width="14.140625" customWidth="1"/>
    <col min="8452" max="8452" width="13.5703125" customWidth="1"/>
    <col min="8453" max="8453" width="20.7109375" customWidth="1"/>
    <col min="8454" max="8454" width="15.85546875" customWidth="1"/>
    <col min="8455" max="8455" width="15.140625" customWidth="1"/>
    <col min="8456" max="8456" width="12.140625" customWidth="1"/>
    <col min="8457" max="8457" width="37.140625" customWidth="1"/>
    <col min="8458" max="8458" width="16.5703125" customWidth="1"/>
    <col min="8459" max="8459" width="19" customWidth="1"/>
    <col min="8705" max="8705" width="7.28515625" customWidth="1"/>
    <col min="8706" max="8706" width="28.42578125" customWidth="1"/>
    <col min="8707" max="8707" width="14.140625" customWidth="1"/>
    <col min="8708" max="8708" width="13.5703125" customWidth="1"/>
    <col min="8709" max="8709" width="20.7109375" customWidth="1"/>
    <col min="8710" max="8710" width="15.85546875" customWidth="1"/>
    <col min="8711" max="8711" width="15.140625" customWidth="1"/>
    <col min="8712" max="8712" width="12.140625" customWidth="1"/>
    <col min="8713" max="8713" width="37.140625" customWidth="1"/>
    <col min="8714" max="8714" width="16.5703125" customWidth="1"/>
    <col min="8715" max="8715" width="19" customWidth="1"/>
    <col min="8961" max="8961" width="7.28515625" customWidth="1"/>
    <col min="8962" max="8962" width="28.42578125" customWidth="1"/>
    <col min="8963" max="8963" width="14.140625" customWidth="1"/>
    <col min="8964" max="8964" width="13.5703125" customWidth="1"/>
    <col min="8965" max="8965" width="20.7109375" customWidth="1"/>
    <col min="8966" max="8966" width="15.85546875" customWidth="1"/>
    <col min="8967" max="8967" width="15.140625" customWidth="1"/>
    <col min="8968" max="8968" width="12.140625" customWidth="1"/>
    <col min="8969" max="8969" width="37.140625" customWidth="1"/>
    <col min="8970" max="8970" width="16.5703125" customWidth="1"/>
    <col min="8971" max="8971" width="19" customWidth="1"/>
    <col min="9217" max="9217" width="7.28515625" customWidth="1"/>
    <col min="9218" max="9218" width="28.42578125" customWidth="1"/>
    <col min="9219" max="9219" width="14.140625" customWidth="1"/>
    <col min="9220" max="9220" width="13.5703125" customWidth="1"/>
    <col min="9221" max="9221" width="20.7109375" customWidth="1"/>
    <col min="9222" max="9222" width="15.85546875" customWidth="1"/>
    <col min="9223" max="9223" width="15.140625" customWidth="1"/>
    <col min="9224" max="9224" width="12.140625" customWidth="1"/>
    <col min="9225" max="9225" width="37.140625" customWidth="1"/>
    <col min="9226" max="9226" width="16.5703125" customWidth="1"/>
    <col min="9227" max="9227" width="19" customWidth="1"/>
    <col min="9473" max="9473" width="7.28515625" customWidth="1"/>
    <col min="9474" max="9474" width="28.42578125" customWidth="1"/>
    <col min="9475" max="9475" width="14.140625" customWidth="1"/>
    <col min="9476" max="9476" width="13.5703125" customWidth="1"/>
    <col min="9477" max="9477" width="20.7109375" customWidth="1"/>
    <col min="9478" max="9478" width="15.85546875" customWidth="1"/>
    <col min="9479" max="9479" width="15.140625" customWidth="1"/>
    <col min="9480" max="9480" width="12.140625" customWidth="1"/>
    <col min="9481" max="9481" width="37.140625" customWidth="1"/>
    <col min="9482" max="9482" width="16.5703125" customWidth="1"/>
    <col min="9483" max="9483" width="19" customWidth="1"/>
    <col min="9729" max="9729" width="7.28515625" customWidth="1"/>
    <col min="9730" max="9730" width="28.42578125" customWidth="1"/>
    <col min="9731" max="9731" width="14.140625" customWidth="1"/>
    <col min="9732" max="9732" width="13.5703125" customWidth="1"/>
    <col min="9733" max="9733" width="20.7109375" customWidth="1"/>
    <col min="9734" max="9734" width="15.85546875" customWidth="1"/>
    <col min="9735" max="9735" width="15.140625" customWidth="1"/>
    <col min="9736" max="9736" width="12.140625" customWidth="1"/>
    <col min="9737" max="9737" width="37.140625" customWidth="1"/>
    <col min="9738" max="9738" width="16.5703125" customWidth="1"/>
    <col min="9739" max="9739" width="19" customWidth="1"/>
    <col min="9985" max="9985" width="7.28515625" customWidth="1"/>
    <col min="9986" max="9986" width="28.42578125" customWidth="1"/>
    <col min="9987" max="9987" width="14.140625" customWidth="1"/>
    <col min="9988" max="9988" width="13.5703125" customWidth="1"/>
    <col min="9989" max="9989" width="20.7109375" customWidth="1"/>
    <col min="9990" max="9990" width="15.85546875" customWidth="1"/>
    <col min="9991" max="9991" width="15.140625" customWidth="1"/>
    <col min="9992" max="9992" width="12.140625" customWidth="1"/>
    <col min="9993" max="9993" width="37.140625" customWidth="1"/>
    <col min="9994" max="9994" width="16.5703125" customWidth="1"/>
    <col min="9995" max="9995" width="19" customWidth="1"/>
    <col min="10241" max="10241" width="7.28515625" customWidth="1"/>
    <col min="10242" max="10242" width="28.42578125" customWidth="1"/>
    <col min="10243" max="10243" width="14.140625" customWidth="1"/>
    <col min="10244" max="10244" width="13.5703125" customWidth="1"/>
    <col min="10245" max="10245" width="20.7109375" customWidth="1"/>
    <col min="10246" max="10246" width="15.85546875" customWidth="1"/>
    <col min="10247" max="10247" width="15.140625" customWidth="1"/>
    <col min="10248" max="10248" width="12.140625" customWidth="1"/>
    <col min="10249" max="10249" width="37.140625" customWidth="1"/>
    <col min="10250" max="10250" width="16.5703125" customWidth="1"/>
    <col min="10251" max="10251" width="19" customWidth="1"/>
    <col min="10497" max="10497" width="7.28515625" customWidth="1"/>
    <col min="10498" max="10498" width="28.42578125" customWidth="1"/>
    <col min="10499" max="10499" width="14.140625" customWidth="1"/>
    <col min="10500" max="10500" width="13.5703125" customWidth="1"/>
    <col min="10501" max="10501" width="20.7109375" customWidth="1"/>
    <col min="10502" max="10502" width="15.85546875" customWidth="1"/>
    <col min="10503" max="10503" width="15.140625" customWidth="1"/>
    <col min="10504" max="10504" width="12.140625" customWidth="1"/>
    <col min="10505" max="10505" width="37.140625" customWidth="1"/>
    <col min="10506" max="10506" width="16.5703125" customWidth="1"/>
    <col min="10507" max="10507" width="19" customWidth="1"/>
    <col min="10753" max="10753" width="7.28515625" customWidth="1"/>
    <col min="10754" max="10754" width="28.42578125" customWidth="1"/>
    <col min="10755" max="10755" width="14.140625" customWidth="1"/>
    <col min="10756" max="10756" width="13.5703125" customWidth="1"/>
    <col min="10757" max="10757" width="20.7109375" customWidth="1"/>
    <col min="10758" max="10758" width="15.85546875" customWidth="1"/>
    <col min="10759" max="10759" width="15.140625" customWidth="1"/>
    <col min="10760" max="10760" width="12.140625" customWidth="1"/>
    <col min="10761" max="10761" width="37.140625" customWidth="1"/>
    <col min="10762" max="10762" width="16.5703125" customWidth="1"/>
    <col min="10763" max="10763" width="19" customWidth="1"/>
    <col min="11009" max="11009" width="7.28515625" customWidth="1"/>
    <col min="11010" max="11010" width="28.42578125" customWidth="1"/>
    <col min="11011" max="11011" width="14.140625" customWidth="1"/>
    <col min="11012" max="11012" width="13.5703125" customWidth="1"/>
    <col min="11013" max="11013" width="20.7109375" customWidth="1"/>
    <col min="11014" max="11014" width="15.85546875" customWidth="1"/>
    <col min="11015" max="11015" width="15.140625" customWidth="1"/>
    <col min="11016" max="11016" width="12.140625" customWidth="1"/>
    <col min="11017" max="11017" width="37.140625" customWidth="1"/>
    <col min="11018" max="11018" width="16.5703125" customWidth="1"/>
    <col min="11019" max="11019" width="19" customWidth="1"/>
    <col min="11265" max="11265" width="7.28515625" customWidth="1"/>
    <col min="11266" max="11266" width="28.42578125" customWidth="1"/>
    <col min="11267" max="11267" width="14.140625" customWidth="1"/>
    <col min="11268" max="11268" width="13.5703125" customWidth="1"/>
    <col min="11269" max="11269" width="20.7109375" customWidth="1"/>
    <col min="11270" max="11270" width="15.85546875" customWidth="1"/>
    <col min="11271" max="11271" width="15.140625" customWidth="1"/>
    <col min="11272" max="11272" width="12.140625" customWidth="1"/>
    <col min="11273" max="11273" width="37.140625" customWidth="1"/>
    <col min="11274" max="11274" width="16.5703125" customWidth="1"/>
    <col min="11275" max="11275" width="19" customWidth="1"/>
    <col min="11521" max="11521" width="7.28515625" customWidth="1"/>
    <col min="11522" max="11522" width="28.42578125" customWidth="1"/>
    <col min="11523" max="11523" width="14.140625" customWidth="1"/>
    <col min="11524" max="11524" width="13.5703125" customWidth="1"/>
    <col min="11525" max="11525" width="20.7109375" customWidth="1"/>
    <col min="11526" max="11526" width="15.85546875" customWidth="1"/>
    <col min="11527" max="11527" width="15.140625" customWidth="1"/>
    <col min="11528" max="11528" width="12.140625" customWidth="1"/>
    <col min="11529" max="11529" width="37.140625" customWidth="1"/>
    <col min="11530" max="11530" width="16.5703125" customWidth="1"/>
    <col min="11531" max="11531" width="19" customWidth="1"/>
    <col min="11777" max="11777" width="7.28515625" customWidth="1"/>
    <col min="11778" max="11778" width="28.42578125" customWidth="1"/>
    <col min="11779" max="11779" width="14.140625" customWidth="1"/>
    <col min="11780" max="11780" width="13.5703125" customWidth="1"/>
    <col min="11781" max="11781" width="20.7109375" customWidth="1"/>
    <col min="11782" max="11782" width="15.85546875" customWidth="1"/>
    <col min="11783" max="11783" width="15.140625" customWidth="1"/>
    <col min="11784" max="11784" width="12.140625" customWidth="1"/>
    <col min="11785" max="11785" width="37.140625" customWidth="1"/>
    <col min="11786" max="11786" width="16.5703125" customWidth="1"/>
    <col min="11787" max="11787" width="19" customWidth="1"/>
    <col min="12033" max="12033" width="7.28515625" customWidth="1"/>
    <col min="12034" max="12034" width="28.42578125" customWidth="1"/>
    <col min="12035" max="12035" width="14.140625" customWidth="1"/>
    <col min="12036" max="12036" width="13.5703125" customWidth="1"/>
    <col min="12037" max="12037" width="20.7109375" customWidth="1"/>
    <col min="12038" max="12038" width="15.85546875" customWidth="1"/>
    <col min="12039" max="12039" width="15.140625" customWidth="1"/>
    <col min="12040" max="12040" width="12.140625" customWidth="1"/>
    <col min="12041" max="12041" width="37.140625" customWidth="1"/>
    <col min="12042" max="12042" width="16.5703125" customWidth="1"/>
    <col min="12043" max="12043" width="19" customWidth="1"/>
    <col min="12289" max="12289" width="7.28515625" customWidth="1"/>
    <col min="12290" max="12290" width="28.42578125" customWidth="1"/>
    <col min="12291" max="12291" width="14.140625" customWidth="1"/>
    <col min="12292" max="12292" width="13.5703125" customWidth="1"/>
    <col min="12293" max="12293" width="20.7109375" customWidth="1"/>
    <col min="12294" max="12294" width="15.85546875" customWidth="1"/>
    <col min="12295" max="12295" width="15.140625" customWidth="1"/>
    <col min="12296" max="12296" width="12.140625" customWidth="1"/>
    <col min="12297" max="12297" width="37.140625" customWidth="1"/>
    <col min="12298" max="12298" width="16.5703125" customWidth="1"/>
    <col min="12299" max="12299" width="19" customWidth="1"/>
    <col min="12545" max="12545" width="7.28515625" customWidth="1"/>
    <col min="12546" max="12546" width="28.42578125" customWidth="1"/>
    <col min="12547" max="12547" width="14.140625" customWidth="1"/>
    <col min="12548" max="12548" width="13.5703125" customWidth="1"/>
    <col min="12549" max="12549" width="20.7109375" customWidth="1"/>
    <col min="12550" max="12550" width="15.85546875" customWidth="1"/>
    <col min="12551" max="12551" width="15.140625" customWidth="1"/>
    <col min="12552" max="12552" width="12.140625" customWidth="1"/>
    <col min="12553" max="12553" width="37.140625" customWidth="1"/>
    <col min="12554" max="12554" width="16.5703125" customWidth="1"/>
    <col min="12555" max="12555" width="19" customWidth="1"/>
    <col min="12801" max="12801" width="7.28515625" customWidth="1"/>
    <col min="12802" max="12802" width="28.42578125" customWidth="1"/>
    <col min="12803" max="12803" width="14.140625" customWidth="1"/>
    <col min="12804" max="12804" width="13.5703125" customWidth="1"/>
    <col min="12805" max="12805" width="20.7109375" customWidth="1"/>
    <col min="12806" max="12806" width="15.85546875" customWidth="1"/>
    <col min="12807" max="12807" width="15.140625" customWidth="1"/>
    <col min="12808" max="12808" width="12.140625" customWidth="1"/>
    <col min="12809" max="12809" width="37.140625" customWidth="1"/>
    <col min="12810" max="12810" width="16.5703125" customWidth="1"/>
    <col min="12811" max="12811" width="19" customWidth="1"/>
    <col min="13057" max="13057" width="7.28515625" customWidth="1"/>
    <col min="13058" max="13058" width="28.42578125" customWidth="1"/>
    <col min="13059" max="13059" width="14.140625" customWidth="1"/>
    <col min="13060" max="13060" width="13.5703125" customWidth="1"/>
    <col min="13061" max="13061" width="20.7109375" customWidth="1"/>
    <col min="13062" max="13062" width="15.85546875" customWidth="1"/>
    <col min="13063" max="13063" width="15.140625" customWidth="1"/>
    <col min="13064" max="13064" width="12.140625" customWidth="1"/>
    <col min="13065" max="13065" width="37.140625" customWidth="1"/>
    <col min="13066" max="13066" width="16.5703125" customWidth="1"/>
    <col min="13067" max="13067" width="19" customWidth="1"/>
    <col min="13313" max="13313" width="7.28515625" customWidth="1"/>
    <col min="13314" max="13314" width="28.42578125" customWidth="1"/>
    <col min="13315" max="13315" width="14.140625" customWidth="1"/>
    <col min="13316" max="13316" width="13.5703125" customWidth="1"/>
    <col min="13317" max="13317" width="20.7109375" customWidth="1"/>
    <col min="13318" max="13318" width="15.85546875" customWidth="1"/>
    <col min="13319" max="13319" width="15.140625" customWidth="1"/>
    <col min="13320" max="13320" width="12.140625" customWidth="1"/>
    <col min="13321" max="13321" width="37.140625" customWidth="1"/>
    <col min="13322" max="13322" width="16.5703125" customWidth="1"/>
    <col min="13323" max="13323" width="19" customWidth="1"/>
    <col min="13569" max="13569" width="7.28515625" customWidth="1"/>
    <col min="13570" max="13570" width="28.42578125" customWidth="1"/>
    <col min="13571" max="13571" width="14.140625" customWidth="1"/>
    <col min="13572" max="13572" width="13.5703125" customWidth="1"/>
    <col min="13573" max="13573" width="20.7109375" customWidth="1"/>
    <col min="13574" max="13574" width="15.85546875" customWidth="1"/>
    <col min="13575" max="13575" width="15.140625" customWidth="1"/>
    <col min="13576" max="13576" width="12.140625" customWidth="1"/>
    <col min="13577" max="13577" width="37.140625" customWidth="1"/>
    <col min="13578" max="13578" width="16.5703125" customWidth="1"/>
    <col min="13579" max="13579" width="19" customWidth="1"/>
    <col min="13825" max="13825" width="7.28515625" customWidth="1"/>
    <col min="13826" max="13826" width="28.42578125" customWidth="1"/>
    <col min="13827" max="13827" width="14.140625" customWidth="1"/>
    <col min="13828" max="13828" width="13.5703125" customWidth="1"/>
    <col min="13829" max="13829" width="20.7109375" customWidth="1"/>
    <col min="13830" max="13830" width="15.85546875" customWidth="1"/>
    <col min="13831" max="13831" width="15.140625" customWidth="1"/>
    <col min="13832" max="13832" width="12.140625" customWidth="1"/>
    <col min="13833" max="13833" width="37.140625" customWidth="1"/>
    <col min="13834" max="13834" width="16.5703125" customWidth="1"/>
    <col min="13835" max="13835" width="19" customWidth="1"/>
    <col min="14081" max="14081" width="7.28515625" customWidth="1"/>
    <col min="14082" max="14082" width="28.42578125" customWidth="1"/>
    <col min="14083" max="14083" width="14.140625" customWidth="1"/>
    <col min="14084" max="14084" width="13.5703125" customWidth="1"/>
    <col min="14085" max="14085" width="20.7109375" customWidth="1"/>
    <col min="14086" max="14086" width="15.85546875" customWidth="1"/>
    <col min="14087" max="14087" width="15.140625" customWidth="1"/>
    <col min="14088" max="14088" width="12.140625" customWidth="1"/>
    <col min="14089" max="14089" width="37.140625" customWidth="1"/>
    <col min="14090" max="14090" width="16.5703125" customWidth="1"/>
    <col min="14091" max="14091" width="19" customWidth="1"/>
    <col min="14337" max="14337" width="7.28515625" customWidth="1"/>
    <col min="14338" max="14338" width="28.42578125" customWidth="1"/>
    <col min="14339" max="14339" width="14.140625" customWidth="1"/>
    <col min="14340" max="14340" width="13.5703125" customWidth="1"/>
    <col min="14341" max="14341" width="20.7109375" customWidth="1"/>
    <col min="14342" max="14342" width="15.85546875" customWidth="1"/>
    <col min="14343" max="14343" width="15.140625" customWidth="1"/>
    <col min="14344" max="14344" width="12.140625" customWidth="1"/>
    <col min="14345" max="14345" width="37.140625" customWidth="1"/>
    <col min="14346" max="14346" width="16.5703125" customWidth="1"/>
    <col min="14347" max="14347" width="19" customWidth="1"/>
    <col min="14593" max="14593" width="7.28515625" customWidth="1"/>
    <col min="14594" max="14594" width="28.42578125" customWidth="1"/>
    <col min="14595" max="14595" width="14.140625" customWidth="1"/>
    <col min="14596" max="14596" width="13.5703125" customWidth="1"/>
    <col min="14597" max="14597" width="20.7109375" customWidth="1"/>
    <col min="14598" max="14598" width="15.85546875" customWidth="1"/>
    <col min="14599" max="14599" width="15.140625" customWidth="1"/>
    <col min="14600" max="14600" width="12.140625" customWidth="1"/>
    <col min="14601" max="14601" width="37.140625" customWidth="1"/>
    <col min="14602" max="14602" width="16.5703125" customWidth="1"/>
    <col min="14603" max="14603" width="19" customWidth="1"/>
    <col min="14849" max="14849" width="7.28515625" customWidth="1"/>
    <col min="14850" max="14850" width="28.42578125" customWidth="1"/>
    <col min="14851" max="14851" width="14.140625" customWidth="1"/>
    <col min="14852" max="14852" width="13.5703125" customWidth="1"/>
    <col min="14853" max="14853" width="20.7109375" customWidth="1"/>
    <col min="14854" max="14854" width="15.85546875" customWidth="1"/>
    <col min="14855" max="14855" width="15.140625" customWidth="1"/>
    <col min="14856" max="14856" width="12.140625" customWidth="1"/>
    <col min="14857" max="14857" width="37.140625" customWidth="1"/>
    <col min="14858" max="14858" width="16.5703125" customWidth="1"/>
    <col min="14859" max="14859" width="19" customWidth="1"/>
    <col min="15105" max="15105" width="7.28515625" customWidth="1"/>
    <col min="15106" max="15106" width="28.42578125" customWidth="1"/>
    <col min="15107" max="15107" width="14.140625" customWidth="1"/>
    <col min="15108" max="15108" width="13.5703125" customWidth="1"/>
    <col min="15109" max="15109" width="20.7109375" customWidth="1"/>
    <col min="15110" max="15110" width="15.85546875" customWidth="1"/>
    <col min="15111" max="15111" width="15.140625" customWidth="1"/>
    <col min="15112" max="15112" width="12.140625" customWidth="1"/>
    <col min="15113" max="15113" width="37.140625" customWidth="1"/>
    <col min="15114" max="15114" width="16.5703125" customWidth="1"/>
    <col min="15115" max="15115" width="19" customWidth="1"/>
    <col min="15361" max="15361" width="7.28515625" customWidth="1"/>
    <col min="15362" max="15362" width="28.42578125" customWidth="1"/>
    <col min="15363" max="15363" width="14.140625" customWidth="1"/>
    <col min="15364" max="15364" width="13.5703125" customWidth="1"/>
    <col min="15365" max="15365" width="20.7109375" customWidth="1"/>
    <col min="15366" max="15366" width="15.85546875" customWidth="1"/>
    <col min="15367" max="15367" width="15.140625" customWidth="1"/>
    <col min="15368" max="15368" width="12.140625" customWidth="1"/>
    <col min="15369" max="15369" width="37.140625" customWidth="1"/>
    <col min="15370" max="15370" width="16.5703125" customWidth="1"/>
    <col min="15371" max="15371" width="19" customWidth="1"/>
    <col min="15617" max="15617" width="7.28515625" customWidth="1"/>
    <col min="15618" max="15618" width="28.42578125" customWidth="1"/>
    <col min="15619" max="15619" width="14.140625" customWidth="1"/>
    <col min="15620" max="15620" width="13.5703125" customWidth="1"/>
    <col min="15621" max="15621" width="20.7109375" customWidth="1"/>
    <col min="15622" max="15622" width="15.85546875" customWidth="1"/>
    <col min="15623" max="15623" width="15.140625" customWidth="1"/>
    <col min="15624" max="15624" width="12.140625" customWidth="1"/>
    <col min="15625" max="15625" width="37.140625" customWidth="1"/>
    <col min="15626" max="15626" width="16.5703125" customWidth="1"/>
    <col min="15627" max="15627" width="19" customWidth="1"/>
    <col min="15873" max="15873" width="7.28515625" customWidth="1"/>
    <col min="15874" max="15874" width="28.42578125" customWidth="1"/>
    <col min="15875" max="15875" width="14.140625" customWidth="1"/>
    <col min="15876" max="15876" width="13.5703125" customWidth="1"/>
    <col min="15877" max="15877" width="20.7109375" customWidth="1"/>
    <col min="15878" max="15878" width="15.85546875" customWidth="1"/>
    <col min="15879" max="15879" width="15.140625" customWidth="1"/>
    <col min="15880" max="15880" width="12.140625" customWidth="1"/>
    <col min="15881" max="15881" width="37.140625" customWidth="1"/>
    <col min="15882" max="15882" width="16.5703125" customWidth="1"/>
    <col min="15883" max="15883" width="19" customWidth="1"/>
    <col min="16129" max="16129" width="7.28515625" customWidth="1"/>
    <col min="16130" max="16130" width="28.42578125" customWidth="1"/>
    <col min="16131" max="16131" width="14.140625" customWidth="1"/>
    <col min="16132" max="16132" width="13.5703125" customWidth="1"/>
    <col min="16133" max="16133" width="20.7109375" customWidth="1"/>
    <col min="16134" max="16134" width="15.85546875" customWidth="1"/>
    <col min="16135" max="16135" width="15.140625" customWidth="1"/>
    <col min="16136" max="16136" width="12.140625" customWidth="1"/>
    <col min="16137" max="16137" width="37.140625" customWidth="1"/>
    <col min="16138" max="16138" width="16.5703125" customWidth="1"/>
    <col min="16139" max="16139" width="19" customWidth="1"/>
  </cols>
  <sheetData>
    <row r="1" spans="1:11" ht="18.75" customHeight="1">
      <c r="I1" s="135"/>
      <c r="J1" s="76" t="s">
        <v>0</v>
      </c>
    </row>
    <row r="2" spans="1:11" ht="20.25" customHeight="1">
      <c r="A2" s="77"/>
      <c r="B2" s="77"/>
      <c r="C2" s="77"/>
      <c r="D2" s="77"/>
      <c r="E2" s="77"/>
      <c r="F2" s="77"/>
      <c r="G2" s="77"/>
      <c r="H2" s="78"/>
      <c r="I2" s="136"/>
      <c r="J2" s="79" t="s">
        <v>164</v>
      </c>
    </row>
    <row r="3" spans="1:11" ht="61.5" customHeight="1">
      <c r="A3" s="77"/>
      <c r="B3" s="137" t="s">
        <v>165</v>
      </c>
      <c r="C3" s="138"/>
      <c r="D3" s="138"/>
      <c r="E3" s="138"/>
      <c r="F3" s="138"/>
      <c r="G3" s="138"/>
      <c r="H3" s="138"/>
      <c r="I3" s="138"/>
      <c r="J3" s="138"/>
      <c r="K3" s="77"/>
    </row>
    <row r="4" spans="1:11" ht="31.5" customHeight="1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33" customHeight="1">
      <c r="A5" s="120" t="s">
        <v>4</v>
      </c>
      <c r="B5" s="120" t="s">
        <v>5</v>
      </c>
      <c r="C5" s="121" t="s">
        <v>6</v>
      </c>
      <c r="D5" s="121"/>
      <c r="E5" s="121"/>
      <c r="F5" s="121" t="s">
        <v>7</v>
      </c>
      <c r="G5" s="121" t="s">
        <v>8</v>
      </c>
      <c r="H5" s="121"/>
      <c r="I5" s="121"/>
      <c r="J5" s="121"/>
      <c r="K5" s="122" t="s">
        <v>157</v>
      </c>
    </row>
    <row r="6" spans="1:11" ht="158.25" customHeight="1">
      <c r="A6" s="120"/>
      <c r="B6" s="120"/>
      <c r="C6" s="123" t="s">
        <v>10</v>
      </c>
      <c r="D6" s="123" t="s">
        <v>158</v>
      </c>
      <c r="E6" s="123" t="s">
        <v>12</v>
      </c>
      <c r="F6" s="121"/>
      <c r="G6" s="139" t="s">
        <v>13</v>
      </c>
      <c r="H6" s="140" t="s">
        <v>159</v>
      </c>
      <c r="I6" s="141" t="s">
        <v>15</v>
      </c>
      <c r="J6" s="141" t="s">
        <v>159</v>
      </c>
      <c r="K6" s="122"/>
    </row>
    <row r="7" spans="1:11" ht="47.25">
      <c r="A7" s="86">
        <v>1</v>
      </c>
      <c r="B7" s="126" t="s">
        <v>166</v>
      </c>
      <c r="C7" s="94"/>
      <c r="D7" s="94">
        <v>70.754000000000005</v>
      </c>
      <c r="E7" s="126" t="s">
        <v>92</v>
      </c>
      <c r="F7" s="127">
        <f>SUM(C7,D7)</f>
        <v>70.754000000000005</v>
      </c>
      <c r="G7" s="142"/>
      <c r="H7" s="143"/>
      <c r="I7" s="144" t="s">
        <v>92</v>
      </c>
      <c r="J7" s="143">
        <v>70.75</v>
      </c>
      <c r="K7" s="96"/>
    </row>
    <row r="8" spans="1:11" ht="31.5">
      <c r="A8" s="86"/>
      <c r="B8" s="126" t="s">
        <v>167</v>
      </c>
      <c r="C8" s="94"/>
      <c r="D8" s="94">
        <v>83.075999999999993</v>
      </c>
      <c r="E8" s="126" t="s">
        <v>92</v>
      </c>
      <c r="F8" s="127">
        <f t="shared" ref="F8:F27" si="0">SUM(C8,D8)</f>
        <v>83.075999999999993</v>
      </c>
      <c r="G8" s="145"/>
      <c r="H8" s="143"/>
      <c r="I8" s="144" t="s">
        <v>92</v>
      </c>
      <c r="J8" s="143">
        <v>83.08</v>
      </c>
      <c r="K8" s="96"/>
    </row>
    <row r="9" spans="1:11" ht="15.75">
      <c r="A9" s="86"/>
      <c r="B9" s="126" t="s">
        <v>168</v>
      </c>
      <c r="C9" s="94"/>
      <c r="D9" s="94">
        <v>3.992</v>
      </c>
      <c r="E9" s="126" t="s">
        <v>92</v>
      </c>
      <c r="F9" s="127">
        <f t="shared" si="0"/>
        <v>3.992</v>
      </c>
      <c r="G9" s="145"/>
      <c r="H9" s="143"/>
      <c r="I9" s="144" t="s">
        <v>92</v>
      </c>
      <c r="J9" s="143">
        <v>3.99</v>
      </c>
      <c r="K9" s="96"/>
    </row>
    <row r="10" spans="1:11" ht="47.25">
      <c r="A10" s="86"/>
      <c r="B10" s="126" t="s">
        <v>169</v>
      </c>
      <c r="C10" s="94"/>
      <c r="D10" s="94">
        <v>129.36000000000001</v>
      </c>
      <c r="E10" s="146" t="s">
        <v>170</v>
      </c>
      <c r="F10" s="127">
        <f t="shared" si="0"/>
        <v>129.36000000000001</v>
      </c>
      <c r="G10" s="145"/>
      <c r="H10" s="143"/>
      <c r="I10" s="146" t="s">
        <v>170</v>
      </c>
      <c r="J10" s="143">
        <v>129.36000000000001</v>
      </c>
      <c r="K10" s="96" t="s">
        <v>171</v>
      </c>
    </row>
    <row r="11" spans="1:11" ht="15.75">
      <c r="A11" s="86"/>
      <c r="B11" s="125"/>
      <c r="C11" s="94"/>
      <c r="D11" s="94"/>
      <c r="E11" s="126"/>
      <c r="F11" s="127">
        <f t="shared" si="0"/>
        <v>0</v>
      </c>
      <c r="G11" s="145"/>
      <c r="H11" s="143"/>
      <c r="I11" s="144"/>
      <c r="J11" s="143"/>
      <c r="K11" s="96"/>
    </row>
    <row r="12" spans="1:11" ht="15.75">
      <c r="A12" s="86">
        <v>2</v>
      </c>
      <c r="B12" s="125" t="s">
        <v>161</v>
      </c>
      <c r="C12" s="94">
        <v>758.80100000000004</v>
      </c>
      <c r="D12" s="94"/>
      <c r="E12" s="126"/>
      <c r="F12" s="127">
        <f t="shared" si="0"/>
        <v>758.80100000000004</v>
      </c>
      <c r="G12" s="147"/>
      <c r="H12" s="143"/>
      <c r="I12" s="147"/>
      <c r="J12" s="143"/>
      <c r="K12" s="96"/>
    </row>
    <row r="13" spans="1:11" ht="15.75">
      <c r="A13" s="86"/>
      <c r="B13" s="125"/>
      <c r="C13" s="94"/>
      <c r="D13" s="94"/>
      <c r="E13" s="126"/>
      <c r="F13" s="127">
        <f t="shared" si="0"/>
        <v>0</v>
      </c>
      <c r="G13" s="148">
        <v>2210</v>
      </c>
      <c r="H13" s="143">
        <f>49.896+18.439</f>
        <v>68.335000000000008</v>
      </c>
      <c r="I13" s="144" t="s">
        <v>172</v>
      </c>
      <c r="J13" s="143"/>
      <c r="K13" s="96"/>
    </row>
    <row r="14" spans="1:11" ht="19.5" customHeight="1">
      <c r="A14" s="86"/>
      <c r="B14" s="125"/>
      <c r="C14" s="94"/>
      <c r="D14" s="94"/>
      <c r="E14" s="126"/>
      <c r="F14" s="127">
        <f t="shared" si="0"/>
        <v>0</v>
      </c>
      <c r="G14" s="148">
        <v>2210</v>
      </c>
      <c r="H14" s="143">
        <v>55.19</v>
      </c>
      <c r="I14" s="144" t="s">
        <v>173</v>
      </c>
      <c r="J14" s="143"/>
      <c r="K14" s="96"/>
    </row>
    <row r="15" spans="1:11" ht="15.75">
      <c r="A15" s="86"/>
      <c r="B15" s="125"/>
      <c r="C15" s="94"/>
      <c r="D15" s="94"/>
      <c r="E15" s="126"/>
      <c r="F15" s="127">
        <f t="shared" si="0"/>
        <v>0</v>
      </c>
      <c r="G15" s="148"/>
      <c r="H15" s="143"/>
      <c r="I15" s="144"/>
      <c r="J15" s="143"/>
      <c r="K15" s="96"/>
    </row>
    <row r="16" spans="1:11" ht="15.75" customHeight="1">
      <c r="A16" s="86"/>
      <c r="B16" s="125"/>
      <c r="C16" s="94"/>
      <c r="D16" s="94"/>
      <c r="E16" s="126"/>
      <c r="F16" s="127">
        <f t="shared" si="0"/>
        <v>0</v>
      </c>
      <c r="G16" s="148">
        <v>2220</v>
      </c>
      <c r="H16" s="143">
        <f>185.646+31.204+90.892</f>
        <v>307.74199999999996</v>
      </c>
      <c r="I16" s="144" t="s">
        <v>174</v>
      </c>
      <c r="J16" s="143"/>
      <c r="K16" s="96"/>
    </row>
    <row r="17" spans="1:11" ht="15.75">
      <c r="A17" s="86"/>
      <c r="B17" s="125"/>
      <c r="C17" s="94"/>
      <c r="D17" s="94"/>
      <c r="E17" s="126"/>
      <c r="F17" s="127"/>
      <c r="G17" s="148">
        <v>2220</v>
      </c>
      <c r="H17" s="143">
        <v>171.69300000000001</v>
      </c>
      <c r="I17" s="144" t="s">
        <v>175</v>
      </c>
      <c r="J17" s="143"/>
      <c r="K17" s="96"/>
    </row>
    <row r="18" spans="1:11" ht="15.75">
      <c r="A18" s="86"/>
      <c r="B18" s="125"/>
      <c r="C18" s="94"/>
      <c r="D18" s="94"/>
      <c r="E18" s="126"/>
      <c r="F18" s="127">
        <f t="shared" si="0"/>
        <v>0</v>
      </c>
      <c r="G18" s="148"/>
      <c r="H18" s="143"/>
      <c r="I18" s="144"/>
      <c r="J18" s="143"/>
      <c r="K18" s="96"/>
    </row>
    <row r="19" spans="1:11" ht="15.75">
      <c r="A19" s="103"/>
      <c r="B19" s="125"/>
      <c r="C19" s="94"/>
      <c r="D19" s="94"/>
      <c r="E19" s="126"/>
      <c r="F19" s="127">
        <f t="shared" si="0"/>
        <v>0</v>
      </c>
      <c r="G19" s="148">
        <v>2240</v>
      </c>
      <c r="H19" s="143">
        <f>7.53</f>
        <v>7.53</v>
      </c>
      <c r="I19" s="144" t="s">
        <v>176</v>
      </c>
      <c r="J19" s="143"/>
      <c r="K19" s="96"/>
    </row>
    <row r="20" spans="1:11" ht="15.75">
      <c r="A20" s="103"/>
      <c r="B20" s="125"/>
      <c r="C20" s="94"/>
      <c r="D20" s="94"/>
      <c r="E20" s="126"/>
      <c r="F20" s="127">
        <f t="shared" si="0"/>
        <v>0</v>
      </c>
      <c r="G20" s="148">
        <v>2240</v>
      </c>
      <c r="H20" s="143">
        <f>13.225+7.945</f>
        <v>21.17</v>
      </c>
      <c r="I20" s="144" t="s">
        <v>177</v>
      </c>
      <c r="J20" s="143"/>
      <c r="K20" s="96"/>
    </row>
    <row r="21" spans="1:11" ht="18" customHeight="1">
      <c r="A21" s="103"/>
      <c r="B21" s="125"/>
      <c r="C21" s="94"/>
      <c r="D21" s="94"/>
      <c r="E21" s="126"/>
      <c r="F21" s="127">
        <f t="shared" si="0"/>
        <v>0</v>
      </c>
      <c r="G21" s="148">
        <v>2240</v>
      </c>
      <c r="H21" s="143">
        <f>2.035</f>
        <v>2.0350000000000001</v>
      </c>
      <c r="I21" s="144" t="s">
        <v>178</v>
      </c>
      <c r="J21" s="143"/>
      <c r="K21" s="96"/>
    </row>
    <row r="22" spans="1:11" ht="15.75">
      <c r="A22" s="103"/>
      <c r="B22" s="125"/>
      <c r="C22" s="94"/>
      <c r="D22" s="94"/>
      <c r="E22" s="126"/>
      <c r="F22" s="127">
        <f t="shared" si="0"/>
        <v>0</v>
      </c>
      <c r="G22" s="148"/>
      <c r="H22" s="143"/>
      <c r="I22" s="144"/>
      <c r="J22" s="143"/>
      <c r="K22" s="96"/>
    </row>
    <row r="23" spans="1:11" ht="15.75">
      <c r="A23" s="103"/>
      <c r="B23" s="125"/>
      <c r="C23" s="94"/>
      <c r="D23" s="94"/>
      <c r="E23" s="126"/>
      <c r="F23" s="127">
        <f t="shared" si="0"/>
        <v>0</v>
      </c>
      <c r="G23" s="148">
        <v>2282</v>
      </c>
      <c r="H23" s="143">
        <f>1.8</f>
        <v>1.8</v>
      </c>
      <c r="I23" s="144" t="s">
        <v>179</v>
      </c>
      <c r="J23" s="143"/>
      <c r="K23" s="96"/>
    </row>
    <row r="24" spans="1:11" ht="15.75">
      <c r="A24" s="103"/>
      <c r="B24" s="125"/>
      <c r="C24" s="94"/>
      <c r="D24" s="94"/>
      <c r="E24" s="126"/>
      <c r="F24" s="127">
        <f t="shared" si="0"/>
        <v>0</v>
      </c>
      <c r="G24" s="148"/>
      <c r="H24" s="143"/>
      <c r="I24" s="144"/>
      <c r="J24" s="143"/>
      <c r="K24" s="96"/>
    </row>
    <row r="25" spans="1:11" ht="33" customHeight="1">
      <c r="A25" s="103"/>
      <c r="B25" s="125"/>
      <c r="C25" s="94"/>
      <c r="D25" s="94"/>
      <c r="E25" s="126"/>
      <c r="F25" s="127">
        <f t="shared" si="0"/>
        <v>0</v>
      </c>
      <c r="G25" s="148">
        <v>3110</v>
      </c>
      <c r="H25" s="143">
        <v>68.400000000000006</v>
      </c>
      <c r="I25" s="144" t="s">
        <v>180</v>
      </c>
      <c r="J25" s="143"/>
      <c r="K25" s="96"/>
    </row>
    <row r="26" spans="1:11" ht="15" customHeight="1">
      <c r="A26" s="103"/>
      <c r="B26" s="125"/>
      <c r="C26" s="94"/>
      <c r="D26" s="94"/>
      <c r="E26" s="126"/>
      <c r="F26" s="127">
        <f t="shared" si="0"/>
        <v>0</v>
      </c>
      <c r="G26" s="145"/>
      <c r="H26" s="143"/>
      <c r="I26" s="144"/>
      <c r="J26" s="143"/>
      <c r="K26" s="96"/>
    </row>
    <row r="27" spans="1:11" ht="15.75">
      <c r="A27" s="129"/>
      <c r="B27" s="109" t="s">
        <v>37</v>
      </c>
      <c r="C27" s="110">
        <f>SUM(C7:C26)</f>
        <v>758.80100000000004</v>
      </c>
      <c r="D27" s="110">
        <f>SUM(D7:D26)</f>
        <v>287.18200000000002</v>
      </c>
      <c r="E27" s="111"/>
      <c r="F27" s="132">
        <f t="shared" si="0"/>
        <v>1045.9830000000002</v>
      </c>
      <c r="G27" s="112"/>
      <c r="H27" s="110">
        <f>SUM(H7:H26)</f>
        <v>703.89499999999975</v>
      </c>
      <c r="I27" s="112"/>
      <c r="J27" s="149">
        <f>SUM(J7:J26)</f>
        <v>287.18</v>
      </c>
      <c r="K27" s="114">
        <f>C27-H27</f>
        <v>54.90600000000029</v>
      </c>
    </row>
    <row r="28" spans="1:11">
      <c r="I28" s="135"/>
      <c r="J28" s="135"/>
    </row>
    <row r="29" spans="1:11">
      <c r="I29" s="135"/>
      <c r="J29" s="135"/>
    </row>
    <row r="30" spans="1:11" ht="25.5" customHeight="1">
      <c r="B30" s="133" t="s">
        <v>181</v>
      </c>
      <c r="F30" s="71"/>
      <c r="G30" s="72" t="s">
        <v>182</v>
      </c>
      <c r="H30" s="134"/>
      <c r="I30" s="135"/>
      <c r="J30" s="135"/>
    </row>
    <row r="31" spans="1:11" ht="39" customHeight="1">
      <c r="B31" s="133"/>
      <c r="F31" s="74" t="s">
        <v>40</v>
      </c>
      <c r="G31" s="75"/>
      <c r="H31" s="75"/>
      <c r="I31" s="135"/>
      <c r="J31" s="135"/>
    </row>
    <row r="32" spans="1:11" ht="15.75">
      <c r="B32" s="133" t="s">
        <v>41</v>
      </c>
      <c r="F32" s="71"/>
      <c r="G32" s="72" t="s">
        <v>183</v>
      </c>
      <c r="H32" s="134"/>
      <c r="I32" s="135"/>
      <c r="J32" s="135"/>
    </row>
    <row r="33" spans="6:10">
      <c r="F33" s="74" t="s">
        <v>40</v>
      </c>
      <c r="G33" s="75"/>
      <c r="H33" s="75"/>
      <c r="I33" s="135"/>
      <c r="J33" s="135"/>
    </row>
    <row r="34" spans="6:10">
      <c r="I34" s="135"/>
      <c r="J34" s="135"/>
    </row>
    <row r="35" spans="6:10">
      <c r="I35" s="135"/>
      <c r="J35" s="135"/>
    </row>
    <row r="36" spans="6:10" ht="6" customHeight="1">
      <c r="I36" s="135"/>
      <c r="J36" s="135"/>
    </row>
    <row r="37" spans="6:10" ht="31.5" customHeight="1">
      <c r="I37" s="135"/>
      <c r="J37" s="135"/>
    </row>
    <row r="38" spans="6:10" ht="30" customHeight="1">
      <c r="I38" s="135"/>
      <c r="J38" s="135"/>
    </row>
    <row r="39" spans="6:10" ht="42" customHeight="1">
      <c r="I39" s="135"/>
      <c r="J39" s="135"/>
    </row>
    <row r="40" spans="6:10">
      <c r="I40" s="135"/>
      <c r="J40" s="135"/>
    </row>
    <row r="41" spans="6:10">
      <c r="I41" s="135"/>
      <c r="J41" s="135"/>
    </row>
    <row r="42" spans="6:10">
      <c r="I42" s="135"/>
      <c r="J42" s="135"/>
    </row>
    <row r="43" spans="6:10">
      <c r="I43" s="135"/>
      <c r="J43" s="135"/>
    </row>
    <row r="44" spans="6:10">
      <c r="I44" s="135"/>
      <c r="J44" s="135"/>
    </row>
    <row r="45" spans="6:10">
      <c r="I45" s="135"/>
      <c r="J45" s="135"/>
    </row>
    <row r="46" spans="6:10">
      <c r="I46" s="135"/>
      <c r="J46" s="135"/>
    </row>
    <row r="47" spans="6:10">
      <c r="I47" s="135"/>
      <c r="J47" s="135"/>
    </row>
    <row r="48" spans="6:10">
      <c r="I48" s="135"/>
      <c r="J48" s="135"/>
    </row>
    <row r="49" spans="9:10">
      <c r="I49" s="135"/>
      <c r="J49" s="135"/>
    </row>
    <row r="50" spans="9:10">
      <c r="I50" s="135"/>
      <c r="J50" s="135"/>
    </row>
    <row r="51" spans="9:10">
      <c r="I51" s="135"/>
      <c r="J51" s="135"/>
    </row>
    <row r="52" spans="9:10">
      <c r="I52" s="135"/>
      <c r="J52" s="135"/>
    </row>
    <row r="53" spans="9:10">
      <c r="I53" s="135"/>
      <c r="J53" s="135"/>
    </row>
    <row r="54" spans="9:10">
      <c r="I54" s="135"/>
      <c r="J54" s="135"/>
    </row>
    <row r="55" spans="9:10">
      <c r="I55" s="135"/>
      <c r="J55" s="135"/>
    </row>
    <row r="56" spans="9:10">
      <c r="I56" s="135"/>
      <c r="J56" s="135"/>
    </row>
    <row r="57" spans="9:10">
      <c r="I57" s="135"/>
      <c r="J57" s="135"/>
    </row>
    <row r="58" spans="9:10">
      <c r="I58" s="135"/>
      <c r="J58" s="135"/>
    </row>
    <row r="59" spans="9:10">
      <c r="I59" s="135"/>
      <c r="J59" s="135"/>
    </row>
    <row r="60" spans="9:10">
      <c r="I60" s="135"/>
      <c r="J60" s="135"/>
    </row>
    <row r="61" spans="9:10">
      <c r="I61" s="135"/>
      <c r="J61" s="135"/>
    </row>
    <row r="62" spans="9:10">
      <c r="I62" s="135"/>
      <c r="J62" s="135"/>
    </row>
    <row r="63" spans="9:10">
      <c r="I63" s="135"/>
      <c r="J63" s="135"/>
    </row>
    <row r="64" spans="9:10">
      <c r="I64" s="135"/>
      <c r="J64" s="135"/>
    </row>
    <row r="65" spans="9:10">
      <c r="I65" s="135"/>
      <c r="J65" s="135"/>
    </row>
    <row r="66" spans="9:10">
      <c r="I66" s="135"/>
      <c r="J66" s="135"/>
    </row>
    <row r="67" spans="9:10">
      <c r="I67" s="135"/>
      <c r="J67" s="135"/>
    </row>
    <row r="68" spans="9:10">
      <c r="I68" s="135"/>
      <c r="J68" s="135"/>
    </row>
    <row r="69" spans="9:10">
      <c r="I69" s="135"/>
      <c r="J69" s="135"/>
    </row>
    <row r="70" spans="9:10">
      <c r="I70" s="135"/>
      <c r="J70" s="135"/>
    </row>
    <row r="71" spans="9:10">
      <c r="I71" s="135"/>
      <c r="J71" s="135"/>
    </row>
    <row r="72" spans="9:10">
      <c r="I72" s="135"/>
      <c r="J72" s="135"/>
    </row>
    <row r="73" spans="9:10">
      <c r="I73" s="135"/>
      <c r="J73" s="135"/>
    </row>
    <row r="74" spans="9:10">
      <c r="I74" s="135"/>
      <c r="J74" s="135"/>
    </row>
    <row r="75" spans="9:10">
      <c r="I75" s="135"/>
      <c r="J75" s="135"/>
    </row>
    <row r="76" spans="9:10">
      <c r="I76" s="135"/>
      <c r="J76" s="135"/>
    </row>
    <row r="77" spans="9:10">
      <c r="I77" s="135"/>
      <c r="J77" s="135"/>
    </row>
    <row r="78" spans="9:10">
      <c r="I78" s="135"/>
      <c r="J78" s="135"/>
    </row>
    <row r="79" spans="9:10">
      <c r="I79" s="135"/>
      <c r="J79" s="135"/>
    </row>
    <row r="80" spans="9:10">
      <c r="I80" s="135"/>
      <c r="J80" s="135"/>
    </row>
    <row r="81" spans="9:10">
      <c r="I81" s="135"/>
      <c r="J81" s="135"/>
    </row>
    <row r="82" spans="9:10">
      <c r="I82" s="135"/>
      <c r="J82" s="135"/>
    </row>
    <row r="83" spans="9:10">
      <c r="I83" s="135"/>
      <c r="J83" s="135"/>
    </row>
    <row r="84" spans="9:10">
      <c r="I84" s="135"/>
      <c r="J84" s="135"/>
    </row>
    <row r="85" spans="9:10">
      <c r="I85" s="135"/>
      <c r="J85" s="135"/>
    </row>
    <row r="86" spans="9:10">
      <c r="I86" s="135"/>
      <c r="J86" s="135"/>
    </row>
    <row r="87" spans="9:10">
      <c r="I87" s="135"/>
      <c r="J87" s="135"/>
    </row>
    <row r="88" spans="9:10">
      <c r="I88" s="135"/>
      <c r="J88" s="135"/>
    </row>
    <row r="89" spans="9:10">
      <c r="I89" s="135"/>
      <c r="J89" s="135"/>
    </row>
    <row r="90" spans="9:10">
      <c r="I90" s="135"/>
      <c r="J90" s="135"/>
    </row>
    <row r="91" spans="9:10">
      <c r="I91" s="135"/>
      <c r="J91" s="135"/>
    </row>
    <row r="92" spans="9:10">
      <c r="I92" s="135"/>
      <c r="J92" s="135"/>
    </row>
    <row r="93" spans="9:10">
      <c r="I93" s="135"/>
      <c r="J93" s="135"/>
    </row>
    <row r="94" spans="9:10">
      <c r="I94" s="135"/>
      <c r="J94" s="135"/>
    </row>
    <row r="95" spans="9:10">
      <c r="I95" s="135"/>
      <c r="J95" s="135"/>
    </row>
    <row r="96" spans="9:10">
      <c r="I96" s="135"/>
      <c r="J96" s="135"/>
    </row>
    <row r="97" spans="9:10">
      <c r="I97" s="135"/>
      <c r="J97" s="135"/>
    </row>
    <row r="98" spans="9:10">
      <c r="I98" s="135"/>
      <c r="J98" s="135"/>
    </row>
    <row r="99" spans="9:10">
      <c r="I99" s="135"/>
      <c r="J99" s="135"/>
    </row>
    <row r="100" spans="9:10">
      <c r="I100" s="135"/>
      <c r="J100" s="135"/>
    </row>
    <row r="101" spans="9:10">
      <c r="I101" s="135"/>
      <c r="J101" s="135"/>
    </row>
    <row r="102" spans="9:10">
      <c r="I102" s="135"/>
      <c r="J102" s="135"/>
    </row>
    <row r="103" spans="9:10">
      <c r="I103" s="135"/>
      <c r="J103" s="135"/>
    </row>
    <row r="104" spans="9:10">
      <c r="I104" s="135"/>
      <c r="J104" s="135"/>
    </row>
    <row r="105" spans="9:10">
      <c r="I105" s="135"/>
      <c r="J105" s="135"/>
    </row>
    <row r="106" spans="9:10">
      <c r="I106" s="135"/>
      <c r="J106" s="135"/>
    </row>
    <row r="107" spans="9:10">
      <c r="I107" s="135"/>
      <c r="J107" s="135"/>
    </row>
    <row r="108" spans="9:10">
      <c r="I108" s="135"/>
      <c r="J108" s="135"/>
    </row>
    <row r="109" spans="9:10">
      <c r="I109" s="135"/>
      <c r="J109" s="135"/>
    </row>
    <row r="110" spans="9:10">
      <c r="I110" s="135"/>
      <c r="J110" s="135"/>
    </row>
    <row r="111" spans="9:10">
      <c r="I111" s="135"/>
      <c r="J111" s="135"/>
    </row>
    <row r="112" spans="9:10">
      <c r="I112" s="135"/>
      <c r="J112" s="135"/>
    </row>
    <row r="113" spans="9:10">
      <c r="I113" s="135"/>
      <c r="J113" s="135"/>
    </row>
    <row r="114" spans="9:10">
      <c r="I114" s="135"/>
      <c r="J114" s="135"/>
    </row>
    <row r="115" spans="9:10">
      <c r="I115" s="135"/>
      <c r="J115" s="135"/>
    </row>
    <row r="116" spans="9:10">
      <c r="I116" s="135"/>
      <c r="J116" s="135"/>
    </row>
    <row r="117" spans="9:10">
      <c r="I117" s="135"/>
      <c r="J117" s="135"/>
    </row>
    <row r="118" spans="9:10">
      <c r="I118" s="135"/>
      <c r="J118" s="135"/>
    </row>
    <row r="119" spans="9:10">
      <c r="I119" s="135"/>
      <c r="J119" s="135"/>
    </row>
    <row r="120" spans="9:10">
      <c r="I120" s="135"/>
      <c r="J120" s="135"/>
    </row>
    <row r="121" spans="9:10">
      <c r="I121" s="135"/>
      <c r="J121" s="135"/>
    </row>
    <row r="122" spans="9:10">
      <c r="I122" s="135"/>
      <c r="J122" s="135"/>
    </row>
    <row r="123" spans="9:10">
      <c r="I123" s="135"/>
      <c r="J123" s="135"/>
    </row>
    <row r="124" spans="9:10">
      <c r="I124" s="135"/>
      <c r="J124" s="135"/>
    </row>
    <row r="125" spans="9:10">
      <c r="I125" s="135"/>
      <c r="J125" s="135"/>
    </row>
    <row r="126" spans="9:10">
      <c r="I126" s="135"/>
      <c r="J126" s="135"/>
    </row>
    <row r="127" spans="9:10">
      <c r="I127" s="135"/>
      <c r="J127" s="135"/>
    </row>
    <row r="128" spans="9:10">
      <c r="I128" s="135"/>
      <c r="J128" s="135"/>
    </row>
    <row r="129" spans="9:10">
      <c r="I129" s="135"/>
      <c r="J129" s="135"/>
    </row>
    <row r="130" spans="9:10">
      <c r="I130" s="135"/>
      <c r="J130" s="135"/>
    </row>
    <row r="131" spans="9:10">
      <c r="I131" s="135"/>
      <c r="J131" s="135"/>
    </row>
    <row r="132" spans="9:10">
      <c r="I132" s="135"/>
      <c r="J132" s="135"/>
    </row>
    <row r="133" spans="9:10">
      <c r="I133" s="135"/>
      <c r="J133" s="135"/>
    </row>
    <row r="134" spans="9:10">
      <c r="I134" s="135"/>
      <c r="J134" s="135"/>
    </row>
    <row r="135" spans="9:10">
      <c r="I135" s="135"/>
      <c r="J135" s="135"/>
    </row>
    <row r="136" spans="9:10">
      <c r="I136" s="135"/>
      <c r="J136" s="135"/>
    </row>
    <row r="137" spans="9:10">
      <c r="I137" s="135"/>
      <c r="J137" s="135"/>
    </row>
    <row r="138" spans="9:10">
      <c r="I138" s="135"/>
      <c r="J138" s="135"/>
    </row>
    <row r="139" spans="9:10">
      <c r="I139" s="135"/>
      <c r="J139" s="135"/>
    </row>
    <row r="140" spans="9:10">
      <c r="I140" s="135"/>
      <c r="J140" s="135"/>
    </row>
    <row r="141" spans="9:10">
      <c r="I141" s="135"/>
      <c r="J141" s="135"/>
    </row>
    <row r="142" spans="9:10">
      <c r="I142" s="135"/>
      <c r="J142" s="135"/>
    </row>
    <row r="143" spans="9:10">
      <c r="I143" s="135"/>
      <c r="J143" s="135"/>
    </row>
    <row r="144" spans="9:10">
      <c r="I144" s="135"/>
      <c r="J144" s="135"/>
    </row>
    <row r="145" spans="9:10">
      <c r="I145" s="135"/>
      <c r="J145" s="135"/>
    </row>
    <row r="146" spans="9:10">
      <c r="I146" s="135"/>
      <c r="J146" s="135"/>
    </row>
    <row r="147" spans="9:10">
      <c r="I147" s="135"/>
      <c r="J147" s="135"/>
    </row>
    <row r="148" spans="9:10">
      <c r="I148" s="135"/>
      <c r="J148" s="135"/>
    </row>
    <row r="149" spans="9:10">
      <c r="I149" s="135"/>
      <c r="J149" s="135"/>
    </row>
    <row r="150" spans="9:10">
      <c r="I150" s="135"/>
      <c r="J150" s="135"/>
    </row>
    <row r="151" spans="9:10">
      <c r="I151" s="135"/>
      <c r="J151" s="135"/>
    </row>
    <row r="152" spans="9:10">
      <c r="I152" s="135"/>
      <c r="J152" s="135"/>
    </row>
    <row r="153" spans="9:10">
      <c r="I153" s="135"/>
      <c r="J153" s="135"/>
    </row>
    <row r="154" spans="9:10">
      <c r="I154" s="135"/>
      <c r="J154" s="135"/>
    </row>
    <row r="155" spans="9:10">
      <c r="I155" s="135"/>
      <c r="J155" s="135"/>
    </row>
    <row r="156" spans="9:10">
      <c r="I156" s="135"/>
      <c r="J156" s="135"/>
    </row>
    <row r="157" spans="9:10">
      <c r="I157" s="135"/>
      <c r="J157" s="135"/>
    </row>
    <row r="158" spans="9:10">
      <c r="I158" s="135"/>
      <c r="J158" s="135"/>
    </row>
    <row r="159" spans="9:10">
      <c r="I159" s="135"/>
      <c r="J159" s="135"/>
    </row>
    <row r="160" spans="9:10">
      <c r="I160" s="135"/>
      <c r="J160" s="135"/>
    </row>
    <row r="161" spans="9:10">
      <c r="I161" s="135"/>
      <c r="J161" s="135"/>
    </row>
    <row r="162" spans="9:10">
      <c r="I162" s="135"/>
      <c r="J162" s="135"/>
    </row>
    <row r="163" spans="9:10">
      <c r="I163" s="135"/>
      <c r="J163" s="135"/>
    </row>
    <row r="164" spans="9:10">
      <c r="I164" s="135"/>
      <c r="J164" s="135"/>
    </row>
    <row r="165" spans="9:10">
      <c r="I165" s="135"/>
      <c r="J165" s="135"/>
    </row>
    <row r="166" spans="9:10">
      <c r="I166" s="135"/>
      <c r="J166" s="135"/>
    </row>
    <row r="167" spans="9:10">
      <c r="I167" s="135"/>
      <c r="J167" s="135"/>
    </row>
    <row r="168" spans="9:10">
      <c r="I168" s="135"/>
      <c r="J168" s="135"/>
    </row>
    <row r="169" spans="9:10">
      <c r="I169" s="135"/>
      <c r="J169" s="135"/>
    </row>
    <row r="170" spans="9:10">
      <c r="I170" s="135"/>
      <c r="J170" s="135"/>
    </row>
    <row r="171" spans="9:10">
      <c r="I171" s="135"/>
      <c r="J171" s="135"/>
    </row>
    <row r="172" spans="9:10">
      <c r="I172" s="135"/>
      <c r="J172" s="135"/>
    </row>
    <row r="173" spans="9:10">
      <c r="I173" s="135"/>
      <c r="J173" s="135"/>
    </row>
    <row r="174" spans="9:10">
      <c r="I174" s="135"/>
      <c r="J174" s="135"/>
    </row>
    <row r="175" spans="9:10">
      <c r="I175" s="135"/>
      <c r="J175" s="135"/>
    </row>
    <row r="176" spans="9:10">
      <c r="I176" s="135"/>
      <c r="J176" s="135"/>
    </row>
    <row r="177" spans="9:10">
      <c r="I177" s="135"/>
      <c r="J177" s="135"/>
    </row>
    <row r="178" spans="9:10">
      <c r="I178" s="135"/>
      <c r="J178" s="135"/>
    </row>
    <row r="179" spans="9:10">
      <c r="I179" s="135"/>
      <c r="J179" s="135"/>
    </row>
    <row r="180" spans="9:10">
      <c r="I180" s="135"/>
      <c r="J180" s="135"/>
    </row>
    <row r="181" spans="9:10">
      <c r="I181" s="135"/>
      <c r="J181" s="135"/>
    </row>
    <row r="182" spans="9:10">
      <c r="I182" s="135"/>
      <c r="J182" s="135"/>
    </row>
    <row r="183" spans="9:10">
      <c r="I183" s="135"/>
      <c r="J183" s="135"/>
    </row>
    <row r="184" spans="9:10">
      <c r="I184" s="135"/>
      <c r="J184" s="135"/>
    </row>
    <row r="185" spans="9:10">
      <c r="I185" s="135"/>
      <c r="J185" s="135"/>
    </row>
    <row r="186" spans="9:10">
      <c r="I186" s="135"/>
      <c r="J186" s="135"/>
    </row>
    <row r="187" spans="9:10">
      <c r="I187" s="135"/>
      <c r="J187" s="135"/>
    </row>
    <row r="188" spans="9:10">
      <c r="I188" s="135"/>
      <c r="J188" s="135"/>
    </row>
    <row r="189" spans="9:10">
      <c r="I189" s="135"/>
      <c r="J189" s="135"/>
    </row>
    <row r="190" spans="9:10">
      <c r="I190" s="135"/>
      <c r="J190" s="135"/>
    </row>
    <row r="191" spans="9:10">
      <c r="I191" s="135"/>
      <c r="J191" s="135"/>
    </row>
    <row r="192" spans="9:10">
      <c r="I192" s="135"/>
      <c r="J192" s="135"/>
    </row>
    <row r="193" spans="9:10">
      <c r="I193" s="135"/>
      <c r="J193" s="135"/>
    </row>
    <row r="194" spans="9:10">
      <c r="I194" s="135"/>
      <c r="J194" s="135"/>
    </row>
    <row r="195" spans="9:10">
      <c r="I195" s="135"/>
      <c r="J195" s="135"/>
    </row>
    <row r="196" spans="9:10">
      <c r="I196" s="135"/>
      <c r="J196" s="135"/>
    </row>
    <row r="197" spans="9:10">
      <c r="I197" s="135"/>
      <c r="J197" s="135"/>
    </row>
    <row r="198" spans="9:10">
      <c r="I198" s="135"/>
      <c r="J198" s="135"/>
    </row>
    <row r="199" spans="9:10">
      <c r="I199" s="135"/>
      <c r="J199" s="135"/>
    </row>
    <row r="200" spans="9:10">
      <c r="I200" s="135"/>
      <c r="J200" s="135"/>
    </row>
    <row r="201" spans="9:10">
      <c r="I201" s="135"/>
      <c r="J201" s="135"/>
    </row>
    <row r="202" spans="9:10">
      <c r="I202" s="135"/>
      <c r="J202" s="135"/>
    </row>
    <row r="203" spans="9:10">
      <c r="I203" s="135"/>
      <c r="J203" s="135"/>
    </row>
    <row r="204" spans="9:10">
      <c r="I204" s="135"/>
      <c r="J204" s="135"/>
    </row>
    <row r="205" spans="9:10">
      <c r="I205" s="135"/>
      <c r="J205" s="135"/>
    </row>
    <row r="206" spans="9:10">
      <c r="I206" s="135"/>
      <c r="J206" s="135"/>
    </row>
    <row r="207" spans="9:10">
      <c r="I207" s="135"/>
      <c r="J207" s="135"/>
    </row>
    <row r="208" spans="9:10">
      <c r="I208" s="135"/>
      <c r="J208" s="135"/>
    </row>
    <row r="209" spans="9:10">
      <c r="I209" s="135"/>
      <c r="J209" s="135"/>
    </row>
    <row r="210" spans="9:10">
      <c r="I210" s="135"/>
      <c r="J210" s="135"/>
    </row>
    <row r="211" spans="9:10">
      <c r="I211" s="135"/>
      <c r="J211" s="135"/>
    </row>
    <row r="212" spans="9:10">
      <c r="I212" s="135"/>
      <c r="J212" s="135"/>
    </row>
    <row r="213" spans="9:10">
      <c r="I213" s="135"/>
      <c r="J213" s="135"/>
    </row>
    <row r="214" spans="9:10">
      <c r="I214" s="135"/>
      <c r="J214" s="135"/>
    </row>
    <row r="215" spans="9:10">
      <c r="I215" s="135"/>
      <c r="J215" s="135"/>
    </row>
    <row r="216" spans="9:10">
      <c r="I216" s="135"/>
      <c r="J216" s="135"/>
    </row>
    <row r="217" spans="9:10">
      <c r="I217" s="135"/>
      <c r="J217" s="135"/>
    </row>
    <row r="218" spans="9:10">
      <c r="I218" s="135"/>
      <c r="J218" s="135"/>
    </row>
    <row r="219" spans="9:10">
      <c r="I219" s="135"/>
      <c r="J219" s="135"/>
    </row>
    <row r="220" spans="9:10">
      <c r="I220" s="135"/>
      <c r="J220" s="135"/>
    </row>
    <row r="221" spans="9:10">
      <c r="I221" s="135"/>
      <c r="J221" s="135"/>
    </row>
    <row r="222" spans="9:10">
      <c r="I222" s="135"/>
      <c r="J222" s="135"/>
    </row>
    <row r="223" spans="9:10">
      <c r="I223" s="135"/>
      <c r="J223" s="135"/>
    </row>
    <row r="224" spans="9:10">
      <c r="I224" s="135"/>
      <c r="J224" s="135"/>
    </row>
    <row r="225" spans="9:10">
      <c r="I225" s="135"/>
      <c r="J225" s="135"/>
    </row>
    <row r="226" spans="9:10">
      <c r="I226" s="135"/>
      <c r="J226" s="135"/>
    </row>
    <row r="227" spans="9:10">
      <c r="I227" s="135"/>
      <c r="J227" s="135"/>
    </row>
    <row r="228" spans="9:10">
      <c r="I228" s="135"/>
      <c r="J228" s="135"/>
    </row>
    <row r="229" spans="9:10">
      <c r="I229" s="135"/>
      <c r="J229" s="135"/>
    </row>
    <row r="230" spans="9:10">
      <c r="I230" s="135"/>
      <c r="J230" s="135"/>
    </row>
    <row r="231" spans="9:10">
      <c r="I231" s="135"/>
      <c r="J231" s="135"/>
    </row>
    <row r="232" spans="9:10">
      <c r="I232" s="135"/>
      <c r="J232" s="135"/>
    </row>
    <row r="233" spans="9:10">
      <c r="I233" s="135"/>
      <c r="J233" s="135"/>
    </row>
    <row r="234" spans="9:10">
      <c r="I234" s="135"/>
      <c r="J234" s="135"/>
    </row>
    <row r="235" spans="9:10">
      <c r="I235" s="135"/>
      <c r="J235" s="135"/>
    </row>
    <row r="236" spans="9:10">
      <c r="I236" s="135"/>
      <c r="J236" s="135"/>
    </row>
    <row r="237" spans="9:10">
      <c r="I237" s="135"/>
      <c r="J237" s="135"/>
    </row>
    <row r="238" spans="9:10">
      <c r="I238" s="135"/>
      <c r="J238" s="135"/>
    </row>
    <row r="239" spans="9:10">
      <c r="I239" s="135"/>
      <c r="J239" s="135"/>
    </row>
    <row r="240" spans="9:10">
      <c r="I240" s="135"/>
      <c r="J240" s="135"/>
    </row>
    <row r="241" spans="9:10">
      <c r="I241" s="135"/>
      <c r="J241" s="135"/>
    </row>
    <row r="242" spans="9:10">
      <c r="I242" s="135"/>
      <c r="J242" s="135"/>
    </row>
    <row r="243" spans="9:10">
      <c r="I243" s="135"/>
      <c r="J243" s="135"/>
    </row>
    <row r="244" spans="9:10">
      <c r="I244" s="135"/>
      <c r="J244" s="135"/>
    </row>
    <row r="245" spans="9:10">
      <c r="I245" s="135"/>
      <c r="J245" s="135"/>
    </row>
    <row r="246" spans="9:10">
      <c r="I246" s="135"/>
      <c r="J246" s="135"/>
    </row>
    <row r="247" spans="9:10">
      <c r="I247" s="135"/>
      <c r="J247" s="135"/>
    </row>
    <row r="248" spans="9:10">
      <c r="I248" s="135"/>
      <c r="J248" s="135"/>
    </row>
    <row r="249" spans="9:10">
      <c r="I249" s="135"/>
      <c r="J249" s="135"/>
    </row>
    <row r="250" spans="9:10">
      <c r="I250" s="135"/>
      <c r="J250" s="135"/>
    </row>
    <row r="251" spans="9:10">
      <c r="I251" s="135"/>
      <c r="J251" s="135"/>
    </row>
    <row r="252" spans="9:10">
      <c r="I252" s="135"/>
      <c r="J252" s="135"/>
    </row>
    <row r="253" spans="9:10">
      <c r="I253" s="135"/>
      <c r="J253" s="135"/>
    </row>
    <row r="254" spans="9:10">
      <c r="I254" s="135"/>
      <c r="J254" s="135"/>
    </row>
    <row r="255" spans="9:10">
      <c r="I255" s="135"/>
      <c r="J255" s="135"/>
    </row>
    <row r="256" spans="9:10">
      <c r="I256" s="135"/>
      <c r="J256" s="135"/>
    </row>
    <row r="257" spans="9:10">
      <c r="I257" s="135"/>
      <c r="J257" s="135"/>
    </row>
    <row r="258" spans="9:10">
      <c r="I258" s="135"/>
      <c r="J258" s="135"/>
    </row>
    <row r="259" spans="9:10">
      <c r="I259" s="135"/>
      <c r="J259" s="135"/>
    </row>
    <row r="260" spans="9:10">
      <c r="I260" s="135"/>
      <c r="J260" s="135"/>
    </row>
    <row r="261" spans="9:10">
      <c r="I261" s="135"/>
      <c r="J261" s="135"/>
    </row>
    <row r="262" spans="9:10">
      <c r="I262" s="135"/>
      <c r="J262" s="135"/>
    </row>
    <row r="263" spans="9:10">
      <c r="I263" s="135"/>
      <c r="J263" s="135"/>
    </row>
    <row r="264" spans="9:10">
      <c r="I264" s="135"/>
      <c r="J264" s="135"/>
    </row>
    <row r="265" spans="9:10">
      <c r="I265" s="135"/>
      <c r="J265" s="135"/>
    </row>
    <row r="266" spans="9:10">
      <c r="I266" s="135"/>
      <c r="J266" s="135"/>
    </row>
    <row r="267" spans="9:10">
      <c r="I267" s="135"/>
      <c r="J267" s="135"/>
    </row>
    <row r="268" spans="9:10">
      <c r="I268" s="135"/>
      <c r="J268" s="135"/>
    </row>
    <row r="269" spans="9:10">
      <c r="I269" s="135"/>
      <c r="J269" s="135"/>
    </row>
    <row r="270" spans="9:10">
      <c r="I270" s="135"/>
      <c r="J270" s="135"/>
    </row>
    <row r="271" spans="9:10">
      <c r="I271" s="135"/>
      <c r="J271" s="135"/>
    </row>
    <row r="272" spans="9:10">
      <c r="I272" s="135"/>
      <c r="J272" s="135"/>
    </row>
    <row r="273" spans="9:10">
      <c r="I273" s="135"/>
      <c r="J273" s="135"/>
    </row>
    <row r="274" spans="9:10">
      <c r="I274" s="135"/>
      <c r="J274" s="135"/>
    </row>
    <row r="275" spans="9:10">
      <c r="I275" s="135"/>
      <c r="J275" s="135"/>
    </row>
    <row r="276" spans="9:10">
      <c r="I276" s="135"/>
      <c r="J276" s="135"/>
    </row>
    <row r="277" spans="9:10">
      <c r="I277" s="135"/>
      <c r="J277" s="135"/>
    </row>
    <row r="278" spans="9:10">
      <c r="I278" s="135"/>
      <c r="J278" s="135"/>
    </row>
    <row r="279" spans="9:10">
      <c r="I279" s="135"/>
      <c r="J279" s="135"/>
    </row>
    <row r="280" spans="9:10">
      <c r="I280" s="135"/>
      <c r="J280" s="135"/>
    </row>
    <row r="281" spans="9:10">
      <c r="I281" s="135"/>
      <c r="J281" s="135"/>
    </row>
    <row r="282" spans="9:10">
      <c r="I282" s="135"/>
      <c r="J282" s="135"/>
    </row>
    <row r="283" spans="9:10">
      <c r="I283" s="135"/>
      <c r="J283" s="135"/>
    </row>
    <row r="284" spans="9:10">
      <c r="I284" s="135"/>
      <c r="J284" s="135"/>
    </row>
    <row r="285" spans="9:10">
      <c r="I285" s="135"/>
      <c r="J285" s="135"/>
    </row>
    <row r="286" spans="9:10">
      <c r="I286" s="135"/>
      <c r="J286" s="135"/>
    </row>
    <row r="287" spans="9:10">
      <c r="I287" s="135"/>
      <c r="J287" s="135"/>
    </row>
    <row r="288" spans="9:10">
      <c r="I288" s="135"/>
      <c r="J288" s="135"/>
    </row>
    <row r="289" spans="9:10">
      <c r="I289" s="135"/>
      <c r="J289" s="135"/>
    </row>
    <row r="290" spans="9:10">
      <c r="I290" s="135"/>
      <c r="J290" s="135"/>
    </row>
    <row r="291" spans="9:10">
      <c r="I291" s="135"/>
      <c r="J291" s="135"/>
    </row>
    <row r="292" spans="9:10">
      <c r="I292" s="135"/>
      <c r="J292" s="135"/>
    </row>
    <row r="293" spans="9:10">
      <c r="I293" s="135"/>
      <c r="J293" s="135"/>
    </row>
    <row r="294" spans="9:10">
      <c r="I294" s="135"/>
      <c r="J294" s="135"/>
    </row>
    <row r="295" spans="9:10">
      <c r="I295" s="135"/>
      <c r="J295" s="135"/>
    </row>
    <row r="296" spans="9:10">
      <c r="I296" s="135"/>
      <c r="J296" s="135"/>
    </row>
    <row r="297" spans="9:10">
      <c r="I297" s="135"/>
      <c r="J297" s="135"/>
    </row>
    <row r="298" spans="9:10">
      <c r="I298" s="135"/>
      <c r="J298" s="135"/>
    </row>
    <row r="299" spans="9:10">
      <c r="I299" s="135"/>
      <c r="J299" s="135"/>
    </row>
    <row r="300" spans="9:10">
      <c r="I300" s="135"/>
      <c r="J300" s="135"/>
    </row>
    <row r="301" spans="9:10">
      <c r="I301" s="135"/>
      <c r="J301" s="135"/>
    </row>
    <row r="302" spans="9:10">
      <c r="I302" s="135"/>
      <c r="J302" s="135"/>
    </row>
    <row r="303" spans="9:10">
      <c r="I303" s="135"/>
      <c r="J303" s="135"/>
    </row>
    <row r="304" spans="9:10">
      <c r="I304" s="135"/>
      <c r="J304" s="135"/>
    </row>
    <row r="305" spans="9:10">
      <c r="I305" s="135"/>
      <c r="J305" s="135"/>
    </row>
    <row r="306" spans="9:10">
      <c r="I306" s="135"/>
      <c r="J306" s="135"/>
    </row>
    <row r="307" spans="9:10">
      <c r="I307" s="135"/>
      <c r="J307" s="135"/>
    </row>
    <row r="308" spans="9:10">
      <c r="I308" s="135"/>
      <c r="J308" s="135"/>
    </row>
    <row r="309" spans="9:10">
      <c r="I309" s="135"/>
      <c r="J309" s="135"/>
    </row>
    <row r="310" spans="9:10">
      <c r="I310" s="135"/>
      <c r="J310" s="135"/>
    </row>
    <row r="311" spans="9:10">
      <c r="I311" s="135"/>
      <c r="J311" s="135"/>
    </row>
    <row r="312" spans="9:10">
      <c r="I312" s="135"/>
      <c r="J312" s="135"/>
    </row>
    <row r="313" spans="9:10">
      <c r="I313" s="135"/>
      <c r="J313" s="135"/>
    </row>
    <row r="314" spans="9:10">
      <c r="I314" s="135"/>
      <c r="J314" s="135"/>
    </row>
    <row r="315" spans="9:10">
      <c r="I315" s="135"/>
      <c r="J315" s="135"/>
    </row>
    <row r="316" spans="9:10">
      <c r="I316" s="135"/>
      <c r="J316" s="135"/>
    </row>
    <row r="317" spans="9:10">
      <c r="I317" s="135"/>
      <c r="J317" s="135"/>
    </row>
    <row r="318" spans="9:10">
      <c r="I318" s="135"/>
      <c r="J318" s="135"/>
    </row>
    <row r="319" spans="9:10">
      <c r="I319" s="135"/>
      <c r="J319" s="135"/>
    </row>
    <row r="320" spans="9:10">
      <c r="I320" s="135"/>
      <c r="J320" s="135"/>
    </row>
    <row r="321" spans="9:10">
      <c r="I321" s="135"/>
      <c r="J321" s="135"/>
    </row>
    <row r="322" spans="9:10">
      <c r="I322" s="135"/>
      <c r="J322" s="135"/>
    </row>
    <row r="323" spans="9:10">
      <c r="I323" s="135"/>
      <c r="J323" s="135"/>
    </row>
    <row r="324" spans="9:10">
      <c r="I324" s="135"/>
      <c r="J324" s="135"/>
    </row>
    <row r="325" spans="9:10">
      <c r="I325" s="135"/>
      <c r="J325" s="135"/>
    </row>
    <row r="326" spans="9:10">
      <c r="I326" s="135"/>
      <c r="J326" s="135"/>
    </row>
    <row r="327" spans="9:10">
      <c r="I327" s="135"/>
      <c r="J327" s="135"/>
    </row>
    <row r="328" spans="9:10">
      <c r="I328" s="135"/>
      <c r="J328" s="135"/>
    </row>
    <row r="329" spans="9:10">
      <c r="I329" s="135"/>
      <c r="J329" s="135"/>
    </row>
    <row r="330" spans="9:10">
      <c r="I330" s="135"/>
      <c r="J330" s="135"/>
    </row>
    <row r="331" spans="9:10">
      <c r="I331" s="135"/>
      <c r="J331" s="135"/>
    </row>
    <row r="332" spans="9:10">
      <c r="I332" s="135"/>
      <c r="J332" s="135"/>
    </row>
    <row r="333" spans="9:10">
      <c r="I333" s="135"/>
      <c r="J333" s="135"/>
    </row>
    <row r="334" spans="9:10">
      <c r="I334" s="135"/>
      <c r="J334" s="135"/>
    </row>
    <row r="335" spans="9:10">
      <c r="I335" s="135"/>
      <c r="J335" s="135"/>
    </row>
    <row r="336" spans="9:10">
      <c r="I336" s="135"/>
      <c r="J336" s="135"/>
    </row>
    <row r="337" spans="9:10">
      <c r="I337" s="135"/>
      <c r="J337" s="135"/>
    </row>
    <row r="338" spans="9:10">
      <c r="I338" s="135"/>
      <c r="J338" s="135"/>
    </row>
    <row r="339" spans="9:10">
      <c r="I339" s="135"/>
      <c r="J339" s="135"/>
    </row>
    <row r="340" spans="9:10">
      <c r="I340" s="135"/>
      <c r="J340" s="135"/>
    </row>
    <row r="341" spans="9:10">
      <c r="I341" s="135"/>
      <c r="J341" s="135"/>
    </row>
    <row r="342" spans="9:10">
      <c r="I342" s="135"/>
      <c r="J342" s="135"/>
    </row>
    <row r="343" spans="9:10">
      <c r="I343" s="135"/>
      <c r="J343" s="135"/>
    </row>
    <row r="344" spans="9:10">
      <c r="I344" s="135"/>
      <c r="J344" s="135"/>
    </row>
    <row r="345" spans="9:10">
      <c r="I345" s="135"/>
      <c r="J345" s="135"/>
    </row>
    <row r="346" spans="9:10">
      <c r="I346" s="135"/>
      <c r="J346" s="135"/>
    </row>
    <row r="347" spans="9:10">
      <c r="I347" s="135"/>
      <c r="J347" s="135"/>
    </row>
    <row r="348" spans="9:10">
      <c r="I348" s="135"/>
      <c r="J348" s="135"/>
    </row>
    <row r="349" spans="9:10">
      <c r="I349" s="135"/>
      <c r="J349" s="135"/>
    </row>
    <row r="350" spans="9:10">
      <c r="I350" s="135"/>
      <c r="J350" s="135"/>
    </row>
    <row r="351" spans="9:10">
      <c r="I351" s="135"/>
      <c r="J351" s="135"/>
    </row>
    <row r="352" spans="9:10">
      <c r="I352" s="135"/>
      <c r="J352" s="135"/>
    </row>
    <row r="353" spans="9:10">
      <c r="I353" s="135"/>
      <c r="J353" s="135"/>
    </row>
    <row r="354" spans="9:10">
      <c r="I354" s="135"/>
      <c r="J354" s="135"/>
    </row>
    <row r="355" spans="9:10">
      <c r="I355" s="135"/>
      <c r="J355" s="135"/>
    </row>
    <row r="356" spans="9:10">
      <c r="I356" s="135"/>
      <c r="J356" s="135"/>
    </row>
    <row r="357" spans="9:10">
      <c r="I357" s="135"/>
      <c r="J357" s="135"/>
    </row>
    <row r="358" spans="9:10">
      <c r="I358" s="135"/>
      <c r="J358" s="135"/>
    </row>
    <row r="359" spans="9:10">
      <c r="I359" s="135"/>
      <c r="J359" s="135"/>
    </row>
    <row r="360" spans="9:10">
      <c r="I360" s="135"/>
      <c r="J360" s="135"/>
    </row>
    <row r="361" spans="9:10">
      <c r="I361" s="135"/>
      <c r="J361" s="135"/>
    </row>
    <row r="362" spans="9:10">
      <c r="I362" s="135"/>
      <c r="J362" s="135"/>
    </row>
    <row r="363" spans="9:10">
      <c r="I363" s="135"/>
      <c r="J363" s="135"/>
    </row>
    <row r="364" spans="9:10">
      <c r="I364" s="135"/>
      <c r="J364" s="135"/>
    </row>
    <row r="365" spans="9:10">
      <c r="I365" s="135"/>
      <c r="J365" s="135"/>
    </row>
    <row r="366" spans="9:10">
      <c r="I366" s="135"/>
      <c r="J366" s="135"/>
    </row>
    <row r="367" spans="9:10">
      <c r="I367" s="135"/>
      <c r="J367" s="135"/>
    </row>
    <row r="368" spans="9:10">
      <c r="I368" s="135"/>
      <c r="J368" s="135"/>
    </row>
    <row r="369" spans="9:10">
      <c r="I369" s="135"/>
      <c r="J369" s="135"/>
    </row>
    <row r="370" spans="9:10">
      <c r="I370" s="135"/>
      <c r="J370" s="135"/>
    </row>
    <row r="371" spans="9:10">
      <c r="I371" s="135"/>
      <c r="J371" s="135"/>
    </row>
    <row r="372" spans="9:10">
      <c r="I372" s="135"/>
      <c r="J372" s="135"/>
    </row>
    <row r="373" spans="9:10">
      <c r="I373" s="135"/>
      <c r="J373" s="135"/>
    </row>
    <row r="374" spans="9:10">
      <c r="I374" s="135"/>
      <c r="J374" s="135"/>
    </row>
    <row r="375" spans="9:10">
      <c r="I375" s="135"/>
      <c r="J375" s="135"/>
    </row>
    <row r="376" spans="9:10">
      <c r="I376" s="135"/>
      <c r="J376" s="135"/>
    </row>
    <row r="377" spans="9:10">
      <c r="I377" s="135"/>
      <c r="J377" s="135"/>
    </row>
    <row r="378" spans="9:10">
      <c r="I378" s="135"/>
      <c r="J378" s="135"/>
    </row>
    <row r="379" spans="9:10">
      <c r="I379" s="135"/>
      <c r="J379" s="135"/>
    </row>
    <row r="380" spans="9:10">
      <c r="I380" s="135"/>
      <c r="J380" s="135"/>
    </row>
    <row r="381" spans="9:10">
      <c r="I381" s="135"/>
      <c r="J381" s="135"/>
    </row>
    <row r="382" spans="9:10">
      <c r="I382" s="135"/>
      <c r="J382" s="135"/>
    </row>
    <row r="383" spans="9:10">
      <c r="I383" s="135"/>
      <c r="J383" s="135"/>
    </row>
    <row r="384" spans="9:10">
      <c r="I384" s="135"/>
      <c r="J384" s="135"/>
    </row>
    <row r="385" spans="9:10">
      <c r="I385" s="135"/>
      <c r="J385" s="135"/>
    </row>
    <row r="386" spans="9:10">
      <c r="I386" s="135"/>
      <c r="J386" s="135"/>
    </row>
    <row r="387" spans="9:10">
      <c r="I387" s="135"/>
      <c r="J387" s="135"/>
    </row>
    <row r="388" spans="9:10">
      <c r="I388" s="135"/>
      <c r="J388" s="135"/>
    </row>
    <row r="389" spans="9:10">
      <c r="I389" s="135"/>
      <c r="J389" s="135"/>
    </row>
    <row r="390" spans="9:10">
      <c r="I390" s="135"/>
      <c r="J390" s="135"/>
    </row>
    <row r="391" spans="9:10">
      <c r="I391" s="135"/>
      <c r="J391" s="135"/>
    </row>
    <row r="392" spans="9:10">
      <c r="I392" s="135"/>
      <c r="J392" s="135"/>
    </row>
    <row r="393" spans="9:10">
      <c r="I393" s="135"/>
      <c r="J393" s="135"/>
    </row>
    <row r="394" spans="9:10">
      <c r="I394" s="135"/>
      <c r="J394" s="135"/>
    </row>
    <row r="395" spans="9:10">
      <c r="I395" s="135"/>
      <c r="J395" s="135"/>
    </row>
    <row r="396" spans="9:10">
      <c r="I396" s="135"/>
      <c r="J396" s="135"/>
    </row>
    <row r="397" spans="9:10">
      <c r="I397" s="135"/>
      <c r="J397" s="135"/>
    </row>
    <row r="398" spans="9:10">
      <c r="I398" s="135"/>
      <c r="J398" s="135"/>
    </row>
    <row r="399" spans="9:10">
      <c r="I399" s="135"/>
      <c r="J399" s="135"/>
    </row>
    <row r="400" spans="9:10">
      <c r="I400" s="135"/>
      <c r="J400" s="135"/>
    </row>
    <row r="401" spans="9:10">
      <c r="I401" s="135"/>
      <c r="J401" s="135"/>
    </row>
    <row r="402" spans="9:10">
      <c r="I402" s="135"/>
      <c r="J402" s="135"/>
    </row>
    <row r="403" spans="9:10">
      <c r="I403" s="135"/>
      <c r="J403" s="135"/>
    </row>
    <row r="404" spans="9:10">
      <c r="I404" s="135"/>
      <c r="J404" s="135"/>
    </row>
    <row r="405" spans="9:10">
      <c r="I405" s="135"/>
      <c r="J405" s="135"/>
    </row>
    <row r="406" spans="9:10">
      <c r="I406" s="135"/>
      <c r="J406" s="135"/>
    </row>
    <row r="407" spans="9:10">
      <c r="I407" s="135"/>
      <c r="J407" s="135"/>
    </row>
    <row r="408" spans="9:10">
      <c r="I408" s="135"/>
      <c r="J408" s="135"/>
    </row>
    <row r="409" spans="9:10">
      <c r="I409" s="135"/>
      <c r="J409" s="135"/>
    </row>
    <row r="410" spans="9:10">
      <c r="I410" s="135"/>
      <c r="J410" s="135"/>
    </row>
    <row r="411" spans="9:10">
      <c r="I411" s="135"/>
      <c r="J411" s="135"/>
    </row>
    <row r="412" spans="9:10">
      <c r="I412" s="135"/>
      <c r="J412" s="135"/>
    </row>
    <row r="413" spans="9:10">
      <c r="I413" s="135"/>
      <c r="J413" s="135"/>
    </row>
    <row r="414" spans="9:10">
      <c r="I414" s="135"/>
      <c r="J414" s="135"/>
    </row>
    <row r="415" spans="9:10">
      <c r="I415" s="135"/>
      <c r="J415" s="135"/>
    </row>
    <row r="416" spans="9:10">
      <c r="I416" s="135"/>
      <c r="J416" s="135"/>
    </row>
    <row r="417" spans="9:10">
      <c r="I417" s="135"/>
      <c r="J417" s="135"/>
    </row>
    <row r="418" spans="9:10">
      <c r="I418" s="135"/>
      <c r="J418" s="135"/>
    </row>
    <row r="419" spans="9:10">
      <c r="I419" s="135"/>
      <c r="J419" s="135"/>
    </row>
    <row r="420" spans="9:10">
      <c r="I420" s="135"/>
      <c r="J420" s="135"/>
    </row>
    <row r="421" spans="9:10">
      <c r="I421" s="135"/>
      <c r="J421" s="135"/>
    </row>
    <row r="422" spans="9:10">
      <c r="I422" s="135"/>
      <c r="J422" s="135"/>
    </row>
    <row r="423" spans="9:10">
      <c r="I423" s="135"/>
      <c r="J423" s="135"/>
    </row>
    <row r="424" spans="9:10">
      <c r="I424" s="135"/>
      <c r="J424" s="135"/>
    </row>
    <row r="425" spans="9:10">
      <c r="I425" s="135"/>
      <c r="J425" s="135"/>
    </row>
    <row r="426" spans="9:10">
      <c r="I426" s="135"/>
      <c r="J426" s="135"/>
    </row>
    <row r="427" spans="9:10">
      <c r="I427" s="135"/>
      <c r="J427" s="135"/>
    </row>
    <row r="428" spans="9:10">
      <c r="I428" s="135"/>
      <c r="J428" s="135"/>
    </row>
    <row r="429" spans="9:10">
      <c r="I429" s="135"/>
      <c r="J429" s="135"/>
    </row>
    <row r="430" spans="9:10">
      <c r="I430" s="135"/>
      <c r="J430" s="135"/>
    </row>
    <row r="431" spans="9:10">
      <c r="I431" s="135"/>
      <c r="J431" s="135"/>
    </row>
    <row r="432" spans="9:10">
      <c r="I432" s="135"/>
      <c r="J432" s="135"/>
    </row>
    <row r="433" spans="9:10">
      <c r="I433" s="135"/>
      <c r="J433" s="135"/>
    </row>
    <row r="434" spans="9:10">
      <c r="I434" s="135"/>
      <c r="J434" s="135"/>
    </row>
    <row r="435" spans="9:10">
      <c r="I435" s="135"/>
      <c r="J435" s="135"/>
    </row>
    <row r="436" spans="9:10">
      <c r="I436" s="135"/>
      <c r="J436" s="135"/>
    </row>
    <row r="437" spans="9:10">
      <c r="I437" s="135"/>
      <c r="J437" s="135"/>
    </row>
    <row r="438" spans="9:10">
      <c r="I438" s="135"/>
      <c r="J438" s="135"/>
    </row>
    <row r="439" spans="9:10">
      <c r="I439" s="135"/>
      <c r="J439" s="135"/>
    </row>
    <row r="440" spans="9:10">
      <c r="I440" s="135"/>
      <c r="J440" s="135"/>
    </row>
    <row r="441" spans="9:10">
      <c r="I441" s="135"/>
      <c r="J441" s="135"/>
    </row>
    <row r="442" spans="9:10">
      <c r="I442" s="135"/>
      <c r="J442" s="135"/>
    </row>
    <row r="443" spans="9:10">
      <c r="I443" s="135"/>
      <c r="J443" s="135"/>
    </row>
    <row r="444" spans="9:10">
      <c r="I444" s="135"/>
      <c r="J444" s="135"/>
    </row>
    <row r="445" spans="9:10">
      <c r="I445" s="135"/>
      <c r="J445" s="135"/>
    </row>
    <row r="446" spans="9:10">
      <c r="I446" s="135"/>
      <c r="J446" s="135"/>
    </row>
    <row r="447" spans="9:10">
      <c r="I447" s="135"/>
      <c r="J447" s="135"/>
    </row>
    <row r="448" spans="9:10">
      <c r="I448" s="135"/>
      <c r="J448" s="135"/>
    </row>
    <row r="449" spans="9:10">
      <c r="I449" s="135"/>
      <c r="J449" s="135"/>
    </row>
    <row r="450" spans="9:10">
      <c r="I450" s="135"/>
      <c r="J450" s="135"/>
    </row>
    <row r="451" spans="9:10">
      <c r="I451" s="135"/>
      <c r="J451" s="135"/>
    </row>
    <row r="452" spans="9:10">
      <c r="I452" s="135"/>
      <c r="J452" s="135"/>
    </row>
    <row r="453" spans="9:10">
      <c r="I453" s="135"/>
      <c r="J453" s="135"/>
    </row>
    <row r="454" spans="9:10">
      <c r="I454" s="135"/>
      <c r="J454" s="135"/>
    </row>
    <row r="455" spans="9:10">
      <c r="I455" s="135"/>
      <c r="J455" s="135"/>
    </row>
    <row r="456" spans="9:10">
      <c r="I456" s="135"/>
      <c r="J456" s="135"/>
    </row>
    <row r="457" spans="9:10">
      <c r="I457" s="135"/>
      <c r="J457" s="135"/>
    </row>
    <row r="458" spans="9:10">
      <c r="I458" s="135"/>
      <c r="J458" s="135"/>
    </row>
    <row r="459" spans="9:10">
      <c r="I459" s="135"/>
      <c r="J459" s="135"/>
    </row>
    <row r="460" spans="9:10">
      <c r="I460" s="135"/>
      <c r="J460" s="135"/>
    </row>
    <row r="461" spans="9:10">
      <c r="I461" s="135"/>
      <c r="J461" s="135"/>
    </row>
    <row r="462" spans="9:10">
      <c r="I462" s="135"/>
      <c r="J462" s="135"/>
    </row>
    <row r="463" spans="9:10">
      <c r="I463" s="135"/>
      <c r="J463" s="135"/>
    </row>
    <row r="464" spans="9:10">
      <c r="I464" s="135"/>
      <c r="J464" s="135"/>
    </row>
    <row r="465" spans="9:10">
      <c r="I465" s="135"/>
      <c r="J465" s="135"/>
    </row>
    <row r="466" spans="9:10">
      <c r="I466" s="135"/>
      <c r="J466" s="135"/>
    </row>
    <row r="467" spans="9:10">
      <c r="I467" s="135"/>
      <c r="J467" s="135"/>
    </row>
    <row r="468" spans="9:10">
      <c r="I468" s="135"/>
      <c r="J468" s="135"/>
    </row>
    <row r="469" spans="9:10">
      <c r="I469" s="135"/>
      <c r="J469" s="135"/>
    </row>
    <row r="470" spans="9:10">
      <c r="I470" s="135"/>
      <c r="J470" s="135"/>
    </row>
    <row r="471" spans="9:10">
      <c r="I471" s="135"/>
      <c r="J471" s="135"/>
    </row>
    <row r="472" spans="9:10">
      <c r="I472" s="135"/>
      <c r="J472" s="135"/>
    </row>
    <row r="473" spans="9:10">
      <c r="I473" s="135"/>
      <c r="J473" s="135"/>
    </row>
    <row r="474" spans="9:10">
      <c r="I474" s="135"/>
      <c r="J474" s="135"/>
    </row>
    <row r="475" spans="9:10">
      <c r="I475" s="135"/>
      <c r="J475" s="135"/>
    </row>
    <row r="476" spans="9:10">
      <c r="I476" s="135"/>
      <c r="J476" s="135"/>
    </row>
    <row r="477" spans="9:10">
      <c r="I477" s="135"/>
      <c r="J477" s="135"/>
    </row>
    <row r="478" spans="9:10">
      <c r="I478" s="135"/>
      <c r="J478" s="135"/>
    </row>
    <row r="479" spans="9:10">
      <c r="I479" s="135"/>
      <c r="J479" s="135"/>
    </row>
    <row r="480" spans="9:10">
      <c r="I480" s="135"/>
      <c r="J480" s="135"/>
    </row>
    <row r="481" spans="9:10">
      <c r="I481" s="135"/>
      <c r="J481" s="135"/>
    </row>
    <row r="482" spans="9:10">
      <c r="I482" s="135"/>
      <c r="J482" s="135"/>
    </row>
    <row r="483" spans="9:10">
      <c r="I483" s="135"/>
      <c r="J483" s="135"/>
    </row>
    <row r="484" spans="9:10">
      <c r="I484" s="135"/>
      <c r="J484" s="135"/>
    </row>
    <row r="485" spans="9:10">
      <c r="I485" s="135"/>
      <c r="J485" s="135"/>
    </row>
    <row r="486" spans="9:10">
      <c r="I486" s="135"/>
      <c r="J486" s="135"/>
    </row>
    <row r="487" spans="9:10">
      <c r="I487" s="135"/>
      <c r="J487" s="135"/>
    </row>
    <row r="488" spans="9:10">
      <c r="I488" s="135"/>
      <c r="J488" s="135"/>
    </row>
    <row r="489" spans="9:10">
      <c r="I489" s="135"/>
      <c r="J489" s="135"/>
    </row>
    <row r="490" spans="9:10">
      <c r="I490" s="135"/>
      <c r="J490" s="135"/>
    </row>
    <row r="491" spans="9:10">
      <c r="I491" s="135"/>
      <c r="J491" s="135"/>
    </row>
    <row r="492" spans="9:10">
      <c r="I492" s="135"/>
      <c r="J492" s="135"/>
    </row>
    <row r="493" spans="9:10">
      <c r="I493" s="135"/>
      <c r="J493" s="135"/>
    </row>
    <row r="494" spans="9:10">
      <c r="I494" s="135"/>
      <c r="J494" s="135"/>
    </row>
    <row r="495" spans="9:10">
      <c r="I495" s="135"/>
      <c r="J495" s="135"/>
    </row>
    <row r="496" spans="9:10">
      <c r="I496" s="135"/>
      <c r="J496" s="135"/>
    </row>
    <row r="497" spans="9:10">
      <c r="I497" s="135"/>
      <c r="J497" s="135"/>
    </row>
    <row r="498" spans="9:10">
      <c r="I498" s="135"/>
      <c r="J498" s="135"/>
    </row>
    <row r="499" spans="9:10">
      <c r="I499" s="135"/>
      <c r="J499" s="135"/>
    </row>
    <row r="500" spans="9:10">
      <c r="I500" s="135"/>
      <c r="J500" s="135"/>
    </row>
    <row r="501" spans="9:10">
      <c r="I501" s="135"/>
      <c r="J501" s="135"/>
    </row>
    <row r="502" spans="9:10">
      <c r="I502" s="135"/>
      <c r="J502" s="135"/>
    </row>
    <row r="503" spans="9:10">
      <c r="I503" s="135"/>
      <c r="J503" s="135"/>
    </row>
    <row r="504" spans="9:10">
      <c r="I504" s="135"/>
      <c r="J504" s="135"/>
    </row>
    <row r="505" spans="9:10">
      <c r="I505" s="135"/>
      <c r="J505" s="135"/>
    </row>
    <row r="506" spans="9:10">
      <c r="I506" s="135"/>
      <c r="J506" s="135"/>
    </row>
    <row r="507" spans="9:10">
      <c r="I507" s="135"/>
      <c r="J507" s="135"/>
    </row>
    <row r="508" spans="9:10">
      <c r="I508" s="135"/>
      <c r="J508" s="135"/>
    </row>
    <row r="509" spans="9:10">
      <c r="I509" s="135"/>
      <c r="J509" s="135"/>
    </row>
    <row r="510" spans="9:10">
      <c r="I510" s="135"/>
      <c r="J510" s="135"/>
    </row>
    <row r="511" spans="9:10">
      <c r="I511" s="135"/>
      <c r="J511" s="135"/>
    </row>
    <row r="512" spans="9:10">
      <c r="I512" s="135"/>
      <c r="J512" s="135"/>
    </row>
    <row r="513" spans="9:10">
      <c r="I513" s="135"/>
      <c r="J513" s="135"/>
    </row>
    <row r="514" spans="9:10">
      <c r="I514" s="135"/>
      <c r="J514" s="135"/>
    </row>
    <row r="515" spans="9:10">
      <c r="I515" s="135"/>
      <c r="J515" s="135"/>
    </row>
    <row r="516" spans="9:10">
      <c r="I516" s="135"/>
      <c r="J516" s="135"/>
    </row>
    <row r="517" spans="9:10">
      <c r="I517" s="135"/>
      <c r="J517" s="135"/>
    </row>
    <row r="518" spans="9:10">
      <c r="I518" s="135"/>
      <c r="J518" s="135"/>
    </row>
    <row r="519" spans="9:10">
      <c r="I519" s="135"/>
      <c r="J519" s="135"/>
    </row>
    <row r="520" spans="9:10">
      <c r="I520" s="135"/>
      <c r="J520" s="135"/>
    </row>
    <row r="521" spans="9:10">
      <c r="I521" s="135"/>
      <c r="J521" s="135"/>
    </row>
    <row r="522" spans="9:10">
      <c r="I522" s="135"/>
      <c r="J522" s="135"/>
    </row>
    <row r="523" spans="9:10">
      <c r="I523" s="135"/>
      <c r="J523" s="135"/>
    </row>
    <row r="524" spans="9:10">
      <c r="I524" s="135"/>
      <c r="J524" s="135"/>
    </row>
    <row r="525" spans="9:10">
      <c r="I525" s="135"/>
      <c r="J525" s="135"/>
    </row>
    <row r="526" spans="9:10">
      <c r="I526" s="135"/>
      <c r="J526" s="135"/>
    </row>
    <row r="527" spans="9:10">
      <c r="I527" s="135"/>
      <c r="J527" s="135"/>
    </row>
    <row r="528" spans="9:10">
      <c r="I528" s="135"/>
      <c r="J528" s="135"/>
    </row>
    <row r="529" spans="9:10">
      <c r="I529" s="135"/>
      <c r="J529" s="135"/>
    </row>
    <row r="530" spans="9:10">
      <c r="I530" s="135"/>
      <c r="J530" s="135"/>
    </row>
    <row r="531" spans="9:10">
      <c r="I531" s="135"/>
      <c r="J531" s="135"/>
    </row>
    <row r="532" spans="9:10">
      <c r="I532" s="135"/>
      <c r="J532" s="135"/>
    </row>
    <row r="533" spans="9:10">
      <c r="I533" s="135"/>
      <c r="J533" s="135"/>
    </row>
    <row r="534" spans="9:10">
      <c r="I534" s="135"/>
      <c r="J534" s="135"/>
    </row>
    <row r="535" spans="9:10">
      <c r="I535" s="135"/>
      <c r="J535" s="135"/>
    </row>
    <row r="536" spans="9:10">
      <c r="I536" s="135"/>
      <c r="J536" s="135"/>
    </row>
    <row r="537" spans="9:10">
      <c r="I537" s="135"/>
      <c r="J537" s="135"/>
    </row>
    <row r="538" spans="9:10">
      <c r="I538" s="135"/>
      <c r="J538" s="135"/>
    </row>
    <row r="539" spans="9:10">
      <c r="I539" s="135"/>
      <c r="J539" s="135"/>
    </row>
    <row r="540" spans="9:10">
      <c r="I540" s="135"/>
      <c r="J540" s="135"/>
    </row>
    <row r="541" spans="9:10">
      <c r="I541" s="135"/>
      <c r="J541" s="135"/>
    </row>
    <row r="542" spans="9:10">
      <c r="I542" s="135"/>
      <c r="J542" s="135"/>
    </row>
    <row r="543" spans="9:10">
      <c r="I543" s="135"/>
      <c r="J543" s="135"/>
    </row>
    <row r="544" spans="9:10">
      <c r="I544" s="135"/>
      <c r="J544" s="135"/>
    </row>
    <row r="545" spans="9:10">
      <c r="I545" s="135"/>
      <c r="J545" s="135"/>
    </row>
    <row r="546" spans="9:10">
      <c r="I546" s="135"/>
      <c r="J546" s="135"/>
    </row>
    <row r="547" spans="9:10">
      <c r="I547" s="135"/>
      <c r="J547" s="135"/>
    </row>
    <row r="548" spans="9:10">
      <c r="I548" s="135"/>
      <c r="J548" s="135"/>
    </row>
    <row r="549" spans="9:10">
      <c r="I549" s="135"/>
      <c r="J549" s="135"/>
    </row>
    <row r="550" spans="9:10">
      <c r="I550" s="135"/>
      <c r="J550" s="135"/>
    </row>
    <row r="551" spans="9:10">
      <c r="I551" s="135"/>
      <c r="J551" s="135"/>
    </row>
    <row r="552" spans="9:10">
      <c r="I552" s="135"/>
      <c r="J552" s="135"/>
    </row>
    <row r="553" spans="9:10">
      <c r="I553" s="135"/>
      <c r="J553" s="135"/>
    </row>
    <row r="554" spans="9:10">
      <c r="I554" s="135"/>
      <c r="J554" s="135"/>
    </row>
    <row r="555" spans="9:10">
      <c r="I555" s="135"/>
      <c r="J555" s="135"/>
    </row>
    <row r="556" spans="9:10">
      <c r="I556" s="135"/>
      <c r="J556" s="135"/>
    </row>
    <row r="557" spans="9:10">
      <c r="I557" s="135"/>
      <c r="J557" s="135"/>
    </row>
    <row r="558" spans="9:10">
      <c r="I558" s="135"/>
      <c r="J558" s="135"/>
    </row>
    <row r="559" spans="9:10">
      <c r="I559" s="135"/>
      <c r="J559" s="135"/>
    </row>
    <row r="560" spans="9:10">
      <c r="I560" s="135"/>
      <c r="J560" s="135"/>
    </row>
    <row r="561" spans="9:10">
      <c r="I561" s="135"/>
      <c r="J561" s="135"/>
    </row>
    <row r="562" spans="9:10">
      <c r="I562" s="135"/>
      <c r="J562" s="135"/>
    </row>
    <row r="563" spans="9:10">
      <c r="I563" s="135"/>
      <c r="J563" s="135"/>
    </row>
    <row r="564" spans="9:10">
      <c r="I564" s="135"/>
      <c r="J564" s="135"/>
    </row>
    <row r="565" spans="9:10">
      <c r="I565" s="135"/>
      <c r="J565" s="135"/>
    </row>
    <row r="566" spans="9:10">
      <c r="I566" s="135"/>
      <c r="J566" s="135"/>
    </row>
    <row r="567" spans="9:10">
      <c r="I567" s="135"/>
      <c r="J567" s="135"/>
    </row>
    <row r="568" spans="9:10">
      <c r="I568" s="135"/>
      <c r="J568" s="135"/>
    </row>
    <row r="569" spans="9:10">
      <c r="I569" s="135"/>
      <c r="J569" s="135"/>
    </row>
    <row r="570" spans="9:10">
      <c r="I570" s="135"/>
      <c r="J570" s="135"/>
    </row>
    <row r="571" spans="9:10">
      <c r="I571" s="135"/>
      <c r="J571" s="135"/>
    </row>
    <row r="572" spans="9:10">
      <c r="I572" s="135"/>
      <c r="J572" s="135"/>
    </row>
    <row r="573" spans="9:10">
      <c r="I573" s="135"/>
      <c r="J573" s="135"/>
    </row>
    <row r="574" spans="9:10">
      <c r="I574" s="135"/>
      <c r="J574" s="135"/>
    </row>
    <row r="575" spans="9:10">
      <c r="I575" s="135"/>
      <c r="J575" s="135"/>
    </row>
    <row r="576" spans="9:10">
      <c r="I576" s="135"/>
      <c r="J576" s="135"/>
    </row>
    <row r="577" spans="9:10">
      <c r="I577" s="135"/>
      <c r="J577" s="135"/>
    </row>
    <row r="578" spans="9:10">
      <c r="I578" s="135"/>
      <c r="J578" s="135"/>
    </row>
    <row r="579" spans="9:10">
      <c r="I579" s="135"/>
      <c r="J579" s="135"/>
    </row>
    <row r="580" spans="9:10">
      <c r="I580" s="135"/>
      <c r="J580" s="135"/>
    </row>
    <row r="581" spans="9:10">
      <c r="I581" s="135"/>
      <c r="J581" s="135"/>
    </row>
    <row r="582" spans="9:10">
      <c r="I582" s="135"/>
      <c r="J582" s="135"/>
    </row>
    <row r="583" spans="9:10">
      <c r="I583" s="135"/>
      <c r="J583" s="135"/>
    </row>
    <row r="584" spans="9:10">
      <c r="I584" s="135"/>
      <c r="J584" s="135"/>
    </row>
    <row r="585" spans="9:10">
      <c r="I585" s="135"/>
      <c r="J585" s="135"/>
    </row>
    <row r="586" spans="9:10">
      <c r="I586" s="135"/>
      <c r="J586" s="135"/>
    </row>
    <row r="587" spans="9:10">
      <c r="I587" s="135"/>
      <c r="J587" s="135"/>
    </row>
    <row r="588" spans="9:10">
      <c r="I588" s="135"/>
      <c r="J588" s="135"/>
    </row>
    <row r="589" spans="9:10">
      <c r="I589" s="135"/>
      <c r="J589" s="135"/>
    </row>
    <row r="590" spans="9:10">
      <c r="I590" s="135"/>
      <c r="J590" s="135"/>
    </row>
    <row r="591" spans="9:10">
      <c r="I591" s="135"/>
      <c r="J591" s="135"/>
    </row>
    <row r="592" spans="9:10">
      <c r="I592" s="135"/>
      <c r="J592" s="135"/>
    </row>
    <row r="593" spans="9:10">
      <c r="I593" s="135"/>
      <c r="J593" s="135"/>
    </row>
    <row r="594" spans="9:10">
      <c r="I594" s="135"/>
      <c r="J594" s="135"/>
    </row>
    <row r="595" spans="9:10">
      <c r="I595" s="135"/>
      <c r="J595" s="135"/>
    </row>
    <row r="596" spans="9:10">
      <c r="I596" s="135"/>
      <c r="J596" s="135"/>
    </row>
    <row r="597" spans="9:10">
      <c r="I597" s="135"/>
      <c r="J597" s="135"/>
    </row>
    <row r="598" spans="9:10">
      <c r="I598" s="135"/>
      <c r="J598" s="135"/>
    </row>
    <row r="599" spans="9:10">
      <c r="I599" s="135"/>
      <c r="J599" s="135"/>
    </row>
    <row r="600" spans="9:10">
      <c r="I600" s="135"/>
      <c r="J600" s="135"/>
    </row>
    <row r="601" spans="9:10">
      <c r="I601" s="135"/>
      <c r="J601" s="135"/>
    </row>
    <row r="602" spans="9:10">
      <c r="I602" s="135"/>
      <c r="J602" s="135"/>
    </row>
    <row r="603" spans="9:10">
      <c r="I603" s="135"/>
      <c r="J603" s="135"/>
    </row>
    <row r="604" spans="9:10">
      <c r="I604" s="135"/>
      <c r="J604" s="135"/>
    </row>
    <row r="605" spans="9:10">
      <c r="I605" s="135"/>
      <c r="J605" s="135"/>
    </row>
    <row r="606" spans="9:10">
      <c r="I606" s="135"/>
      <c r="J606" s="135"/>
    </row>
    <row r="607" spans="9:10">
      <c r="I607" s="135"/>
      <c r="J607" s="135"/>
    </row>
    <row r="608" spans="9:10">
      <c r="I608" s="135"/>
      <c r="J608" s="135"/>
    </row>
    <row r="609" spans="9:10">
      <c r="I609" s="135"/>
      <c r="J609" s="135"/>
    </row>
    <row r="610" spans="9:10">
      <c r="I610" s="135"/>
      <c r="J610" s="135"/>
    </row>
    <row r="611" spans="9:10">
      <c r="I611" s="135"/>
      <c r="J611" s="135"/>
    </row>
    <row r="612" spans="9:10">
      <c r="I612" s="135"/>
      <c r="J612" s="135"/>
    </row>
    <row r="613" spans="9:10">
      <c r="I613" s="135"/>
      <c r="J613" s="135"/>
    </row>
    <row r="614" spans="9:10">
      <c r="I614" s="135"/>
      <c r="J614" s="135"/>
    </row>
    <row r="615" spans="9:10">
      <c r="I615" s="135"/>
      <c r="J615" s="135"/>
    </row>
    <row r="616" spans="9:10">
      <c r="I616" s="135"/>
      <c r="J616" s="135"/>
    </row>
    <row r="617" spans="9:10">
      <c r="I617" s="135"/>
      <c r="J617" s="135"/>
    </row>
    <row r="618" spans="9:10">
      <c r="I618" s="135"/>
      <c r="J618" s="135"/>
    </row>
    <row r="619" spans="9:10">
      <c r="I619" s="135"/>
      <c r="J619" s="135"/>
    </row>
    <row r="620" spans="9:10">
      <c r="I620" s="135"/>
      <c r="J620" s="135"/>
    </row>
    <row r="621" spans="9:10">
      <c r="I621" s="135"/>
      <c r="J621" s="135"/>
    </row>
    <row r="622" spans="9:10">
      <c r="I622" s="135"/>
      <c r="J622" s="135"/>
    </row>
    <row r="623" spans="9:10">
      <c r="I623" s="135"/>
      <c r="J623" s="135"/>
    </row>
    <row r="624" spans="9:10">
      <c r="I624" s="135"/>
      <c r="J624" s="135"/>
    </row>
    <row r="625" spans="9:10">
      <c r="I625" s="135"/>
      <c r="J625" s="135"/>
    </row>
    <row r="626" spans="9:10">
      <c r="I626" s="135"/>
      <c r="J626" s="135"/>
    </row>
    <row r="627" spans="9:10">
      <c r="I627" s="135"/>
      <c r="J627" s="135"/>
    </row>
    <row r="628" spans="9:10">
      <c r="I628" s="135"/>
      <c r="J628" s="135"/>
    </row>
    <row r="629" spans="9:10">
      <c r="I629" s="135"/>
      <c r="J629" s="135"/>
    </row>
    <row r="630" spans="9:10">
      <c r="I630" s="135"/>
      <c r="J630" s="135"/>
    </row>
    <row r="631" spans="9:10">
      <c r="I631" s="135"/>
      <c r="J631" s="135"/>
    </row>
    <row r="632" spans="9:10">
      <c r="I632" s="135"/>
      <c r="J632" s="135"/>
    </row>
    <row r="633" spans="9:10">
      <c r="I633" s="135"/>
      <c r="J633" s="135"/>
    </row>
    <row r="634" spans="9:10">
      <c r="I634" s="135"/>
      <c r="J634" s="135"/>
    </row>
    <row r="635" spans="9:10">
      <c r="I635" s="135"/>
      <c r="J635" s="135"/>
    </row>
    <row r="636" spans="9:10">
      <c r="I636" s="135"/>
      <c r="J636" s="135"/>
    </row>
    <row r="637" spans="9:10">
      <c r="I637" s="135"/>
      <c r="J637" s="135"/>
    </row>
    <row r="638" spans="9:10">
      <c r="I638" s="135"/>
      <c r="J638" s="135"/>
    </row>
    <row r="639" spans="9:10">
      <c r="I639" s="135"/>
      <c r="J639" s="135"/>
    </row>
    <row r="640" spans="9:10">
      <c r="I640" s="135"/>
      <c r="J640" s="135"/>
    </row>
    <row r="641" spans="9:10">
      <c r="I641" s="135"/>
      <c r="J641" s="135"/>
    </row>
    <row r="642" spans="9:10">
      <c r="I642" s="135"/>
      <c r="J642" s="135"/>
    </row>
    <row r="643" spans="9:10">
      <c r="I643" s="135"/>
      <c r="J643" s="135"/>
    </row>
    <row r="644" spans="9:10">
      <c r="I644" s="135"/>
      <c r="J644" s="135"/>
    </row>
    <row r="645" spans="9:10">
      <c r="I645" s="135"/>
      <c r="J645" s="135"/>
    </row>
    <row r="646" spans="9:10">
      <c r="I646" s="135"/>
      <c r="J646" s="135"/>
    </row>
    <row r="647" spans="9:10">
      <c r="I647" s="135"/>
      <c r="J647" s="135"/>
    </row>
    <row r="648" spans="9:10">
      <c r="I648" s="135"/>
      <c r="J648" s="135"/>
    </row>
    <row r="649" spans="9:10">
      <c r="I649" s="135"/>
      <c r="J649" s="135"/>
    </row>
    <row r="650" spans="9:10">
      <c r="I650" s="135"/>
      <c r="J650" s="135"/>
    </row>
    <row r="651" spans="9:10">
      <c r="I651" s="135"/>
      <c r="J651" s="135"/>
    </row>
    <row r="652" spans="9:10">
      <c r="I652" s="135"/>
      <c r="J652" s="135"/>
    </row>
    <row r="653" spans="9:10">
      <c r="I653" s="135"/>
      <c r="J653" s="135"/>
    </row>
    <row r="654" spans="9:10">
      <c r="I654" s="135"/>
      <c r="J654" s="135"/>
    </row>
    <row r="655" spans="9:10">
      <c r="I655" s="135"/>
      <c r="J655" s="135"/>
    </row>
    <row r="656" spans="9:10">
      <c r="I656" s="135"/>
      <c r="J656" s="135"/>
    </row>
    <row r="657" spans="9:10">
      <c r="I657" s="135"/>
      <c r="J657" s="135"/>
    </row>
    <row r="658" spans="9:10">
      <c r="I658" s="135"/>
      <c r="J658" s="135"/>
    </row>
    <row r="659" spans="9:10">
      <c r="I659" s="135"/>
      <c r="J659" s="135"/>
    </row>
    <row r="660" spans="9:10">
      <c r="I660" s="135"/>
      <c r="J660" s="135"/>
    </row>
    <row r="661" spans="9:10">
      <c r="I661" s="135"/>
      <c r="J661" s="135"/>
    </row>
    <row r="662" spans="9:10">
      <c r="I662" s="135"/>
      <c r="J662" s="135"/>
    </row>
    <row r="663" spans="9:10">
      <c r="I663" s="135"/>
      <c r="J663" s="135"/>
    </row>
    <row r="664" spans="9:10">
      <c r="I664" s="135"/>
      <c r="J664" s="135"/>
    </row>
    <row r="665" spans="9:10">
      <c r="I665" s="135"/>
      <c r="J665" s="135"/>
    </row>
    <row r="666" spans="9:10">
      <c r="I666" s="135"/>
      <c r="J666" s="135"/>
    </row>
    <row r="667" spans="9:10">
      <c r="I667" s="135"/>
      <c r="J667" s="135"/>
    </row>
    <row r="668" spans="9:10">
      <c r="I668" s="135"/>
      <c r="J668" s="135"/>
    </row>
    <row r="669" spans="9:10">
      <c r="I669" s="135"/>
      <c r="J669" s="135"/>
    </row>
    <row r="670" spans="9:10">
      <c r="I670" s="135"/>
      <c r="J670" s="135"/>
    </row>
    <row r="671" spans="9:10">
      <c r="I671" s="135"/>
      <c r="J671" s="135"/>
    </row>
    <row r="672" spans="9:10">
      <c r="I672" s="135"/>
      <c r="J672" s="135"/>
    </row>
    <row r="673" spans="9:10">
      <c r="I673" s="135"/>
      <c r="J673" s="135"/>
    </row>
    <row r="674" spans="9:10">
      <c r="I674" s="135"/>
      <c r="J674" s="135"/>
    </row>
    <row r="675" spans="9:10">
      <c r="I675" s="135"/>
      <c r="J675" s="135"/>
    </row>
    <row r="676" spans="9:10">
      <c r="I676" s="135"/>
      <c r="J676" s="135"/>
    </row>
    <row r="677" spans="9:10">
      <c r="I677" s="135"/>
      <c r="J677" s="135"/>
    </row>
    <row r="678" spans="9:10">
      <c r="I678" s="135"/>
      <c r="J678" s="135"/>
    </row>
    <row r="679" spans="9:10">
      <c r="I679" s="135"/>
      <c r="J679" s="135"/>
    </row>
    <row r="680" spans="9:10">
      <c r="I680" s="135"/>
      <c r="J680" s="135"/>
    </row>
    <row r="681" spans="9:10">
      <c r="I681" s="135"/>
      <c r="J681" s="135"/>
    </row>
    <row r="682" spans="9:10">
      <c r="I682" s="135"/>
      <c r="J682" s="135"/>
    </row>
    <row r="683" spans="9:10">
      <c r="I683" s="135"/>
      <c r="J683" s="135"/>
    </row>
    <row r="684" spans="9:10">
      <c r="I684" s="135"/>
      <c r="J684" s="135"/>
    </row>
    <row r="685" spans="9:10">
      <c r="I685" s="135"/>
      <c r="J685" s="135"/>
    </row>
    <row r="686" spans="9:10">
      <c r="I686" s="135"/>
      <c r="J686" s="135"/>
    </row>
    <row r="687" spans="9:10">
      <c r="I687" s="135"/>
      <c r="J687" s="135"/>
    </row>
    <row r="688" spans="9:10">
      <c r="I688" s="135"/>
      <c r="J688" s="135"/>
    </row>
    <row r="689" spans="9:10">
      <c r="I689" s="135"/>
      <c r="J689" s="135"/>
    </row>
    <row r="690" spans="9:10">
      <c r="I690" s="135"/>
      <c r="J690" s="135"/>
    </row>
    <row r="691" spans="9:10">
      <c r="I691" s="135"/>
      <c r="J691" s="135"/>
    </row>
    <row r="692" spans="9:10">
      <c r="I692" s="135"/>
      <c r="J692" s="135"/>
    </row>
    <row r="693" spans="9:10">
      <c r="I693" s="135"/>
      <c r="J693" s="135"/>
    </row>
    <row r="694" spans="9:10">
      <c r="I694" s="135"/>
      <c r="J694" s="135"/>
    </row>
    <row r="695" spans="9:10">
      <c r="I695" s="135"/>
      <c r="J695" s="135"/>
    </row>
    <row r="696" spans="9:10">
      <c r="I696" s="135"/>
      <c r="J696" s="135"/>
    </row>
    <row r="697" spans="9:10">
      <c r="I697" s="135"/>
      <c r="J697" s="135"/>
    </row>
    <row r="698" spans="9:10">
      <c r="I698" s="135"/>
      <c r="J698" s="135"/>
    </row>
    <row r="699" spans="9:10">
      <c r="I699" s="135"/>
      <c r="J699" s="135"/>
    </row>
    <row r="700" spans="9:10">
      <c r="I700" s="135"/>
      <c r="J700" s="135"/>
    </row>
    <row r="701" spans="9:10">
      <c r="I701" s="135"/>
      <c r="J701" s="135"/>
    </row>
    <row r="702" spans="9:10">
      <c r="I702" s="135"/>
      <c r="J702" s="135"/>
    </row>
    <row r="703" spans="9:10">
      <c r="I703" s="135"/>
      <c r="J703" s="135"/>
    </row>
    <row r="704" spans="9:10">
      <c r="I704" s="135"/>
      <c r="J704" s="135"/>
    </row>
    <row r="705" spans="9:10">
      <c r="I705" s="135"/>
      <c r="J705" s="135"/>
    </row>
    <row r="706" spans="9:10">
      <c r="I706" s="135"/>
      <c r="J706" s="135"/>
    </row>
    <row r="707" spans="9:10">
      <c r="I707" s="135"/>
      <c r="J707" s="135"/>
    </row>
    <row r="708" spans="9:10">
      <c r="I708" s="135"/>
      <c r="J708" s="135"/>
    </row>
    <row r="709" spans="9:10">
      <c r="I709" s="135"/>
      <c r="J709" s="135"/>
    </row>
    <row r="710" spans="9:10">
      <c r="I710" s="135"/>
      <c r="J710" s="135"/>
    </row>
    <row r="711" spans="9:10">
      <c r="I711" s="135"/>
      <c r="J711" s="135"/>
    </row>
    <row r="712" spans="9:10">
      <c r="I712" s="135"/>
      <c r="J712" s="135"/>
    </row>
    <row r="713" spans="9:10">
      <c r="I713" s="135"/>
      <c r="J713" s="135"/>
    </row>
    <row r="714" spans="9:10">
      <c r="I714" s="135"/>
      <c r="J714" s="135"/>
    </row>
    <row r="715" spans="9:10">
      <c r="I715" s="135"/>
      <c r="J715" s="135"/>
    </row>
    <row r="716" spans="9:10">
      <c r="I716" s="135"/>
      <c r="J716" s="135"/>
    </row>
    <row r="717" spans="9:10">
      <c r="I717" s="135"/>
      <c r="J717" s="135"/>
    </row>
    <row r="718" spans="9:10">
      <c r="I718" s="135"/>
      <c r="J718" s="135"/>
    </row>
    <row r="719" spans="9:10">
      <c r="I719" s="135"/>
      <c r="J719" s="135"/>
    </row>
    <row r="720" spans="9:10">
      <c r="I720" s="135"/>
      <c r="J720" s="135"/>
    </row>
    <row r="721" spans="9:10">
      <c r="I721" s="135"/>
      <c r="J721" s="135"/>
    </row>
    <row r="722" spans="9:10">
      <c r="I722" s="135"/>
      <c r="J722" s="135"/>
    </row>
    <row r="723" spans="9:10">
      <c r="I723" s="135"/>
      <c r="J723" s="135"/>
    </row>
    <row r="724" spans="9:10">
      <c r="I724" s="135"/>
      <c r="J724" s="135"/>
    </row>
    <row r="725" spans="9:10">
      <c r="I725" s="135"/>
      <c r="J725" s="135"/>
    </row>
    <row r="726" spans="9:10">
      <c r="I726" s="135"/>
      <c r="J726" s="135"/>
    </row>
    <row r="727" spans="9:10">
      <c r="I727" s="135"/>
      <c r="J727" s="135"/>
    </row>
    <row r="728" spans="9:10">
      <c r="I728" s="135"/>
      <c r="J728" s="135"/>
    </row>
    <row r="729" spans="9:10">
      <c r="I729" s="135"/>
      <c r="J729" s="135"/>
    </row>
    <row r="730" spans="9:10">
      <c r="I730" s="135"/>
      <c r="J730" s="135"/>
    </row>
    <row r="731" spans="9:10">
      <c r="I731" s="135"/>
      <c r="J731" s="135"/>
    </row>
    <row r="732" spans="9:10">
      <c r="I732" s="135"/>
      <c r="J732" s="135"/>
    </row>
    <row r="733" spans="9:10">
      <c r="I733" s="135"/>
      <c r="J733" s="135"/>
    </row>
    <row r="734" spans="9:10">
      <c r="I734" s="135"/>
      <c r="J734" s="135"/>
    </row>
    <row r="735" spans="9:10">
      <c r="I735" s="135"/>
      <c r="J735" s="135"/>
    </row>
    <row r="736" spans="9:10">
      <c r="I736" s="135"/>
      <c r="J736" s="135"/>
    </row>
    <row r="737" spans="9:10">
      <c r="I737" s="135"/>
      <c r="J737" s="135"/>
    </row>
    <row r="738" spans="9:10">
      <c r="I738" s="135"/>
      <c r="J738" s="135"/>
    </row>
    <row r="739" spans="9:10">
      <c r="I739" s="135"/>
      <c r="J739" s="135"/>
    </row>
    <row r="740" spans="9:10">
      <c r="I740" s="135"/>
      <c r="J740" s="135"/>
    </row>
    <row r="741" spans="9:10">
      <c r="I741" s="135"/>
      <c r="J741" s="135"/>
    </row>
    <row r="742" spans="9:10">
      <c r="I742" s="135"/>
      <c r="J742" s="135"/>
    </row>
    <row r="743" spans="9:10">
      <c r="I743" s="135"/>
      <c r="J743" s="135"/>
    </row>
    <row r="744" spans="9:10">
      <c r="I744" s="135"/>
      <c r="J744" s="135"/>
    </row>
    <row r="745" spans="9:10">
      <c r="I745" s="135"/>
      <c r="J745" s="135"/>
    </row>
    <row r="746" spans="9:10">
      <c r="I746" s="135"/>
      <c r="J746" s="135"/>
    </row>
    <row r="747" spans="9:10">
      <c r="I747" s="135"/>
      <c r="J747" s="135"/>
    </row>
    <row r="748" spans="9:10">
      <c r="I748" s="135"/>
      <c r="J748" s="135"/>
    </row>
    <row r="749" spans="9:10">
      <c r="I749" s="135"/>
      <c r="J749" s="135"/>
    </row>
    <row r="750" spans="9:10">
      <c r="I750" s="135"/>
      <c r="J750" s="135"/>
    </row>
    <row r="751" spans="9:10">
      <c r="I751" s="135"/>
      <c r="J751" s="135"/>
    </row>
    <row r="752" spans="9:10">
      <c r="I752" s="135"/>
      <c r="J752" s="135"/>
    </row>
    <row r="753" spans="9:10">
      <c r="I753" s="135"/>
      <c r="J753" s="135"/>
    </row>
    <row r="754" spans="9:10">
      <c r="I754" s="135"/>
      <c r="J754" s="135"/>
    </row>
    <row r="755" spans="9:10">
      <c r="I755" s="135"/>
      <c r="J755" s="135"/>
    </row>
    <row r="756" spans="9:10">
      <c r="I756" s="135"/>
      <c r="J756" s="135"/>
    </row>
    <row r="757" spans="9:10">
      <c r="I757" s="135"/>
      <c r="J757" s="135"/>
    </row>
    <row r="758" spans="9:10">
      <c r="I758" s="135"/>
      <c r="J758" s="135"/>
    </row>
    <row r="759" spans="9:10">
      <c r="I759" s="135"/>
      <c r="J759" s="135"/>
    </row>
    <row r="760" spans="9:10">
      <c r="I760" s="135"/>
      <c r="J760" s="135"/>
    </row>
    <row r="761" spans="9:10">
      <c r="I761" s="135"/>
      <c r="J761" s="135"/>
    </row>
    <row r="762" spans="9:10">
      <c r="I762" s="135"/>
      <c r="J762" s="135"/>
    </row>
    <row r="763" spans="9:10">
      <c r="I763" s="135"/>
      <c r="J763" s="135"/>
    </row>
    <row r="764" spans="9:10">
      <c r="I764" s="135"/>
      <c r="J764" s="135"/>
    </row>
    <row r="765" spans="9:10">
      <c r="I765" s="135"/>
      <c r="J765" s="135"/>
    </row>
    <row r="766" spans="9:10">
      <c r="I766" s="135"/>
      <c r="J766" s="135"/>
    </row>
    <row r="767" spans="9:10">
      <c r="I767" s="135"/>
      <c r="J767" s="135"/>
    </row>
    <row r="768" spans="9:10">
      <c r="I768" s="135"/>
      <c r="J768" s="135"/>
    </row>
    <row r="769" spans="9:10">
      <c r="I769" s="135"/>
      <c r="J769" s="135"/>
    </row>
    <row r="770" spans="9:10">
      <c r="I770" s="135"/>
      <c r="J770" s="135"/>
    </row>
    <row r="771" spans="9:10">
      <c r="I771" s="135"/>
      <c r="J771" s="135"/>
    </row>
    <row r="772" spans="9:10">
      <c r="I772" s="135"/>
      <c r="J772" s="135"/>
    </row>
    <row r="773" spans="9:10">
      <c r="I773" s="135"/>
      <c r="J773" s="135"/>
    </row>
    <row r="774" spans="9:10">
      <c r="I774" s="135"/>
      <c r="J774" s="135"/>
    </row>
    <row r="775" spans="9:10">
      <c r="I775" s="135"/>
      <c r="J775" s="135"/>
    </row>
    <row r="776" spans="9:10">
      <c r="I776" s="135"/>
      <c r="J776" s="135"/>
    </row>
    <row r="777" spans="9:10">
      <c r="I777" s="135"/>
      <c r="J777" s="135"/>
    </row>
    <row r="778" spans="9:10">
      <c r="I778" s="135"/>
      <c r="J778" s="135"/>
    </row>
    <row r="779" spans="9:10">
      <c r="I779" s="135"/>
      <c r="J779" s="135"/>
    </row>
    <row r="780" spans="9:10">
      <c r="I780" s="135"/>
      <c r="J780" s="135"/>
    </row>
    <row r="781" spans="9:10">
      <c r="I781" s="135"/>
      <c r="J781" s="135"/>
    </row>
    <row r="782" spans="9:10">
      <c r="I782" s="135"/>
      <c r="J782" s="135"/>
    </row>
    <row r="783" spans="9:10">
      <c r="I783" s="135"/>
      <c r="J783" s="135"/>
    </row>
    <row r="784" spans="9:10">
      <c r="I784" s="135"/>
      <c r="J784" s="135"/>
    </row>
    <row r="785" spans="9:10">
      <c r="I785" s="135"/>
      <c r="J785" s="135"/>
    </row>
    <row r="786" spans="9:10">
      <c r="I786" s="135"/>
      <c r="J786" s="135"/>
    </row>
    <row r="787" spans="9:10">
      <c r="I787" s="135"/>
      <c r="J787" s="135"/>
    </row>
    <row r="788" spans="9:10">
      <c r="I788" s="135"/>
      <c r="J788" s="135"/>
    </row>
    <row r="789" spans="9:10">
      <c r="I789" s="135"/>
      <c r="J789" s="135"/>
    </row>
    <row r="790" spans="9:10">
      <c r="I790" s="135"/>
      <c r="J790" s="135"/>
    </row>
    <row r="791" spans="9:10">
      <c r="I791" s="135"/>
      <c r="J791" s="135"/>
    </row>
    <row r="792" spans="9:10">
      <c r="I792" s="135"/>
      <c r="J792" s="135"/>
    </row>
    <row r="793" spans="9:10">
      <c r="I793" s="135"/>
      <c r="J793" s="135"/>
    </row>
    <row r="794" spans="9:10">
      <c r="I794" s="135"/>
      <c r="J794" s="135"/>
    </row>
    <row r="795" spans="9:10">
      <c r="I795" s="135"/>
      <c r="J795" s="135"/>
    </row>
    <row r="796" spans="9:10">
      <c r="I796" s="135"/>
      <c r="J796" s="135"/>
    </row>
    <row r="797" spans="9:10">
      <c r="I797" s="135"/>
      <c r="J797" s="135"/>
    </row>
    <row r="798" spans="9:10">
      <c r="I798" s="135"/>
      <c r="J798" s="135"/>
    </row>
    <row r="799" spans="9:10">
      <c r="I799" s="135"/>
      <c r="J799" s="135"/>
    </row>
    <row r="800" spans="9:10">
      <c r="I800" s="135"/>
      <c r="J800" s="135"/>
    </row>
    <row r="801" spans="9:10">
      <c r="I801" s="135"/>
      <c r="J801" s="135"/>
    </row>
    <row r="802" spans="9:10">
      <c r="I802" s="135"/>
      <c r="J802" s="135"/>
    </row>
    <row r="803" spans="9:10">
      <c r="I803" s="135"/>
      <c r="J803" s="135"/>
    </row>
    <row r="804" spans="9:10">
      <c r="I804" s="135"/>
      <c r="J804" s="135"/>
    </row>
    <row r="805" spans="9:10">
      <c r="I805" s="135"/>
      <c r="J805" s="135"/>
    </row>
    <row r="806" spans="9:10">
      <c r="I806" s="135"/>
      <c r="J806" s="135"/>
    </row>
    <row r="807" spans="9:10">
      <c r="I807" s="135"/>
      <c r="J807" s="135"/>
    </row>
    <row r="808" spans="9:10">
      <c r="I808" s="135"/>
      <c r="J808" s="135"/>
    </row>
    <row r="809" spans="9:10">
      <c r="I809" s="135"/>
      <c r="J809" s="135"/>
    </row>
    <row r="810" spans="9:10">
      <c r="I810" s="135"/>
      <c r="J810" s="135"/>
    </row>
    <row r="811" spans="9:10">
      <c r="I811" s="135"/>
      <c r="J811" s="135"/>
    </row>
    <row r="812" spans="9:10">
      <c r="I812" s="135"/>
      <c r="J812" s="135"/>
    </row>
    <row r="813" spans="9:10">
      <c r="I813" s="135"/>
      <c r="J813" s="135"/>
    </row>
    <row r="814" spans="9:10">
      <c r="I814" s="135"/>
      <c r="J814" s="135"/>
    </row>
    <row r="815" spans="9:10">
      <c r="I815" s="135"/>
      <c r="J815" s="135"/>
    </row>
    <row r="816" spans="9:10">
      <c r="I816" s="135"/>
      <c r="J816" s="135"/>
    </row>
    <row r="817" spans="9:10">
      <c r="I817" s="135"/>
      <c r="J817" s="135"/>
    </row>
    <row r="818" spans="9:10">
      <c r="I818" s="135"/>
      <c r="J818" s="135"/>
    </row>
    <row r="819" spans="9:10">
      <c r="I819" s="135"/>
      <c r="J819" s="135"/>
    </row>
    <row r="820" spans="9:10">
      <c r="I820" s="135"/>
      <c r="J820" s="135"/>
    </row>
    <row r="821" spans="9:10">
      <c r="I821" s="135"/>
      <c r="J821" s="135"/>
    </row>
    <row r="822" spans="9:10">
      <c r="I822" s="135"/>
      <c r="J822" s="135"/>
    </row>
    <row r="823" spans="9:10">
      <c r="I823" s="135"/>
      <c r="J823" s="135"/>
    </row>
    <row r="824" spans="9:10">
      <c r="I824" s="135"/>
      <c r="J824" s="135"/>
    </row>
    <row r="825" spans="9:10">
      <c r="I825" s="135"/>
      <c r="J825" s="135"/>
    </row>
    <row r="826" spans="9:10">
      <c r="I826" s="135"/>
      <c r="J826" s="135"/>
    </row>
    <row r="827" spans="9:10">
      <c r="I827" s="135"/>
      <c r="J827" s="135"/>
    </row>
    <row r="828" spans="9:10">
      <c r="I828" s="135"/>
      <c r="J828" s="135"/>
    </row>
    <row r="829" spans="9:10">
      <c r="I829" s="135"/>
      <c r="J829" s="135"/>
    </row>
    <row r="830" spans="9:10">
      <c r="I830" s="135"/>
      <c r="J830" s="135"/>
    </row>
    <row r="831" spans="9:10">
      <c r="I831" s="135"/>
      <c r="J831" s="135"/>
    </row>
    <row r="832" spans="9:10">
      <c r="I832" s="135"/>
      <c r="J832" s="135"/>
    </row>
    <row r="833" spans="9:10">
      <c r="I833" s="135"/>
      <c r="J833" s="135"/>
    </row>
    <row r="834" spans="9:10">
      <c r="I834" s="135"/>
      <c r="J834" s="135"/>
    </row>
    <row r="835" spans="9:10">
      <c r="I835" s="135"/>
      <c r="J835" s="135"/>
    </row>
    <row r="836" spans="9:10">
      <c r="I836" s="135"/>
      <c r="J836" s="135"/>
    </row>
    <row r="837" spans="9:10">
      <c r="I837" s="135"/>
      <c r="J837" s="135"/>
    </row>
    <row r="838" spans="9:10">
      <c r="I838" s="135"/>
      <c r="J838" s="135"/>
    </row>
    <row r="839" spans="9:10">
      <c r="I839" s="135"/>
      <c r="J839" s="135"/>
    </row>
    <row r="840" spans="9:10">
      <c r="I840" s="135"/>
      <c r="J840" s="135"/>
    </row>
    <row r="841" spans="9:10">
      <c r="I841" s="135"/>
      <c r="J841" s="135"/>
    </row>
    <row r="842" spans="9:10">
      <c r="I842" s="135"/>
      <c r="J842" s="135"/>
    </row>
    <row r="843" spans="9:10">
      <c r="I843" s="135"/>
      <c r="J843" s="135"/>
    </row>
    <row r="844" spans="9:10">
      <c r="I844" s="135"/>
      <c r="J844" s="135"/>
    </row>
    <row r="845" spans="9:10">
      <c r="I845" s="135"/>
      <c r="J845" s="135"/>
    </row>
    <row r="846" spans="9:10">
      <c r="I846" s="135"/>
      <c r="J846" s="135"/>
    </row>
    <row r="847" spans="9:10">
      <c r="I847" s="135"/>
      <c r="J847" s="135"/>
    </row>
    <row r="848" spans="9:10">
      <c r="I848" s="135"/>
      <c r="J848" s="135"/>
    </row>
    <row r="849" spans="9:10">
      <c r="I849" s="135"/>
      <c r="J849" s="135"/>
    </row>
    <row r="850" spans="9:10">
      <c r="I850" s="135"/>
      <c r="J850" s="135"/>
    </row>
    <row r="851" spans="9:10">
      <c r="I851" s="135"/>
      <c r="J851" s="135"/>
    </row>
    <row r="852" spans="9:10">
      <c r="I852" s="135"/>
      <c r="J852" s="135"/>
    </row>
    <row r="853" spans="9:10">
      <c r="I853" s="135"/>
      <c r="J853" s="135"/>
    </row>
    <row r="854" spans="9:10">
      <c r="I854" s="135"/>
      <c r="J854" s="135"/>
    </row>
    <row r="855" spans="9:10">
      <c r="I855" s="135"/>
      <c r="J855" s="135"/>
    </row>
    <row r="856" spans="9:10">
      <c r="I856" s="135"/>
      <c r="J856" s="135"/>
    </row>
    <row r="857" spans="9:10">
      <c r="I857" s="135"/>
      <c r="J857" s="135"/>
    </row>
    <row r="858" spans="9:10">
      <c r="I858" s="135"/>
      <c r="J858" s="135"/>
    </row>
    <row r="859" spans="9:10">
      <c r="I859" s="135"/>
      <c r="J859" s="135"/>
    </row>
    <row r="860" spans="9:10">
      <c r="I860" s="135"/>
      <c r="J860" s="135"/>
    </row>
    <row r="861" spans="9:10">
      <c r="I861" s="135"/>
      <c r="J861" s="135"/>
    </row>
    <row r="862" spans="9:10">
      <c r="I862" s="135"/>
      <c r="J862" s="135"/>
    </row>
    <row r="863" spans="9:10">
      <c r="I863" s="135"/>
      <c r="J863" s="135"/>
    </row>
    <row r="864" spans="9:10">
      <c r="I864" s="135"/>
      <c r="J864" s="135"/>
    </row>
    <row r="865" spans="9:10">
      <c r="I865" s="135"/>
      <c r="J865" s="135"/>
    </row>
    <row r="866" spans="9:10">
      <c r="I866" s="135"/>
      <c r="J866" s="135"/>
    </row>
    <row r="867" spans="9:10">
      <c r="I867" s="135"/>
      <c r="J867" s="135"/>
    </row>
    <row r="868" spans="9:10">
      <c r="I868" s="135"/>
      <c r="J868" s="135"/>
    </row>
    <row r="869" spans="9:10">
      <c r="I869" s="135"/>
      <c r="J869" s="135"/>
    </row>
    <row r="870" spans="9:10">
      <c r="I870" s="135"/>
      <c r="J870" s="135"/>
    </row>
    <row r="871" spans="9:10">
      <c r="I871" s="135"/>
      <c r="J871" s="135"/>
    </row>
    <row r="872" spans="9:10">
      <c r="I872" s="135"/>
      <c r="J872" s="135"/>
    </row>
    <row r="873" spans="9:10">
      <c r="I873" s="135"/>
      <c r="J873" s="135"/>
    </row>
    <row r="874" spans="9:10">
      <c r="I874" s="135"/>
      <c r="J874" s="135"/>
    </row>
    <row r="875" spans="9:10">
      <c r="I875" s="135"/>
      <c r="J875" s="135"/>
    </row>
    <row r="876" spans="9:10">
      <c r="I876" s="135"/>
      <c r="J876" s="135"/>
    </row>
    <row r="877" spans="9:10">
      <c r="I877" s="135"/>
      <c r="J877" s="135"/>
    </row>
    <row r="878" spans="9:10">
      <c r="I878" s="135"/>
      <c r="J878" s="135"/>
    </row>
    <row r="879" spans="9:10">
      <c r="I879" s="135"/>
      <c r="J879" s="135"/>
    </row>
    <row r="880" spans="9:10">
      <c r="I880" s="135"/>
      <c r="J880" s="135"/>
    </row>
    <row r="881" spans="9:10">
      <c r="I881" s="135"/>
      <c r="J881" s="135"/>
    </row>
    <row r="882" spans="9:10">
      <c r="I882" s="135"/>
      <c r="J882" s="135"/>
    </row>
    <row r="883" spans="9:10">
      <c r="I883" s="135"/>
      <c r="J883" s="135"/>
    </row>
    <row r="884" spans="9:10">
      <c r="I884" s="135"/>
      <c r="J884" s="135"/>
    </row>
    <row r="885" spans="9:10">
      <c r="I885" s="135"/>
      <c r="J885" s="135"/>
    </row>
    <row r="886" spans="9:10">
      <c r="I886" s="135"/>
      <c r="J886" s="135"/>
    </row>
    <row r="887" spans="9:10">
      <c r="I887" s="135"/>
      <c r="J887" s="135"/>
    </row>
    <row r="888" spans="9:10">
      <c r="I888" s="135"/>
      <c r="J888" s="135"/>
    </row>
    <row r="889" spans="9:10">
      <c r="I889" s="135"/>
      <c r="J889" s="135"/>
    </row>
    <row r="890" spans="9:10">
      <c r="I890" s="135"/>
      <c r="J890" s="135"/>
    </row>
    <row r="891" spans="9:10">
      <c r="I891" s="135"/>
      <c r="J891" s="135"/>
    </row>
    <row r="892" spans="9:10">
      <c r="I892" s="135"/>
      <c r="J892" s="135"/>
    </row>
    <row r="893" spans="9:10">
      <c r="I893" s="135"/>
      <c r="J893" s="135"/>
    </row>
    <row r="894" spans="9:10">
      <c r="I894" s="135"/>
      <c r="J894" s="135"/>
    </row>
    <row r="895" spans="9:10">
      <c r="I895" s="135"/>
      <c r="J895" s="135"/>
    </row>
    <row r="896" spans="9:10">
      <c r="I896" s="135"/>
      <c r="J896" s="135"/>
    </row>
    <row r="897" spans="9:10">
      <c r="I897" s="135"/>
      <c r="J897" s="135"/>
    </row>
    <row r="898" spans="9:10">
      <c r="I898" s="135"/>
      <c r="J898" s="135"/>
    </row>
    <row r="899" spans="9:10">
      <c r="I899" s="135"/>
      <c r="J899" s="135"/>
    </row>
    <row r="900" spans="9:10">
      <c r="I900" s="135"/>
      <c r="J900" s="135"/>
    </row>
    <row r="901" spans="9:10">
      <c r="I901" s="135"/>
      <c r="J901" s="135"/>
    </row>
    <row r="902" spans="9:10">
      <c r="I902" s="135"/>
      <c r="J902" s="135"/>
    </row>
    <row r="903" spans="9:10">
      <c r="I903" s="135"/>
      <c r="J903" s="135"/>
    </row>
    <row r="904" spans="9:10">
      <c r="I904" s="135"/>
      <c r="J904" s="135"/>
    </row>
    <row r="905" spans="9:10">
      <c r="I905" s="135"/>
      <c r="J905" s="135"/>
    </row>
    <row r="906" spans="9:10">
      <c r="I906" s="135"/>
      <c r="J906" s="135"/>
    </row>
    <row r="907" spans="9:10">
      <c r="I907" s="135"/>
      <c r="J907" s="135"/>
    </row>
    <row r="908" spans="9:10">
      <c r="I908" s="135"/>
      <c r="J908" s="135"/>
    </row>
    <row r="909" spans="9:10">
      <c r="I909" s="135"/>
      <c r="J909" s="135"/>
    </row>
    <row r="910" spans="9:10">
      <c r="I910" s="135"/>
      <c r="J910" s="135"/>
    </row>
    <row r="911" spans="9:10">
      <c r="I911" s="135"/>
      <c r="J911" s="135"/>
    </row>
    <row r="912" spans="9:10">
      <c r="I912" s="135"/>
      <c r="J912" s="135"/>
    </row>
    <row r="913" spans="9:10">
      <c r="I913" s="135"/>
      <c r="J913" s="135"/>
    </row>
    <row r="914" spans="9:10">
      <c r="I914" s="135"/>
      <c r="J914" s="135"/>
    </row>
    <row r="915" spans="9:10">
      <c r="I915" s="135"/>
      <c r="J915" s="135"/>
    </row>
    <row r="916" spans="9:10">
      <c r="I916" s="135"/>
      <c r="J916" s="135"/>
    </row>
    <row r="917" spans="9:10">
      <c r="I917" s="135"/>
      <c r="J917" s="135"/>
    </row>
    <row r="918" spans="9:10">
      <c r="I918" s="135"/>
      <c r="J918" s="135"/>
    </row>
    <row r="919" spans="9:10">
      <c r="I919" s="135"/>
      <c r="J919" s="135"/>
    </row>
    <row r="920" spans="9:10">
      <c r="I920" s="135"/>
      <c r="J920" s="135"/>
    </row>
    <row r="921" spans="9:10">
      <c r="I921" s="135"/>
      <c r="J921" s="135"/>
    </row>
    <row r="922" spans="9:10">
      <c r="I922" s="135"/>
      <c r="J922" s="135"/>
    </row>
    <row r="923" spans="9:10">
      <c r="I923" s="135"/>
      <c r="J923" s="135"/>
    </row>
    <row r="924" spans="9:10">
      <c r="I924" s="135"/>
      <c r="J924" s="135"/>
    </row>
    <row r="925" spans="9:10">
      <c r="I925" s="135"/>
      <c r="J925" s="135"/>
    </row>
    <row r="926" spans="9:10">
      <c r="I926" s="135"/>
      <c r="J926" s="135"/>
    </row>
    <row r="927" spans="9:10">
      <c r="I927" s="135"/>
      <c r="J927" s="135"/>
    </row>
    <row r="928" spans="9:10">
      <c r="I928" s="135"/>
      <c r="J928" s="135"/>
    </row>
    <row r="929" spans="9:10">
      <c r="I929" s="135"/>
      <c r="J929" s="135"/>
    </row>
    <row r="930" spans="9:10">
      <c r="I930" s="135"/>
      <c r="J930" s="135"/>
    </row>
    <row r="931" spans="9:10">
      <c r="I931" s="135"/>
      <c r="J931" s="135"/>
    </row>
    <row r="932" spans="9:10">
      <c r="I932" s="135"/>
      <c r="J932" s="135"/>
    </row>
    <row r="933" spans="9:10">
      <c r="I933" s="135"/>
      <c r="J933" s="135"/>
    </row>
    <row r="934" spans="9:10">
      <c r="I934" s="135"/>
      <c r="J934" s="135"/>
    </row>
    <row r="935" spans="9:10">
      <c r="I935" s="135"/>
      <c r="J935" s="135"/>
    </row>
    <row r="936" spans="9:10">
      <c r="I936" s="135"/>
      <c r="J936" s="135"/>
    </row>
    <row r="937" spans="9:10">
      <c r="I937" s="135"/>
      <c r="J937" s="135"/>
    </row>
    <row r="938" spans="9:10">
      <c r="I938" s="135"/>
      <c r="J938" s="135"/>
    </row>
    <row r="939" spans="9:10">
      <c r="I939" s="135"/>
      <c r="J939" s="135"/>
    </row>
    <row r="940" spans="9:10">
      <c r="I940" s="135"/>
      <c r="J940" s="135"/>
    </row>
    <row r="941" spans="9:10">
      <c r="I941" s="135"/>
      <c r="J941" s="135"/>
    </row>
    <row r="942" spans="9:10">
      <c r="I942" s="135"/>
      <c r="J942" s="135"/>
    </row>
    <row r="943" spans="9:10">
      <c r="I943" s="135"/>
      <c r="J943" s="135"/>
    </row>
    <row r="944" spans="9:10">
      <c r="I944" s="135"/>
      <c r="J944" s="135"/>
    </row>
    <row r="945" spans="9:10">
      <c r="I945" s="135"/>
      <c r="J945" s="135"/>
    </row>
    <row r="946" spans="9:10">
      <c r="I946" s="135"/>
      <c r="J946" s="135"/>
    </row>
    <row r="947" spans="9:10">
      <c r="I947" s="135"/>
      <c r="J947" s="135"/>
    </row>
    <row r="948" spans="9:10">
      <c r="I948" s="135"/>
      <c r="J948" s="135"/>
    </row>
    <row r="949" spans="9:10">
      <c r="I949" s="135"/>
      <c r="J949" s="135"/>
    </row>
    <row r="950" spans="9:10">
      <c r="I950" s="135"/>
      <c r="J950" s="135"/>
    </row>
    <row r="951" spans="9:10">
      <c r="I951" s="135"/>
      <c r="J951" s="135"/>
    </row>
    <row r="952" spans="9:10">
      <c r="I952" s="135"/>
      <c r="J952" s="135"/>
    </row>
    <row r="953" spans="9:10">
      <c r="I953" s="135"/>
      <c r="J953" s="135"/>
    </row>
    <row r="954" spans="9:10">
      <c r="I954" s="135"/>
      <c r="J954" s="135"/>
    </row>
    <row r="955" spans="9:10">
      <c r="I955" s="135"/>
      <c r="J955" s="135"/>
    </row>
    <row r="956" spans="9:10">
      <c r="I956" s="135"/>
      <c r="J956" s="135"/>
    </row>
    <row r="957" spans="9:10">
      <c r="I957" s="135"/>
      <c r="J957" s="135"/>
    </row>
    <row r="958" spans="9:10">
      <c r="I958" s="135"/>
      <c r="J958" s="135"/>
    </row>
    <row r="959" spans="9:10">
      <c r="I959" s="135"/>
      <c r="J959" s="135"/>
    </row>
    <row r="960" spans="9:10">
      <c r="I960" s="135"/>
      <c r="J960" s="135"/>
    </row>
    <row r="961" spans="9:10">
      <c r="I961" s="135"/>
      <c r="J961" s="135"/>
    </row>
    <row r="962" spans="9:10">
      <c r="I962" s="135"/>
      <c r="J962" s="135"/>
    </row>
    <row r="963" spans="9:10">
      <c r="I963" s="135"/>
      <c r="J963" s="135"/>
    </row>
    <row r="964" spans="9:10">
      <c r="I964" s="135"/>
      <c r="J964" s="135"/>
    </row>
    <row r="965" spans="9:10">
      <c r="I965" s="135"/>
      <c r="J965" s="135"/>
    </row>
    <row r="966" spans="9:10">
      <c r="I966" s="135"/>
      <c r="J966" s="135"/>
    </row>
    <row r="967" spans="9:10">
      <c r="I967" s="135"/>
      <c r="J967" s="135"/>
    </row>
    <row r="968" spans="9:10">
      <c r="I968" s="135"/>
      <c r="J968" s="135"/>
    </row>
    <row r="969" spans="9:10">
      <c r="I969" s="135"/>
      <c r="J969" s="135"/>
    </row>
    <row r="970" spans="9:10">
      <c r="I970" s="135"/>
      <c r="J970" s="135"/>
    </row>
    <row r="971" spans="9:10">
      <c r="I971" s="135"/>
      <c r="J971" s="135"/>
    </row>
    <row r="972" spans="9:10">
      <c r="I972" s="135"/>
      <c r="J972" s="135"/>
    </row>
    <row r="973" spans="9:10">
      <c r="I973" s="135"/>
      <c r="J973" s="135"/>
    </row>
    <row r="974" spans="9:10">
      <c r="I974" s="135"/>
      <c r="J974" s="135"/>
    </row>
    <row r="975" spans="9:10">
      <c r="I975" s="135"/>
      <c r="J975" s="135"/>
    </row>
    <row r="976" spans="9:10">
      <c r="I976" s="135"/>
      <c r="J976" s="135"/>
    </row>
    <row r="977" spans="9:10">
      <c r="I977" s="135"/>
      <c r="J977" s="135"/>
    </row>
    <row r="978" spans="9:10">
      <c r="I978" s="135"/>
      <c r="J978" s="135"/>
    </row>
    <row r="979" spans="9:10">
      <c r="I979" s="135"/>
      <c r="J979" s="135"/>
    </row>
    <row r="980" spans="9:10">
      <c r="I980" s="135"/>
      <c r="J980" s="135"/>
    </row>
    <row r="981" spans="9:10">
      <c r="I981" s="135"/>
      <c r="J981" s="135"/>
    </row>
    <row r="982" spans="9:10">
      <c r="I982" s="135"/>
      <c r="J982" s="135"/>
    </row>
    <row r="983" spans="9:10">
      <c r="I983" s="135"/>
      <c r="J983" s="135"/>
    </row>
    <row r="984" spans="9:10">
      <c r="I984" s="135"/>
      <c r="J984" s="135"/>
    </row>
    <row r="985" spans="9:10">
      <c r="I985" s="135"/>
      <c r="J985" s="135"/>
    </row>
    <row r="986" spans="9:10">
      <c r="I986" s="135"/>
      <c r="J986" s="135"/>
    </row>
    <row r="987" spans="9:10">
      <c r="I987" s="135"/>
      <c r="J987" s="135"/>
    </row>
    <row r="988" spans="9:10">
      <c r="I988" s="135"/>
      <c r="J988" s="135"/>
    </row>
    <row r="989" spans="9:10">
      <c r="I989" s="135"/>
      <c r="J989" s="135"/>
    </row>
    <row r="990" spans="9:10">
      <c r="I990" s="135"/>
      <c r="J990" s="135"/>
    </row>
    <row r="991" spans="9:10">
      <c r="I991" s="135"/>
      <c r="J991" s="135"/>
    </row>
    <row r="992" spans="9:10">
      <c r="I992" s="135"/>
      <c r="J992" s="135"/>
    </row>
    <row r="993" spans="9:10">
      <c r="I993" s="135"/>
      <c r="J993" s="135"/>
    </row>
    <row r="994" spans="9:10">
      <c r="I994" s="135"/>
      <c r="J994" s="135"/>
    </row>
    <row r="995" spans="9:10">
      <c r="I995" s="135"/>
      <c r="J995" s="135"/>
    </row>
    <row r="996" spans="9:10">
      <c r="I996" s="135"/>
      <c r="J996" s="135"/>
    </row>
    <row r="997" spans="9:10">
      <c r="I997" s="135"/>
      <c r="J997" s="135"/>
    </row>
    <row r="998" spans="9:10">
      <c r="I998" s="135"/>
      <c r="J998" s="135"/>
    </row>
    <row r="999" spans="9:10">
      <c r="I999" s="135"/>
      <c r="J999" s="135"/>
    </row>
    <row r="1000" spans="9:10">
      <c r="I1000" s="135"/>
      <c r="J1000" s="135"/>
    </row>
    <row r="1001" spans="9:10">
      <c r="I1001" s="135"/>
      <c r="J1001" s="135"/>
    </row>
    <row r="1002" spans="9:10">
      <c r="I1002" s="135"/>
      <c r="J1002" s="135"/>
    </row>
    <row r="1003" spans="9:10">
      <c r="I1003" s="135"/>
      <c r="J1003" s="135"/>
    </row>
    <row r="1004" spans="9:10">
      <c r="I1004" s="135"/>
      <c r="J1004" s="135"/>
    </row>
    <row r="1005" spans="9:10">
      <c r="I1005" s="135"/>
      <c r="J1005" s="135"/>
    </row>
    <row r="1006" spans="9:10">
      <c r="I1006" s="135"/>
      <c r="J1006" s="135"/>
    </row>
    <row r="1007" spans="9:10">
      <c r="I1007" s="135"/>
      <c r="J1007" s="135"/>
    </row>
    <row r="1008" spans="9:10">
      <c r="I1008" s="135"/>
      <c r="J1008" s="135"/>
    </row>
    <row r="1009" spans="9:10">
      <c r="I1009" s="135"/>
      <c r="J1009" s="135"/>
    </row>
    <row r="1010" spans="9:10">
      <c r="I1010" s="135"/>
      <c r="J1010" s="135"/>
    </row>
    <row r="1011" spans="9:10">
      <c r="I1011" s="135"/>
      <c r="J1011" s="135"/>
    </row>
    <row r="1012" spans="9:10">
      <c r="I1012" s="135"/>
      <c r="J1012" s="135"/>
    </row>
    <row r="1013" spans="9:10">
      <c r="I1013" s="135"/>
      <c r="J1013" s="135"/>
    </row>
    <row r="1014" spans="9:10">
      <c r="I1014" s="135"/>
      <c r="J1014" s="135"/>
    </row>
    <row r="1015" spans="9:10">
      <c r="I1015" s="135"/>
      <c r="J1015" s="135"/>
    </row>
    <row r="1016" spans="9:10">
      <c r="I1016" s="135"/>
      <c r="J1016" s="135"/>
    </row>
    <row r="1017" spans="9:10">
      <c r="I1017" s="135"/>
      <c r="J1017" s="135"/>
    </row>
    <row r="1018" spans="9:10">
      <c r="I1018" s="135"/>
      <c r="J1018" s="135"/>
    </row>
    <row r="1019" spans="9:10">
      <c r="I1019" s="135"/>
      <c r="J1019" s="135"/>
    </row>
    <row r="1020" spans="9:10">
      <c r="I1020" s="135"/>
      <c r="J1020" s="135"/>
    </row>
    <row r="1021" spans="9:10">
      <c r="I1021" s="135"/>
      <c r="J1021" s="135"/>
    </row>
    <row r="1022" spans="9:10">
      <c r="I1022" s="135"/>
      <c r="J1022" s="135"/>
    </row>
    <row r="1023" spans="9:10">
      <c r="I1023" s="135"/>
      <c r="J1023" s="135"/>
    </row>
    <row r="1024" spans="9:10">
      <c r="I1024" s="135"/>
      <c r="J1024" s="135"/>
    </row>
    <row r="1025" spans="9:10">
      <c r="I1025" s="135"/>
      <c r="J1025" s="135"/>
    </row>
    <row r="1026" spans="9:10">
      <c r="I1026" s="135"/>
      <c r="J1026" s="135"/>
    </row>
    <row r="1027" spans="9:10">
      <c r="I1027" s="135"/>
      <c r="J1027" s="135"/>
    </row>
    <row r="1028" spans="9:10">
      <c r="I1028" s="135"/>
      <c r="J1028" s="135"/>
    </row>
    <row r="1029" spans="9:10">
      <c r="I1029" s="135"/>
      <c r="J1029" s="135"/>
    </row>
    <row r="1030" spans="9:10">
      <c r="I1030" s="135"/>
      <c r="J1030" s="135"/>
    </row>
    <row r="1031" spans="9:10">
      <c r="I1031" s="135"/>
      <c r="J1031" s="135"/>
    </row>
    <row r="1032" spans="9:10">
      <c r="I1032" s="135"/>
      <c r="J1032" s="135"/>
    </row>
    <row r="1033" spans="9:10">
      <c r="I1033" s="135"/>
      <c r="J1033" s="135"/>
    </row>
    <row r="1034" spans="9:10">
      <c r="I1034" s="135"/>
      <c r="J1034" s="135"/>
    </row>
    <row r="1035" spans="9:10">
      <c r="I1035" s="135"/>
      <c r="J1035" s="135"/>
    </row>
    <row r="1036" spans="9:10">
      <c r="I1036" s="135"/>
      <c r="J1036" s="135"/>
    </row>
    <row r="1037" spans="9:10">
      <c r="I1037" s="135"/>
      <c r="J1037" s="135"/>
    </row>
    <row r="1038" spans="9:10">
      <c r="I1038" s="135"/>
      <c r="J1038" s="135"/>
    </row>
    <row r="1039" spans="9:10">
      <c r="I1039" s="135"/>
      <c r="J1039" s="135"/>
    </row>
    <row r="1040" spans="9:10">
      <c r="I1040" s="135"/>
      <c r="J1040" s="135"/>
    </row>
    <row r="1041" spans="9:10">
      <c r="I1041" s="135"/>
      <c r="J1041" s="135"/>
    </row>
    <row r="1042" spans="9:10">
      <c r="I1042" s="135"/>
      <c r="J1042" s="135"/>
    </row>
    <row r="1043" spans="9:10">
      <c r="I1043" s="135"/>
      <c r="J1043" s="135"/>
    </row>
    <row r="1044" spans="9:10">
      <c r="I1044" s="135"/>
      <c r="J1044" s="135"/>
    </row>
    <row r="1045" spans="9:10">
      <c r="I1045" s="135"/>
      <c r="J1045" s="135"/>
    </row>
    <row r="1046" spans="9:10">
      <c r="I1046" s="135"/>
      <c r="J1046" s="135"/>
    </row>
    <row r="1047" spans="9:10">
      <c r="I1047" s="135"/>
      <c r="J1047" s="135"/>
    </row>
    <row r="1048" spans="9:10">
      <c r="I1048" s="135"/>
      <c r="J1048" s="135"/>
    </row>
    <row r="1049" spans="9:10">
      <c r="I1049" s="135"/>
      <c r="J1049" s="135"/>
    </row>
    <row r="1050" spans="9:10">
      <c r="I1050" s="135"/>
      <c r="J1050" s="135"/>
    </row>
    <row r="1051" spans="9:10">
      <c r="I1051" s="135"/>
      <c r="J1051" s="135"/>
    </row>
    <row r="1052" spans="9:10">
      <c r="I1052" s="135"/>
      <c r="J1052" s="135"/>
    </row>
    <row r="1053" spans="9:10">
      <c r="I1053" s="135"/>
      <c r="J1053" s="135"/>
    </row>
    <row r="1054" spans="9:10">
      <c r="I1054" s="135"/>
      <c r="J1054" s="135"/>
    </row>
    <row r="1055" spans="9:10">
      <c r="I1055" s="135"/>
      <c r="J1055" s="135"/>
    </row>
    <row r="1056" spans="9:10">
      <c r="I1056" s="135"/>
      <c r="J1056" s="135"/>
    </row>
    <row r="1057" spans="9:10">
      <c r="I1057" s="135"/>
      <c r="J1057" s="135"/>
    </row>
    <row r="1058" spans="9:10">
      <c r="I1058" s="135"/>
      <c r="J1058" s="135"/>
    </row>
    <row r="1059" spans="9:10">
      <c r="I1059" s="135"/>
      <c r="J1059" s="135"/>
    </row>
    <row r="1060" spans="9:10">
      <c r="I1060" s="135"/>
      <c r="J1060" s="135"/>
    </row>
    <row r="1061" spans="9:10">
      <c r="I1061" s="135"/>
      <c r="J1061" s="135"/>
    </row>
    <row r="1062" spans="9:10">
      <c r="I1062" s="135"/>
      <c r="J1062" s="135"/>
    </row>
    <row r="1063" spans="9:10">
      <c r="I1063" s="135"/>
      <c r="J1063" s="135"/>
    </row>
    <row r="1064" spans="9:10">
      <c r="I1064" s="135"/>
      <c r="J1064" s="135"/>
    </row>
    <row r="1065" spans="9:10">
      <c r="I1065" s="135"/>
      <c r="J1065" s="135"/>
    </row>
    <row r="1066" spans="9:10">
      <c r="I1066" s="135"/>
      <c r="J1066" s="135"/>
    </row>
    <row r="1067" spans="9:10">
      <c r="I1067" s="135"/>
      <c r="J1067" s="135"/>
    </row>
    <row r="1068" spans="9:10">
      <c r="I1068" s="135"/>
      <c r="J1068" s="135"/>
    </row>
    <row r="1069" spans="9:10">
      <c r="I1069" s="135"/>
      <c r="J1069" s="135"/>
    </row>
    <row r="1070" spans="9:10">
      <c r="I1070" s="135"/>
      <c r="J1070" s="135"/>
    </row>
    <row r="1071" spans="9:10">
      <c r="I1071" s="135"/>
      <c r="J1071" s="135"/>
    </row>
    <row r="1072" spans="9:10">
      <c r="I1072" s="135"/>
      <c r="J1072" s="135"/>
    </row>
    <row r="1073" spans="9:10">
      <c r="I1073" s="135"/>
      <c r="J1073" s="135"/>
    </row>
    <row r="1074" spans="9:10">
      <c r="I1074" s="135"/>
      <c r="J1074" s="135"/>
    </row>
    <row r="1075" spans="9:10">
      <c r="I1075" s="135"/>
      <c r="J1075" s="135"/>
    </row>
    <row r="1076" spans="9:10">
      <c r="I1076" s="135"/>
      <c r="J1076" s="135"/>
    </row>
    <row r="1077" spans="9:10">
      <c r="I1077" s="135"/>
      <c r="J1077" s="135"/>
    </row>
    <row r="1078" spans="9:10">
      <c r="I1078" s="135"/>
      <c r="J1078" s="135"/>
    </row>
    <row r="1079" spans="9:10">
      <c r="I1079" s="135"/>
      <c r="J1079" s="135"/>
    </row>
    <row r="1080" spans="9:10">
      <c r="I1080" s="135"/>
      <c r="J1080" s="135"/>
    </row>
    <row r="1081" spans="9:10">
      <c r="I1081" s="135"/>
      <c r="J1081" s="135"/>
    </row>
    <row r="1082" spans="9:10">
      <c r="I1082" s="135"/>
      <c r="J1082" s="135"/>
    </row>
    <row r="1083" spans="9:10">
      <c r="I1083" s="135"/>
      <c r="J1083" s="135"/>
    </row>
    <row r="1084" spans="9:10">
      <c r="I1084" s="135"/>
      <c r="J1084" s="135"/>
    </row>
    <row r="1085" spans="9:10">
      <c r="I1085" s="135"/>
      <c r="J1085" s="135"/>
    </row>
    <row r="1086" spans="9:10">
      <c r="I1086" s="135"/>
      <c r="J1086" s="135"/>
    </row>
    <row r="1087" spans="9:10">
      <c r="I1087" s="135"/>
      <c r="J1087" s="135"/>
    </row>
    <row r="1088" spans="9:10">
      <c r="I1088" s="135"/>
      <c r="J1088" s="135"/>
    </row>
    <row r="1089" spans="9:10">
      <c r="I1089" s="135"/>
      <c r="J1089" s="135"/>
    </row>
    <row r="1090" spans="9:10">
      <c r="I1090" s="135"/>
      <c r="J1090" s="135"/>
    </row>
    <row r="1091" spans="9:10">
      <c r="I1091" s="135"/>
      <c r="J1091" s="135"/>
    </row>
    <row r="1092" spans="9:10">
      <c r="I1092" s="135"/>
      <c r="J1092" s="135"/>
    </row>
    <row r="1093" spans="9:10">
      <c r="I1093" s="135"/>
      <c r="J1093" s="135"/>
    </row>
    <row r="1094" spans="9:10">
      <c r="I1094" s="135"/>
      <c r="J1094" s="135"/>
    </row>
    <row r="1095" spans="9:10">
      <c r="I1095" s="135"/>
      <c r="J1095" s="135"/>
    </row>
    <row r="1096" spans="9:10">
      <c r="I1096" s="135"/>
      <c r="J1096" s="135"/>
    </row>
    <row r="1097" spans="9:10">
      <c r="I1097" s="135"/>
      <c r="J1097" s="135"/>
    </row>
    <row r="1098" spans="9:10">
      <c r="I1098" s="135"/>
      <c r="J1098" s="135"/>
    </row>
    <row r="1099" spans="9:10">
      <c r="I1099" s="135"/>
      <c r="J1099" s="135"/>
    </row>
    <row r="1100" spans="9:10">
      <c r="I1100" s="135"/>
      <c r="J1100" s="135"/>
    </row>
    <row r="1101" spans="9:10">
      <c r="I1101" s="135"/>
      <c r="J1101" s="135"/>
    </row>
    <row r="1102" spans="9:10">
      <c r="I1102" s="135"/>
      <c r="J1102" s="135"/>
    </row>
    <row r="1103" spans="9:10">
      <c r="I1103" s="135"/>
      <c r="J1103" s="135"/>
    </row>
    <row r="1104" spans="9:10">
      <c r="I1104" s="135"/>
      <c r="J1104" s="135"/>
    </row>
    <row r="1105" spans="9:10">
      <c r="I1105" s="135"/>
      <c r="J1105" s="135"/>
    </row>
    <row r="1106" spans="9:10">
      <c r="I1106" s="135"/>
      <c r="J1106" s="135"/>
    </row>
    <row r="1107" spans="9:10">
      <c r="I1107" s="135"/>
      <c r="J1107" s="135"/>
    </row>
    <row r="1108" spans="9:10">
      <c r="I1108" s="135"/>
      <c r="J1108" s="135"/>
    </row>
    <row r="1109" spans="9:10">
      <c r="I1109" s="135"/>
      <c r="J1109" s="135"/>
    </row>
    <row r="1110" spans="9:10">
      <c r="I1110" s="135"/>
      <c r="J1110" s="135"/>
    </row>
    <row r="1111" spans="9:10">
      <c r="I1111" s="135"/>
      <c r="J1111" s="135"/>
    </row>
    <row r="1112" spans="9:10">
      <c r="I1112" s="135"/>
      <c r="J1112" s="135"/>
    </row>
    <row r="1113" spans="9:10">
      <c r="I1113" s="135"/>
      <c r="J1113" s="135"/>
    </row>
    <row r="1114" spans="9:10">
      <c r="I1114" s="135"/>
      <c r="J1114" s="135"/>
    </row>
    <row r="1115" spans="9:10">
      <c r="I1115" s="135"/>
      <c r="J1115" s="135"/>
    </row>
    <row r="1116" spans="9:10">
      <c r="I1116" s="135"/>
      <c r="J1116" s="135"/>
    </row>
    <row r="1117" spans="9:10">
      <c r="I1117" s="135"/>
      <c r="J1117" s="135"/>
    </row>
    <row r="1118" spans="9:10">
      <c r="I1118" s="135"/>
      <c r="J1118" s="135"/>
    </row>
    <row r="1119" spans="9:10">
      <c r="I1119" s="135"/>
      <c r="J1119" s="135"/>
    </row>
    <row r="1120" spans="9:10">
      <c r="I1120" s="135"/>
      <c r="J1120" s="135"/>
    </row>
    <row r="1121" spans="9:10">
      <c r="I1121" s="135"/>
      <c r="J1121" s="135"/>
    </row>
    <row r="1122" spans="9:10">
      <c r="I1122" s="135"/>
      <c r="J1122" s="135"/>
    </row>
    <row r="1123" spans="9:10">
      <c r="I1123" s="135"/>
      <c r="J1123" s="135"/>
    </row>
    <row r="1124" spans="9:10">
      <c r="I1124" s="135"/>
      <c r="J1124" s="135"/>
    </row>
    <row r="1125" spans="9:10">
      <c r="I1125" s="135"/>
      <c r="J1125" s="135"/>
    </row>
    <row r="1126" spans="9:10">
      <c r="I1126" s="135"/>
      <c r="J1126" s="135"/>
    </row>
    <row r="1127" spans="9:10">
      <c r="I1127" s="135"/>
      <c r="J1127" s="135"/>
    </row>
    <row r="1128" spans="9:10">
      <c r="I1128" s="135"/>
      <c r="J1128" s="135"/>
    </row>
    <row r="1129" spans="9:10">
      <c r="I1129" s="135"/>
      <c r="J1129" s="135"/>
    </row>
    <row r="1130" spans="9:10">
      <c r="I1130" s="135"/>
      <c r="J1130" s="135"/>
    </row>
    <row r="1131" spans="9:10">
      <c r="I1131" s="135"/>
      <c r="J1131" s="135"/>
    </row>
    <row r="1132" spans="9:10">
      <c r="I1132" s="135"/>
      <c r="J1132" s="135"/>
    </row>
    <row r="1133" spans="9:10">
      <c r="I1133" s="135"/>
      <c r="J1133" s="135"/>
    </row>
    <row r="1134" spans="9:10">
      <c r="I1134" s="135"/>
      <c r="J1134" s="135"/>
    </row>
    <row r="1135" spans="9:10">
      <c r="I1135" s="135"/>
      <c r="J1135" s="135"/>
    </row>
    <row r="1136" spans="9:10">
      <c r="I1136" s="135"/>
      <c r="J1136" s="135"/>
    </row>
    <row r="1137" spans="9:10">
      <c r="I1137" s="135"/>
      <c r="J1137" s="135"/>
    </row>
    <row r="1138" spans="9:10">
      <c r="I1138" s="135"/>
      <c r="J1138" s="135"/>
    </row>
    <row r="1139" spans="9:10">
      <c r="I1139" s="135"/>
      <c r="J1139" s="135"/>
    </row>
    <row r="1140" spans="9:10">
      <c r="I1140" s="135"/>
      <c r="J1140" s="135"/>
    </row>
    <row r="1141" spans="9:10">
      <c r="I1141" s="135"/>
      <c r="J1141" s="135"/>
    </row>
    <row r="1142" spans="9:10">
      <c r="I1142" s="135"/>
      <c r="J1142" s="135"/>
    </row>
    <row r="1143" spans="9:10">
      <c r="I1143" s="135"/>
      <c r="J1143" s="135"/>
    </row>
    <row r="1144" spans="9:10">
      <c r="I1144" s="135"/>
      <c r="J1144" s="135"/>
    </row>
    <row r="1145" spans="9:10">
      <c r="I1145" s="135"/>
      <c r="J1145" s="135"/>
    </row>
    <row r="1146" spans="9:10">
      <c r="I1146" s="135"/>
      <c r="J1146" s="135"/>
    </row>
    <row r="1147" spans="9:10">
      <c r="I1147" s="135"/>
      <c r="J1147" s="135"/>
    </row>
    <row r="1148" spans="9:10">
      <c r="I1148" s="135"/>
      <c r="J1148" s="135"/>
    </row>
    <row r="1149" spans="9:10">
      <c r="I1149" s="135"/>
      <c r="J1149" s="135"/>
    </row>
    <row r="1150" spans="9:10">
      <c r="I1150" s="135"/>
      <c r="J1150" s="135"/>
    </row>
    <row r="1151" spans="9:10">
      <c r="I1151" s="135"/>
      <c r="J1151" s="135"/>
    </row>
    <row r="1152" spans="9:10">
      <c r="I1152" s="135"/>
      <c r="J1152" s="135"/>
    </row>
    <row r="1153" spans="9:10">
      <c r="I1153" s="135"/>
      <c r="J1153" s="135"/>
    </row>
    <row r="1154" spans="9:10">
      <c r="I1154" s="135"/>
      <c r="J1154" s="135"/>
    </row>
    <row r="1155" spans="9:10">
      <c r="I1155" s="135"/>
      <c r="J1155" s="135"/>
    </row>
    <row r="1156" spans="9:10">
      <c r="I1156" s="135"/>
      <c r="J1156" s="135"/>
    </row>
    <row r="1157" spans="9:10">
      <c r="I1157" s="135"/>
      <c r="J1157" s="135"/>
    </row>
    <row r="1158" spans="9:10">
      <c r="I1158" s="135"/>
      <c r="J1158" s="135"/>
    </row>
    <row r="1159" spans="9:10">
      <c r="I1159" s="135"/>
      <c r="J1159" s="135"/>
    </row>
    <row r="1160" spans="9:10">
      <c r="I1160" s="135"/>
      <c r="J1160" s="135"/>
    </row>
    <row r="1161" spans="9:10">
      <c r="I1161" s="135"/>
      <c r="J1161" s="135"/>
    </row>
    <row r="1162" spans="9:10">
      <c r="I1162" s="135"/>
      <c r="J1162" s="135"/>
    </row>
    <row r="1163" spans="9:10">
      <c r="I1163" s="135"/>
      <c r="J1163" s="135"/>
    </row>
    <row r="1164" spans="9:10">
      <c r="I1164" s="135"/>
      <c r="J1164" s="135"/>
    </row>
    <row r="1165" spans="9:10">
      <c r="I1165" s="135"/>
      <c r="J1165" s="135"/>
    </row>
    <row r="1166" spans="9:10">
      <c r="I1166" s="135"/>
      <c r="J1166" s="135"/>
    </row>
    <row r="1167" spans="9:10">
      <c r="I1167" s="135"/>
      <c r="J1167" s="135"/>
    </row>
    <row r="1168" spans="9:10">
      <c r="I1168" s="135"/>
      <c r="J1168" s="135"/>
    </row>
    <row r="1169" spans="9:10">
      <c r="I1169" s="135"/>
      <c r="J1169" s="135"/>
    </row>
    <row r="1170" spans="9:10">
      <c r="I1170" s="135"/>
      <c r="J1170" s="135"/>
    </row>
    <row r="1171" spans="9:10">
      <c r="I1171" s="135"/>
      <c r="J1171" s="135"/>
    </row>
    <row r="1172" spans="9:10">
      <c r="I1172" s="135"/>
      <c r="J1172" s="135"/>
    </row>
    <row r="1173" spans="9:10">
      <c r="I1173" s="135"/>
      <c r="J1173" s="135"/>
    </row>
    <row r="1174" spans="9:10">
      <c r="I1174" s="135"/>
      <c r="J1174" s="135"/>
    </row>
    <row r="1175" spans="9:10">
      <c r="I1175" s="135"/>
      <c r="J1175" s="135"/>
    </row>
    <row r="1176" spans="9:10">
      <c r="I1176" s="135"/>
      <c r="J1176" s="135"/>
    </row>
    <row r="1177" spans="9:10">
      <c r="I1177" s="135"/>
      <c r="J1177" s="135"/>
    </row>
    <row r="1178" spans="9:10">
      <c r="I1178" s="135"/>
      <c r="J1178" s="135"/>
    </row>
    <row r="1179" spans="9:10">
      <c r="I1179" s="135"/>
      <c r="J1179" s="135"/>
    </row>
    <row r="1180" spans="9:10">
      <c r="I1180" s="135"/>
      <c r="J1180" s="135"/>
    </row>
    <row r="1181" spans="9:10">
      <c r="I1181" s="135"/>
      <c r="J1181" s="135"/>
    </row>
    <row r="1182" spans="9:10">
      <c r="I1182" s="135"/>
      <c r="J1182" s="135"/>
    </row>
    <row r="1183" spans="9:10">
      <c r="I1183" s="135"/>
      <c r="J1183" s="135"/>
    </row>
    <row r="1184" spans="9:10">
      <c r="I1184" s="135"/>
      <c r="J1184" s="135"/>
    </row>
    <row r="1185" spans="9:10">
      <c r="I1185" s="135"/>
      <c r="J1185" s="135"/>
    </row>
    <row r="1186" spans="9:10">
      <c r="I1186" s="135"/>
      <c r="J1186" s="135"/>
    </row>
    <row r="1187" spans="9:10">
      <c r="I1187" s="135"/>
      <c r="J1187" s="135"/>
    </row>
    <row r="1188" spans="9:10">
      <c r="I1188" s="135"/>
      <c r="J1188" s="135"/>
    </row>
    <row r="1189" spans="9:10">
      <c r="I1189" s="135"/>
      <c r="J1189" s="135"/>
    </row>
    <row r="1190" spans="9:10">
      <c r="I1190" s="135"/>
      <c r="J1190" s="135"/>
    </row>
    <row r="1191" spans="9:10">
      <c r="I1191" s="135"/>
      <c r="J1191" s="135"/>
    </row>
    <row r="1192" spans="9:10">
      <c r="I1192" s="135"/>
      <c r="J1192" s="135"/>
    </row>
    <row r="1193" spans="9:10">
      <c r="I1193" s="135"/>
      <c r="J1193" s="135"/>
    </row>
    <row r="1194" spans="9:10">
      <c r="I1194" s="135"/>
      <c r="J1194" s="135"/>
    </row>
    <row r="1195" spans="9:10">
      <c r="I1195" s="135"/>
      <c r="J1195" s="135"/>
    </row>
    <row r="1196" spans="9:10">
      <c r="I1196" s="135"/>
      <c r="J1196" s="135"/>
    </row>
    <row r="1197" spans="9:10">
      <c r="I1197" s="135"/>
      <c r="J1197" s="135"/>
    </row>
    <row r="1198" spans="9:10">
      <c r="I1198" s="135"/>
      <c r="J1198" s="135"/>
    </row>
    <row r="1199" spans="9:10">
      <c r="I1199" s="135"/>
      <c r="J1199" s="135"/>
    </row>
    <row r="1200" spans="9:10">
      <c r="I1200" s="135"/>
      <c r="J1200" s="135"/>
    </row>
    <row r="1201" spans="9:10">
      <c r="I1201" s="135"/>
      <c r="J1201" s="135"/>
    </row>
    <row r="1202" spans="9:10">
      <c r="I1202" s="135"/>
      <c r="J1202" s="135"/>
    </row>
    <row r="1203" spans="9:10">
      <c r="I1203" s="135"/>
      <c r="J1203" s="135"/>
    </row>
    <row r="1204" spans="9:10">
      <c r="I1204" s="135"/>
      <c r="J1204" s="135"/>
    </row>
    <row r="1205" spans="9:10">
      <c r="I1205" s="135"/>
      <c r="J1205" s="135"/>
    </row>
    <row r="1206" spans="9:10">
      <c r="I1206" s="135"/>
      <c r="J1206" s="135"/>
    </row>
    <row r="1207" spans="9:10">
      <c r="I1207" s="135"/>
      <c r="J1207" s="135"/>
    </row>
    <row r="1208" spans="9:10">
      <c r="I1208" s="135"/>
      <c r="J1208" s="135"/>
    </row>
    <row r="1209" spans="9:10">
      <c r="I1209" s="135"/>
      <c r="J1209" s="135"/>
    </row>
    <row r="1210" spans="9:10">
      <c r="I1210" s="135"/>
      <c r="J1210" s="135"/>
    </row>
    <row r="1211" spans="9:10">
      <c r="I1211" s="135"/>
      <c r="J1211" s="135"/>
    </row>
    <row r="1212" spans="9:10">
      <c r="I1212" s="135"/>
      <c r="J1212" s="135"/>
    </row>
    <row r="1213" spans="9:10">
      <c r="I1213" s="135"/>
      <c r="J1213" s="135"/>
    </row>
    <row r="1214" spans="9:10">
      <c r="I1214" s="135"/>
      <c r="J1214" s="135"/>
    </row>
    <row r="1215" spans="9:10">
      <c r="I1215" s="135"/>
      <c r="J1215" s="135"/>
    </row>
    <row r="1216" spans="9:10">
      <c r="I1216" s="135"/>
      <c r="J1216" s="135"/>
    </row>
    <row r="1217" spans="9:10">
      <c r="I1217" s="135"/>
      <c r="J1217" s="135"/>
    </row>
    <row r="1218" spans="9:10">
      <c r="I1218" s="135"/>
      <c r="J1218" s="135"/>
    </row>
    <row r="1219" spans="9:10">
      <c r="I1219" s="135"/>
      <c r="J1219" s="135"/>
    </row>
    <row r="1220" spans="9:10">
      <c r="I1220" s="135"/>
      <c r="J1220" s="135"/>
    </row>
    <row r="1221" spans="9:10">
      <c r="I1221" s="135"/>
      <c r="J1221" s="135"/>
    </row>
    <row r="1222" spans="9:10">
      <c r="I1222" s="135"/>
      <c r="J1222" s="135"/>
    </row>
    <row r="1223" spans="9:10">
      <c r="I1223" s="135"/>
      <c r="J1223" s="135"/>
    </row>
    <row r="1224" spans="9:10">
      <c r="I1224" s="135"/>
      <c r="J1224" s="135"/>
    </row>
    <row r="1225" spans="9:10">
      <c r="I1225" s="135"/>
      <c r="J1225" s="135"/>
    </row>
    <row r="1226" spans="9:10">
      <c r="I1226" s="135"/>
      <c r="J1226" s="135"/>
    </row>
    <row r="1227" spans="9:10">
      <c r="I1227" s="135"/>
      <c r="J1227" s="135"/>
    </row>
    <row r="1228" spans="9:10">
      <c r="I1228" s="135"/>
      <c r="J1228" s="135"/>
    </row>
    <row r="1229" spans="9:10">
      <c r="I1229" s="135"/>
      <c r="J1229" s="135"/>
    </row>
    <row r="1230" spans="9:10">
      <c r="I1230" s="135"/>
      <c r="J1230" s="135"/>
    </row>
    <row r="1231" spans="9:10">
      <c r="I1231" s="135"/>
      <c r="J1231" s="135"/>
    </row>
    <row r="1232" spans="9:10">
      <c r="I1232" s="135"/>
      <c r="J1232" s="135"/>
    </row>
    <row r="1233" spans="9:10">
      <c r="I1233" s="135"/>
      <c r="J1233" s="135"/>
    </row>
    <row r="1234" spans="9:10">
      <c r="I1234" s="135"/>
      <c r="J1234" s="135"/>
    </row>
    <row r="1235" spans="9:10">
      <c r="I1235" s="135"/>
      <c r="J1235" s="135"/>
    </row>
    <row r="1236" spans="9:10">
      <c r="I1236" s="135"/>
      <c r="J1236" s="135"/>
    </row>
    <row r="1237" spans="9:10">
      <c r="I1237" s="135"/>
      <c r="J1237" s="135"/>
    </row>
    <row r="1238" spans="9:10">
      <c r="I1238" s="135"/>
      <c r="J1238" s="135"/>
    </row>
    <row r="1239" spans="9:10">
      <c r="I1239" s="135"/>
      <c r="J1239" s="135"/>
    </row>
    <row r="1240" spans="9:10">
      <c r="I1240" s="135"/>
      <c r="J1240" s="135"/>
    </row>
    <row r="1241" spans="9:10">
      <c r="I1241" s="135"/>
      <c r="J1241" s="135"/>
    </row>
    <row r="1242" spans="9:10">
      <c r="I1242" s="135"/>
      <c r="J1242" s="135"/>
    </row>
    <row r="1243" spans="9:10">
      <c r="I1243" s="135"/>
      <c r="J1243" s="135"/>
    </row>
    <row r="1244" spans="9:10">
      <c r="I1244" s="135"/>
      <c r="J1244" s="135"/>
    </row>
    <row r="1245" spans="9:10">
      <c r="I1245" s="135"/>
      <c r="J1245" s="135"/>
    </row>
    <row r="1246" spans="9:10">
      <c r="I1246" s="135"/>
      <c r="J1246" s="135"/>
    </row>
    <row r="1247" spans="9:10">
      <c r="I1247" s="135"/>
      <c r="J1247" s="135"/>
    </row>
    <row r="1248" spans="9:10">
      <c r="I1248" s="135"/>
      <c r="J1248" s="135"/>
    </row>
    <row r="1249" spans="9:10">
      <c r="I1249" s="135"/>
      <c r="J1249" s="135"/>
    </row>
    <row r="1250" spans="9:10">
      <c r="I1250" s="135"/>
      <c r="J1250" s="135"/>
    </row>
    <row r="1251" spans="9:10">
      <c r="I1251" s="135"/>
      <c r="J1251" s="135"/>
    </row>
    <row r="1252" spans="9:10">
      <c r="I1252" s="135"/>
      <c r="J1252" s="135"/>
    </row>
    <row r="1253" spans="9:10">
      <c r="I1253" s="135"/>
      <c r="J1253" s="135"/>
    </row>
    <row r="1254" spans="9:10">
      <c r="I1254" s="135"/>
      <c r="J1254" s="135"/>
    </row>
    <row r="1255" spans="9:10">
      <c r="I1255" s="135"/>
      <c r="J1255" s="135"/>
    </row>
    <row r="1256" spans="9:10">
      <c r="I1256" s="135"/>
      <c r="J1256" s="135"/>
    </row>
    <row r="1257" spans="9:10">
      <c r="I1257" s="135"/>
      <c r="J1257" s="135"/>
    </row>
    <row r="1258" spans="9:10">
      <c r="I1258" s="135"/>
      <c r="J1258" s="135"/>
    </row>
    <row r="1259" spans="9:10">
      <c r="I1259" s="135"/>
      <c r="J1259" s="135"/>
    </row>
    <row r="1260" spans="9:10">
      <c r="I1260" s="135"/>
      <c r="J1260" s="135"/>
    </row>
    <row r="1261" spans="9:10">
      <c r="I1261" s="135"/>
      <c r="J1261" s="135"/>
    </row>
    <row r="1262" spans="9:10">
      <c r="I1262" s="135"/>
      <c r="J1262" s="135"/>
    </row>
    <row r="1263" spans="9:10">
      <c r="I1263" s="135"/>
      <c r="J1263" s="135"/>
    </row>
    <row r="1264" spans="9:10">
      <c r="I1264" s="135"/>
      <c r="J1264" s="135"/>
    </row>
    <row r="1265" spans="9:10">
      <c r="I1265" s="135"/>
      <c r="J1265" s="135"/>
    </row>
    <row r="1266" spans="9:10">
      <c r="I1266" s="135"/>
      <c r="J1266" s="135"/>
    </row>
    <row r="1267" spans="9:10">
      <c r="I1267" s="135"/>
      <c r="J1267" s="135"/>
    </row>
    <row r="1268" spans="9:10">
      <c r="I1268" s="135"/>
      <c r="J1268" s="135"/>
    </row>
    <row r="1269" spans="9:10">
      <c r="I1269" s="135"/>
      <c r="J1269" s="135"/>
    </row>
    <row r="1270" spans="9:10">
      <c r="I1270" s="135"/>
      <c r="J1270" s="135"/>
    </row>
    <row r="1271" spans="9:10">
      <c r="I1271" s="135"/>
      <c r="J1271" s="135"/>
    </row>
    <row r="1272" spans="9:10">
      <c r="I1272" s="135"/>
      <c r="J1272" s="135"/>
    </row>
    <row r="1273" spans="9:10">
      <c r="I1273" s="135"/>
      <c r="J1273" s="135"/>
    </row>
    <row r="1274" spans="9:10">
      <c r="I1274" s="135"/>
      <c r="J1274" s="135"/>
    </row>
    <row r="1275" spans="9:10">
      <c r="I1275" s="135"/>
      <c r="J1275" s="135"/>
    </row>
    <row r="1276" spans="9:10">
      <c r="I1276" s="135"/>
      <c r="J1276" s="135"/>
    </row>
    <row r="1277" spans="9:10">
      <c r="I1277" s="135"/>
      <c r="J1277" s="135"/>
    </row>
    <row r="1278" spans="9:10">
      <c r="I1278" s="135"/>
      <c r="J1278" s="135"/>
    </row>
    <row r="1279" spans="9:10">
      <c r="I1279" s="135"/>
      <c r="J1279" s="135"/>
    </row>
    <row r="1280" spans="9:10">
      <c r="I1280" s="135"/>
      <c r="J1280" s="135"/>
    </row>
    <row r="1281" spans="9:10">
      <c r="I1281" s="135"/>
      <c r="J1281" s="135"/>
    </row>
    <row r="1282" spans="9:10">
      <c r="I1282" s="135"/>
      <c r="J1282" s="135"/>
    </row>
    <row r="1283" spans="9:10">
      <c r="I1283" s="135"/>
      <c r="J1283" s="135"/>
    </row>
    <row r="1284" spans="9:10">
      <c r="I1284" s="135"/>
      <c r="J1284" s="135"/>
    </row>
    <row r="1285" spans="9:10">
      <c r="I1285" s="135"/>
      <c r="J1285" s="135"/>
    </row>
    <row r="1286" spans="9:10">
      <c r="I1286" s="135"/>
      <c r="J1286" s="135"/>
    </row>
    <row r="1287" spans="9:10">
      <c r="I1287" s="135"/>
      <c r="J1287" s="135"/>
    </row>
    <row r="1288" spans="9:10">
      <c r="I1288" s="135"/>
      <c r="J1288" s="135"/>
    </row>
    <row r="1289" spans="9:10">
      <c r="I1289" s="135"/>
      <c r="J1289" s="135"/>
    </row>
    <row r="1290" spans="9:10">
      <c r="I1290" s="135"/>
      <c r="J1290" s="135"/>
    </row>
    <row r="1291" spans="9:10">
      <c r="I1291" s="135"/>
      <c r="J1291" s="135"/>
    </row>
    <row r="1292" spans="9:10">
      <c r="I1292" s="135"/>
      <c r="J1292" s="135"/>
    </row>
    <row r="1293" spans="9:10">
      <c r="I1293" s="135"/>
      <c r="J1293" s="135"/>
    </row>
    <row r="1294" spans="9:10">
      <c r="I1294" s="135"/>
      <c r="J1294" s="135"/>
    </row>
    <row r="1295" spans="9:10">
      <c r="I1295" s="135"/>
      <c r="J1295" s="135"/>
    </row>
    <row r="1296" spans="9:10">
      <c r="I1296" s="135"/>
      <c r="J1296" s="135"/>
    </row>
    <row r="1297" spans="9:10">
      <c r="I1297" s="135"/>
      <c r="J1297" s="135"/>
    </row>
    <row r="1298" spans="9:10">
      <c r="I1298" s="135"/>
      <c r="J1298" s="135"/>
    </row>
    <row r="1299" spans="9:10">
      <c r="I1299" s="135"/>
      <c r="J1299" s="135"/>
    </row>
    <row r="1300" spans="9:10">
      <c r="I1300" s="135"/>
      <c r="J1300" s="135"/>
    </row>
  </sheetData>
  <mergeCells count="10">
    <mergeCell ref="G30:H30"/>
    <mergeCell ref="G32:H3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2" orientation="landscape" horizontalDpi="180" verticalDpi="180" r:id="rId1"/>
  <rowBreaks count="1" manualBreakCount="1">
    <brk id="36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O45"/>
  <sheetViews>
    <sheetView topLeftCell="A25" workbookViewId="0">
      <selection activeCell="F40" sqref="F40"/>
    </sheetView>
  </sheetViews>
  <sheetFormatPr defaultRowHeight="15"/>
  <cols>
    <col min="1" max="1" width="5.42578125" customWidth="1"/>
    <col min="2" max="2" width="26.7109375" customWidth="1"/>
    <col min="3" max="3" width="8.85546875" customWidth="1"/>
    <col min="4" max="4" width="12.42578125" style="151" customWidth="1"/>
    <col min="5" max="5" width="14.42578125" customWidth="1"/>
    <col min="6" max="6" width="12.85546875" customWidth="1"/>
    <col min="7" max="7" width="7.42578125" customWidth="1"/>
    <col min="8" max="8" width="12.5703125" customWidth="1"/>
    <col min="9" max="9" width="19.85546875" customWidth="1"/>
    <col min="10" max="10" width="13.5703125" customWidth="1"/>
    <col min="11" max="11" width="10.28515625" customWidth="1"/>
    <col min="257" max="257" width="5.42578125" customWidth="1"/>
    <col min="258" max="258" width="26.7109375" customWidth="1"/>
    <col min="259" max="259" width="8.85546875" customWidth="1"/>
    <col min="260" max="260" width="12.42578125" customWidth="1"/>
    <col min="261" max="261" width="14.42578125" customWidth="1"/>
    <col min="262" max="262" width="12.85546875" customWidth="1"/>
    <col min="263" max="263" width="7.42578125" customWidth="1"/>
    <col min="264" max="264" width="12.5703125" customWidth="1"/>
    <col min="265" max="265" width="19.85546875" customWidth="1"/>
    <col min="266" max="266" width="13.5703125" customWidth="1"/>
    <col min="267" max="267" width="10.28515625" customWidth="1"/>
    <col min="513" max="513" width="5.42578125" customWidth="1"/>
    <col min="514" max="514" width="26.7109375" customWidth="1"/>
    <col min="515" max="515" width="8.85546875" customWidth="1"/>
    <col min="516" max="516" width="12.42578125" customWidth="1"/>
    <col min="517" max="517" width="14.42578125" customWidth="1"/>
    <col min="518" max="518" width="12.85546875" customWidth="1"/>
    <col min="519" max="519" width="7.42578125" customWidth="1"/>
    <col min="520" max="520" width="12.5703125" customWidth="1"/>
    <col min="521" max="521" width="19.85546875" customWidth="1"/>
    <col min="522" max="522" width="13.5703125" customWidth="1"/>
    <col min="523" max="523" width="10.28515625" customWidth="1"/>
    <col min="769" max="769" width="5.42578125" customWidth="1"/>
    <col min="770" max="770" width="26.7109375" customWidth="1"/>
    <col min="771" max="771" width="8.85546875" customWidth="1"/>
    <col min="772" max="772" width="12.42578125" customWidth="1"/>
    <col min="773" max="773" width="14.42578125" customWidth="1"/>
    <col min="774" max="774" width="12.85546875" customWidth="1"/>
    <col min="775" max="775" width="7.42578125" customWidth="1"/>
    <col min="776" max="776" width="12.5703125" customWidth="1"/>
    <col min="777" max="777" width="19.85546875" customWidth="1"/>
    <col min="778" max="778" width="13.5703125" customWidth="1"/>
    <col min="779" max="779" width="10.28515625" customWidth="1"/>
    <col min="1025" max="1025" width="5.42578125" customWidth="1"/>
    <col min="1026" max="1026" width="26.7109375" customWidth="1"/>
    <col min="1027" max="1027" width="8.85546875" customWidth="1"/>
    <col min="1028" max="1028" width="12.42578125" customWidth="1"/>
    <col min="1029" max="1029" width="14.42578125" customWidth="1"/>
    <col min="1030" max="1030" width="12.85546875" customWidth="1"/>
    <col min="1031" max="1031" width="7.42578125" customWidth="1"/>
    <col min="1032" max="1032" width="12.5703125" customWidth="1"/>
    <col min="1033" max="1033" width="19.85546875" customWidth="1"/>
    <col min="1034" max="1034" width="13.5703125" customWidth="1"/>
    <col min="1035" max="1035" width="10.28515625" customWidth="1"/>
    <col min="1281" max="1281" width="5.42578125" customWidth="1"/>
    <col min="1282" max="1282" width="26.7109375" customWidth="1"/>
    <col min="1283" max="1283" width="8.85546875" customWidth="1"/>
    <col min="1284" max="1284" width="12.42578125" customWidth="1"/>
    <col min="1285" max="1285" width="14.42578125" customWidth="1"/>
    <col min="1286" max="1286" width="12.85546875" customWidth="1"/>
    <col min="1287" max="1287" width="7.42578125" customWidth="1"/>
    <col min="1288" max="1288" width="12.5703125" customWidth="1"/>
    <col min="1289" max="1289" width="19.85546875" customWidth="1"/>
    <col min="1290" max="1290" width="13.5703125" customWidth="1"/>
    <col min="1291" max="1291" width="10.28515625" customWidth="1"/>
    <col min="1537" max="1537" width="5.42578125" customWidth="1"/>
    <col min="1538" max="1538" width="26.7109375" customWidth="1"/>
    <col min="1539" max="1539" width="8.85546875" customWidth="1"/>
    <col min="1540" max="1540" width="12.42578125" customWidth="1"/>
    <col min="1541" max="1541" width="14.42578125" customWidth="1"/>
    <col min="1542" max="1542" width="12.85546875" customWidth="1"/>
    <col min="1543" max="1543" width="7.42578125" customWidth="1"/>
    <col min="1544" max="1544" width="12.5703125" customWidth="1"/>
    <col min="1545" max="1545" width="19.85546875" customWidth="1"/>
    <col min="1546" max="1546" width="13.5703125" customWidth="1"/>
    <col min="1547" max="1547" width="10.28515625" customWidth="1"/>
    <col min="1793" max="1793" width="5.42578125" customWidth="1"/>
    <col min="1794" max="1794" width="26.7109375" customWidth="1"/>
    <col min="1795" max="1795" width="8.85546875" customWidth="1"/>
    <col min="1796" max="1796" width="12.42578125" customWidth="1"/>
    <col min="1797" max="1797" width="14.42578125" customWidth="1"/>
    <col min="1798" max="1798" width="12.85546875" customWidth="1"/>
    <col min="1799" max="1799" width="7.42578125" customWidth="1"/>
    <col min="1800" max="1800" width="12.5703125" customWidth="1"/>
    <col min="1801" max="1801" width="19.85546875" customWidth="1"/>
    <col min="1802" max="1802" width="13.5703125" customWidth="1"/>
    <col min="1803" max="1803" width="10.28515625" customWidth="1"/>
    <col min="2049" max="2049" width="5.42578125" customWidth="1"/>
    <col min="2050" max="2050" width="26.7109375" customWidth="1"/>
    <col min="2051" max="2051" width="8.85546875" customWidth="1"/>
    <col min="2052" max="2052" width="12.42578125" customWidth="1"/>
    <col min="2053" max="2053" width="14.42578125" customWidth="1"/>
    <col min="2054" max="2054" width="12.85546875" customWidth="1"/>
    <col min="2055" max="2055" width="7.42578125" customWidth="1"/>
    <col min="2056" max="2056" width="12.5703125" customWidth="1"/>
    <col min="2057" max="2057" width="19.85546875" customWidth="1"/>
    <col min="2058" max="2058" width="13.5703125" customWidth="1"/>
    <col min="2059" max="2059" width="10.28515625" customWidth="1"/>
    <col min="2305" max="2305" width="5.42578125" customWidth="1"/>
    <col min="2306" max="2306" width="26.7109375" customWidth="1"/>
    <col min="2307" max="2307" width="8.85546875" customWidth="1"/>
    <col min="2308" max="2308" width="12.42578125" customWidth="1"/>
    <col min="2309" max="2309" width="14.42578125" customWidth="1"/>
    <col min="2310" max="2310" width="12.85546875" customWidth="1"/>
    <col min="2311" max="2311" width="7.42578125" customWidth="1"/>
    <col min="2312" max="2312" width="12.5703125" customWidth="1"/>
    <col min="2313" max="2313" width="19.85546875" customWidth="1"/>
    <col min="2314" max="2314" width="13.5703125" customWidth="1"/>
    <col min="2315" max="2315" width="10.28515625" customWidth="1"/>
    <col min="2561" max="2561" width="5.42578125" customWidth="1"/>
    <col min="2562" max="2562" width="26.7109375" customWidth="1"/>
    <col min="2563" max="2563" width="8.85546875" customWidth="1"/>
    <col min="2564" max="2564" width="12.42578125" customWidth="1"/>
    <col min="2565" max="2565" width="14.42578125" customWidth="1"/>
    <col min="2566" max="2566" width="12.85546875" customWidth="1"/>
    <col min="2567" max="2567" width="7.42578125" customWidth="1"/>
    <col min="2568" max="2568" width="12.5703125" customWidth="1"/>
    <col min="2569" max="2569" width="19.85546875" customWidth="1"/>
    <col min="2570" max="2570" width="13.5703125" customWidth="1"/>
    <col min="2571" max="2571" width="10.28515625" customWidth="1"/>
    <col min="2817" max="2817" width="5.42578125" customWidth="1"/>
    <col min="2818" max="2818" width="26.7109375" customWidth="1"/>
    <col min="2819" max="2819" width="8.85546875" customWidth="1"/>
    <col min="2820" max="2820" width="12.42578125" customWidth="1"/>
    <col min="2821" max="2821" width="14.42578125" customWidth="1"/>
    <col min="2822" max="2822" width="12.85546875" customWidth="1"/>
    <col min="2823" max="2823" width="7.42578125" customWidth="1"/>
    <col min="2824" max="2824" width="12.5703125" customWidth="1"/>
    <col min="2825" max="2825" width="19.85546875" customWidth="1"/>
    <col min="2826" max="2826" width="13.5703125" customWidth="1"/>
    <col min="2827" max="2827" width="10.28515625" customWidth="1"/>
    <col min="3073" max="3073" width="5.42578125" customWidth="1"/>
    <col min="3074" max="3074" width="26.7109375" customWidth="1"/>
    <col min="3075" max="3075" width="8.85546875" customWidth="1"/>
    <col min="3076" max="3076" width="12.42578125" customWidth="1"/>
    <col min="3077" max="3077" width="14.42578125" customWidth="1"/>
    <col min="3078" max="3078" width="12.85546875" customWidth="1"/>
    <col min="3079" max="3079" width="7.42578125" customWidth="1"/>
    <col min="3080" max="3080" width="12.5703125" customWidth="1"/>
    <col min="3081" max="3081" width="19.85546875" customWidth="1"/>
    <col min="3082" max="3082" width="13.5703125" customWidth="1"/>
    <col min="3083" max="3083" width="10.28515625" customWidth="1"/>
    <col min="3329" max="3329" width="5.42578125" customWidth="1"/>
    <col min="3330" max="3330" width="26.7109375" customWidth="1"/>
    <col min="3331" max="3331" width="8.85546875" customWidth="1"/>
    <col min="3332" max="3332" width="12.42578125" customWidth="1"/>
    <col min="3333" max="3333" width="14.42578125" customWidth="1"/>
    <col min="3334" max="3334" width="12.85546875" customWidth="1"/>
    <col min="3335" max="3335" width="7.42578125" customWidth="1"/>
    <col min="3336" max="3336" width="12.5703125" customWidth="1"/>
    <col min="3337" max="3337" width="19.85546875" customWidth="1"/>
    <col min="3338" max="3338" width="13.5703125" customWidth="1"/>
    <col min="3339" max="3339" width="10.28515625" customWidth="1"/>
    <col min="3585" max="3585" width="5.42578125" customWidth="1"/>
    <col min="3586" max="3586" width="26.7109375" customWidth="1"/>
    <col min="3587" max="3587" width="8.85546875" customWidth="1"/>
    <col min="3588" max="3588" width="12.42578125" customWidth="1"/>
    <col min="3589" max="3589" width="14.42578125" customWidth="1"/>
    <col min="3590" max="3590" width="12.85546875" customWidth="1"/>
    <col min="3591" max="3591" width="7.42578125" customWidth="1"/>
    <col min="3592" max="3592" width="12.5703125" customWidth="1"/>
    <col min="3593" max="3593" width="19.85546875" customWidth="1"/>
    <col min="3594" max="3594" width="13.5703125" customWidth="1"/>
    <col min="3595" max="3595" width="10.28515625" customWidth="1"/>
    <col min="3841" max="3841" width="5.42578125" customWidth="1"/>
    <col min="3842" max="3842" width="26.7109375" customWidth="1"/>
    <col min="3843" max="3843" width="8.85546875" customWidth="1"/>
    <col min="3844" max="3844" width="12.42578125" customWidth="1"/>
    <col min="3845" max="3845" width="14.42578125" customWidth="1"/>
    <col min="3846" max="3846" width="12.85546875" customWidth="1"/>
    <col min="3847" max="3847" width="7.42578125" customWidth="1"/>
    <col min="3848" max="3848" width="12.5703125" customWidth="1"/>
    <col min="3849" max="3849" width="19.85546875" customWidth="1"/>
    <col min="3850" max="3850" width="13.5703125" customWidth="1"/>
    <col min="3851" max="3851" width="10.28515625" customWidth="1"/>
    <col min="4097" max="4097" width="5.42578125" customWidth="1"/>
    <col min="4098" max="4098" width="26.7109375" customWidth="1"/>
    <col min="4099" max="4099" width="8.85546875" customWidth="1"/>
    <col min="4100" max="4100" width="12.42578125" customWidth="1"/>
    <col min="4101" max="4101" width="14.42578125" customWidth="1"/>
    <col min="4102" max="4102" width="12.85546875" customWidth="1"/>
    <col min="4103" max="4103" width="7.42578125" customWidth="1"/>
    <col min="4104" max="4104" width="12.5703125" customWidth="1"/>
    <col min="4105" max="4105" width="19.85546875" customWidth="1"/>
    <col min="4106" max="4106" width="13.5703125" customWidth="1"/>
    <col min="4107" max="4107" width="10.28515625" customWidth="1"/>
    <col min="4353" max="4353" width="5.42578125" customWidth="1"/>
    <col min="4354" max="4354" width="26.7109375" customWidth="1"/>
    <col min="4355" max="4355" width="8.85546875" customWidth="1"/>
    <col min="4356" max="4356" width="12.42578125" customWidth="1"/>
    <col min="4357" max="4357" width="14.42578125" customWidth="1"/>
    <col min="4358" max="4358" width="12.85546875" customWidth="1"/>
    <col min="4359" max="4359" width="7.42578125" customWidth="1"/>
    <col min="4360" max="4360" width="12.5703125" customWidth="1"/>
    <col min="4361" max="4361" width="19.85546875" customWidth="1"/>
    <col min="4362" max="4362" width="13.5703125" customWidth="1"/>
    <col min="4363" max="4363" width="10.28515625" customWidth="1"/>
    <col min="4609" max="4609" width="5.42578125" customWidth="1"/>
    <col min="4610" max="4610" width="26.7109375" customWidth="1"/>
    <col min="4611" max="4611" width="8.85546875" customWidth="1"/>
    <col min="4612" max="4612" width="12.42578125" customWidth="1"/>
    <col min="4613" max="4613" width="14.42578125" customWidth="1"/>
    <col min="4614" max="4614" width="12.85546875" customWidth="1"/>
    <col min="4615" max="4615" width="7.42578125" customWidth="1"/>
    <col min="4616" max="4616" width="12.5703125" customWidth="1"/>
    <col min="4617" max="4617" width="19.85546875" customWidth="1"/>
    <col min="4618" max="4618" width="13.5703125" customWidth="1"/>
    <col min="4619" max="4619" width="10.28515625" customWidth="1"/>
    <col min="4865" max="4865" width="5.42578125" customWidth="1"/>
    <col min="4866" max="4866" width="26.7109375" customWidth="1"/>
    <col min="4867" max="4867" width="8.85546875" customWidth="1"/>
    <col min="4868" max="4868" width="12.42578125" customWidth="1"/>
    <col min="4869" max="4869" width="14.42578125" customWidth="1"/>
    <col min="4870" max="4870" width="12.85546875" customWidth="1"/>
    <col min="4871" max="4871" width="7.42578125" customWidth="1"/>
    <col min="4872" max="4872" width="12.5703125" customWidth="1"/>
    <col min="4873" max="4873" width="19.85546875" customWidth="1"/>
    <col min="4874" max="4874" width="13.5703125" customWidth="1"/>
    <col min="4875" max="4875" width="10.28515625" customWidth="1"/>
    <col min="5121" max="5121" width="5.42578125" customWidth="1"/>
    <col min="5122" max="5122" width="26.7109375" customWidth="1"/>
    <col min="5123" max="5123" width="8.85546875" customWidth="1"/>
    <col min="5124" max="5124" width="12.42578125" customWidth="1"/>
    <col min="5125" max="5125" width="14.42578125" customWidth="1"/>
    <col min="5126" max="5126" width="12.85546875" customWidth="1"/>
    <col min="5127" max="5127" width="7.42578125" customWidth="1"/>
    <col min="5128" max="5128" width="12.5703125" customWidth="1"/>
    <col min="5129" max="5129" width="19.85546875" customWidth="1"/>
    <col min="5130" max="5130" width="13.5703125" customWidth="1"/>
    <col min="5131" max="5131" width="10.28515625" customWidth="1"/>
    <col min="5377" max="5377" width="5.42578125" customWidth="1"/>
    <col min="5378" max="5378" width="26.7109375" customWidth="1"/>
    <col min="5379" max="5379" width="8.85546875" customWidth="1"/>
    <col min="5380" max="5380" width="12.42578125" customWidth="1"/>
    <col min="5381" max="5381" width="14.42578125" customWidth="1"/>
    <col min="5382" max="5382" width="12.85546875" customWidth="1"/>
    <col min="5383" max="5383" width="7.42578125" customWidth="1"/>
    <col min="5384" max="5384" width="12.5703125" customWidth="1"/>
    <col min="5385" max="5385" width="19.85546875" customWidth="1"/>
    <col min="5386" max="5386" width="13.5703125" customWidth="1"/>
    <col min="5387" max="5387" width="10.28515625" customWidth="1"/>
    <col min="5633" max="5633" width="5.42578125" customWidth="1"/>
    <col min="5634" max="5634" width="26.7109375" customWidth="1"/>
    <col min="5635" max="5635" width="8.85546875" customWidth="1"/>
    <col min="5636" max="5636" width="12.42578125" customWidth="1"/>
    <col min="5637" max="5637" width="14.42578125" customWidth="1"/>
    <col min="5638" max="5638" width="12.85546875" customWidth="1"/>
    <col min="5639" max="5639" width="7.42578125" customWidth="1"/>
    <col min="5640" max="5640" width="12.5703125" customWidth="1"/>
    <col min="5641" max="5641" width="19.85546875" customWidth="1"/>
    <col min="5642" max="5642" width="13.5703125" customWidth="1"/>
    <col min="5643" max="5643" width="10.28515625" customWidth="1"/>
    <col min="5889" max="5889" width="5.42578125" customWidth="1"/>
    <col min="5890" max="5890" width="26.7109375" customWidth="1"/>
    <col min="5891" max="5891" width="8.85546875" customWidth="1"/>
    <col min="5892" max="5892" width="12.42578125" customWidth="1"/>
    <col min="5893" max="5893" width="14.42578125" customWidth="1"/>
    <col min="5894" max="5894" width="12.85546875" customWidth="1"/>
    <col min="5895" max="5895" width="7.42578125" customWidth="1"/>
    <col min="5896" max="5896" width="12.5703125" customWidth="1"/>
    <col min="5897" max="5897" width="19.85546875" customWidth="1"/>
    <col min="5898" max="5898" width="13.5703125" customWidth="1"/>
    <col min="5899" max="5899" width="10.28515625" customWidth="1"/>
    <col min="6145" max="6145" width="5.42578125" customWidth="1"/>
    <col min="6146" max="6146" width="26.7109375" customWidth="1"/>
    <col min="6147" max="6147" width="8.85546875" customWidth="1"/>
    <col min="6148" max="6148" width="12.42578125" customWidth="1"/>
    <col min="6149" max="6149" width="14.42578125" customWidth="1"/>
    <col min="6150" max="6150" width="12.85546875" customWidth="1"/>
    <col min="6151" max="6151" width="7.42578125" customWidth="1"/>
    <col min="6152" max="6152" width="12.5703125" customWidth="1"/>
    <col min="6153" max="6153" width="19.85546875" customWidth="1"/>
    <col min="6154" max="6154" width="13.5703125" customWidth="1"/>
    <col min="6155" max="6155" width="10.28515625" customWidth="1"/>
    <col min="6401" max="6401" width="5.42578125" customWidth="1"/>
    <col min="6402" max="6402" width="26.7109375" customWidth="1"/>
    <col min="6403" max="6403" width="8.85546875" customWidth="1"/>
    <col min="6404" max="6404" width="12.42578125" customWidth="1"/>
    <col min="6405" max="6405" width="14.42578125" customWidth="1"/>
    <col min="6406" max="6406" width="12.85546875" customWidth="1"/>
    <col min="6407" max="6407" width="7.42578125" customWidth="1"/>
    <col min="6408" max="6408" width="12.5703125" customWidth="1"/>
    <col min="6409" max="6409" width="19.85546875" customWidth="1"/>
    <col min="6410" max="6410" width="13.5703125" customWidth="1"/>
    <col min="6411" max="6411" width="10.28515625" customWidth="1"/>
    <col min="6657" max="6657" width="5.42578125" customWidth="1"/>
    <col min="6658" max="6658" width="26.7109375" customWidth="1"/>
    <col min="6659" max="6659" width="8.85546875" customWidth="1"/>
    <col min="6660" max="6660" width="12.42578125" customWidth="1"/>
    <col min="6661" max="6661" width="14.42578125" customWidth="1"/>
    <col min="6662" max="6662" width="12.85546875" customWidth="1"/>
    <col min="6663" max="6663" width="7.42578125" customWidth="1"/>
    <col min="6664" max="6664" width="12.5703125" customWidth="1"/>
    <col min="6665" max="6665" width="19.85546875" customWidth="1"/>
    <col min="6666" max="6666" width="13.5703125" customWidth="1"/>
    <col min="6667" max="6667" width="10.28515625" customWidth="1"/>
    <col min="6913" max="6913" width="5.42578125" customWidth="1"/>
    <col min="6914" max="6914" width="26.7109375" customWidth="1"/>
    <col min="6915" max="6915" width="8.85546875" customWidth="1"/>
    <col min="6916" max="6916" width="12.42578125" customWidth="1"/>
    <col min="6917" max="6917" width="14.42578125" customWidth="1"/>
    <col min="6918" max="6918" width="12.85546875" customWidth="1"/>
    <col min="6919" max="6919" width="7.42578125" customWidth="1"/>
    <col min="6920" max="6920" width="12.5703125" customWidth="1"/>
    <col min="6921" max="6921" width="19.85546875" customWidth="1"/>
    <col min="6922" max="6922" width="13.5703125" customWidth="1"/>
    <col min="6923" max="6923" width="10.28515625" customWidth="1"/>
    <col min="7169" max="7169" width="5.42578125" customWidth="1"/>
    <col min="7170" max="7170" width="26.7109375" customWidth="1"/>
    <col min="7171" max="7171" width="8.85546875" customWidth="1"/>
    <col min="7172" max="7172" width="12.42578125" customWidth="1"/>
    <col min="7173" max="7173" width="14.42578125" customWidth="1"/>
    <col min="7174" max="7174" width="12.85546875" customWidth="1"/>
    <col min="7175" max="7175" width="7.42578125" customWidth="1"/>
    <col min="7176" max="7176" width="12.5703125" customWidth="1"/>
    <col min="7177" max="7177" width="19.85546875" customWidth="1"/>
    <col min="7178" max="7178" width="13.5703125" customWidth="1"/>
    <col min="7179" max="7179" width="10.28515625" customWidth="1"/>
    <col min="7425" max="7425" width="5.42578125" customWidth="1"/>
    <col min="7426" max="7426" width="26.7109375" customWidth="1"/>
    <col min="7427" max="7427" width="8.85546875" customWidth="1"/>
    <col min="7428" max="7428" width="12.42578125" customWidth="1"/>
    <col min="7429" max="7429" width="14.42578125" customWidth="1"/>
    <col min="7430" max="7430" width="12.85546875" customWidth="1"/>
    <col min="7431" max="7431" width="7.42578125" customWidth="1"/>
    <col min="7432" max="7432" width="12.5703125" customWidth="1"/>
    <col min="7433" max="7433" width="19.85546875" customWidth="1"/>
    <col min="7434" max="7434" width="13.5703125" customWidth="1"/>
    <col min="7435" max="7435" width="10.28515625" customWidth="1"/>
    <col min="7681" max="7681" width="5.42578125" customWidth="1"/>
    <col min="7682" max="7682" width="26.7109375" customWidth="1"/>
    <col min="7683" max="7683" width="8.85546875" customWidth="1"/>
    <col min="7684" max="7684" width="12.42578125" customWidth="1"/>
    <col min="7685" max="7685" width="14.42578125" customWidth="1"/>
    <col min="7686" max="7686" width="12.85546875" customWidth="1"/>
    <col min="7687" max="7687" width="7.42578125" customWidth="1"/>
    <col min="7688" max="7688" width="12.5703125" customWidth="1"/>
    <col min="7689" max="7689" width="19.85546875" customWidth="1"/>
    <col min="7690" max="7690" width="13.5703125" customWidth="1"/>
    <col min="7691" max="7691" width="10.28515625" customWidth="1"/>
    <col min="7937" max="7937" width="5.42578125" customWidth="1"/>
    <col min="7938" max="7938" width="26.7109375" customWidth="1"/>
    <col min="7939" max="7939" width="8.85546875" customWidth="1"/>
    <col min="7940" max="7940" width="12.42578125" customWidth="1"/>
    <col min="7941" max="7941" width="14.42578125" customWidth="1"/>
    <col min="7942" max="7942" width="12.85546875" customWidth="1"/>
    <col min="7943" max="7943" width="7.42578125" customWidth="1"/>
    <col min="7944" max="7944" width="12.5703125" customWidth="1"/>
    <col min="7945" max="7945" width="19.85546875" customWidth="1"/>
    <col min="7946" max="7946" width="13.5703125" customWidth="1"/>
    <col min="7947" max="7947" width="10.28515625" customWidth="1"/>
    <col min="8193" max="8193" width="5.42578125" customWidth="1"/>
    <col min="8194" max="8194" width="26.7109375" customWidth="1"/>
    <col min="8195" max="8195" width="8.85546875" customWidth="1"/>
    <col min="8196" max="8196" width="12.42578125" customWidth="1"/>
    <col min="8197" max="8197" width="14.42578125" customWidth="1"/>
    <col min="8198" max="8198" width="12.85546875" customWidth="1"/>
    <col min="8199" max="8199" width="7.42578125" customWidth="1"/>
    <col min="8200" max="8200" width="12.5703125" customWidth="1"/>
    <col min="8201" max="8201" width="19.85546875" customWidth="1"/>
    <col min="8202" max="8202" width="13.5703125" customWidth="1"/>
    <col min="8203" max="8203" width="10.28515625" customWidth="1"/>
    <col min="8449" max="8449" width="5.42578125" customWidth="1"/>
    <col min="8450" max="8450" width="26.7109375" customWidth="1"/>
    <col min="8451" max="8451" width="8.85546875" customWidth="1"/>
    <col min="8452" max="8452" width="12.42578125" customWidth="1"/>
    <col min="8453" max="8453" width="14.42578125" customWidth="1"/>
    <col min="8454" max="8454" width="12.85546875" customWidth="1"/>
    <col min="8455" max="8455" width="7.42578125" customWidth="1"/>
    <col min="8456" max="8456" width="12.5703125" customWidth="1"/>
    <col min="8457" max="8457" width="19.85546875" customWidth="1"/>
    <col min="8458" max="8458" width="13.5703125" customWidth="1"/>
    <col min="8459" max="8459" width="10.28515625" customWidth="1"/>
    <col min="8705" max="8705" width="5.42578125" customWidth="1"/>
    <col min="8706" max="8706" width="26.7109375" customWidth="1"/>
    <col min="8707" max="8707" width="8.85546875" customWidth="1"/>
    <col min="8708" max="8708" width="12.42578125" customWidth="1"/>
    <col min="8709" max="8709" width="14.42578125" customWidth="1"/>
    <col min="8710" max="8710" width="12.85546875" customWidth="1"/>
    <col min="8711" max="8711" width="7.42578125" customWidth="1"/>
    <col min="8712" max="8712" width="12.5703125" customWidth="1"/>
    <col min="8713" max="8713" width="19.85546875" customWidth="1"/>
    <col min="8714" max="8714" width="13.5703125" customWidth="1"/>
    <col min="8715" max="8715" width="10.28515625" customWidth="1"/>
    <col min="8961" max="8961" width="5.42578125" customWidth="1"/>
    <col min="8962" max="8962" width="26.7109375" customWidth="1"/>
    <col min="8963" max="8963" width="8.85546875" customWidth="1"/>
    <col min="8964" max="8964" width="12.42578125" customWidth="1"/>
    <col min="8965" max="8965" width="14.42578125" customWidth="1"/>
    <col min="8966" max="8966" width="12.85546875" customWidth="1"/>
    <col min="8967" max="8967" width="7.42578125" customWidth="1"/>
    <col min="8968" max="8968" width="12.5703125" customWidth="1"/>
    <col min="8969" max="8969" width="19.85546875" customWidth="1"/>
    <col min="8970" max="8970" width="13.5703125" customWidth="1"/>
    <col min="8971" max="8971" width="10.28515625" customWidth="1"/>
    <col min="9217" max="9217" width="5.42578125" customWidth="1"/>
    <col min="9218" max="9218" width="26.7109375" customWidth="1"/>
    <col min="9219" max="9219" width="8.85546875" customWidth="1"/>
    <col min="9220" max="9220" width="12.42578125" customWidth="1"/>
    <col min="9221" max="9221" width="14.42578125" customWidth="1"/>
    <col min="9222" max="9222" width="12.85546875" customWidth="1"/>
    <col min="9223" max="9223" width="7.42578125" customWidth="1"/>
    <col min="9224" max="9224" width="12.5703125" customWidth="1"/>
    <col min="9225" max="9225" width="19.85546875" customWidth="1"/>
    <col min="9226" max="9226" width="13.5703125" customWidth="1"/>
    <col min="9227" max="9227" width="10.28515625" customWidth="1"/>
    <col min="9473" max="9473" width="5.42578125" customWidth="1"/>
    <col min="9474" max="9474" width="26.7109375" customWidth="1"/>
    <col min="9475" max="9475" width="8.85546875" customWidth="1"/>
    <col min="9476" max="9476" width="12.42578125" customWidth="1"/>
    <col min="9477" max="9477" width="14.42578125" customWidth="1"/>
    <col min="9478" max="9478" width="12.85546875" customWidth="1"/>
    <col min="9479" max="9479" width="7.42578125" customWidth="1"/>
    <col min="9480" max="9480" width="12.5703125" customWidth="1"/>
    <col min="9481" max="9481" width="19.85546875" customWidth="1"/>
    <col min="9482" max="9482" width="13.5703125" customWidth="1"/>
    <col min="9483" max="9483" width="10.28515625" customWidth="1"/>
    <col min="9729" max="9729" width="5.42578125" customWidth="1"/>
    <col min="9730" max="9730" width="26.7109375" customWidth="1"/>
    <col min="9731" max="9731" width="8.85546875" customWidth="1"/>
    <col min="9732" max="9732" width="12.42578125" customWidth="1"/>
    <col min="9733" max="9733" width="14.42578125" customWidth="1"/>
    <col min="9734" max="9734" width="12.85546875" customWidth="1"/>
    <col min="9735" max="9735" width="7.42578125" customWidth="1"/>
    <col min="9736" max="9736" width="12.5703125" customWidth="1"/>
    <col min="9737" max="9737" width="19.85546875" customWidth="1"/>
    <col min="9738" max="9738" width="13.5703125" customWidth="1"/>
    <col min="9739" max="9739" width="10.28515625" customWidth="1"/>
    <col min="9985" max="9985" width="5.42578125" customWidth="1"/>
    <col min="9986" max="9986" width="26.7109375" customWidth="1"/>
    <col min="9987" max="9987" width="8.85546875" customWidth="1"/>
    <col min="9988" max="9988" width="12.42578125" customWidth="1"/>
    <col min="9989" max="9989" width="14.42578125" customWidth="1"/>
    <col min="9990" max="9990" width="12.85546875" customWidth="1"/>
    <col min="9991" max="9991" width="7.42578125" customWidth="1"/>
    <col min="9992" max="9992" width="12.5703125" customWidth="1"/>
    <col min="9993" max="9993" width="19.85546875" customWidth="1"/>
    <col min="9994" max="9994" width="13.5703125" customWidth="1"/>
    <col min="9995" max="9995" width="10.28515625" customWidth="1"/>
    <col min="10241" max="10241" width="5.42578125" customWidth="1"/>
    <col min="10242" max="10242" width="26.7109375" customWidth="1"/>
    <col min="10243" max="10243" width="8.85546875" customWidth="1"/>
    <col min="10244" max="10244" width="12.42578125" customWidth="1"/>
    <col min="10245" max="10245" width="14.42578125" customWidth="1"/>
    <col min="10246" max="10246" width="12.85546875" customWidth="1"/>
    <col min="10247" max="10247" width="7.42578125" customWidth="1"/>
    <col min="10248" max="10248" width="12.5703125" customWidth="1"/>
    <col min="10249" max="10249" width="19.85546875" customWidth="1"/>
    <col min="10250" max="10250" width="13.5703125" customWidth="1"/>
    <col min="10251" max="10251" width="10.28515625" customWidth="1"/>
    <col min="10497" max="10497" width="5.42578125" customWidth="1"/>
    <col min="10498" max="10498" width="26.7109375" customWidth="1"/>
    <col min="10499" max="10499" width="8.85546875" customWidth="1"/>
    <col min="10500" max="10500" width="12.42578125" customWidth="1"/>
    <col min="10501" max="10501" width="14.42578125" customWidth="1"/>
    <col min="10502" max="10502" width="12.85546875" customWidth="1"/>
    <col min="10503" max="10503" width="7.42578125" customWidth="1"/>
    <col min="10504" max="10504" width="12.5703125" customWidth="1"/>
    <col min="10505" max="10505" width="19.85546875" customWidth="1"/>
    <col min="10506" max="10506" width="13.5703125" customWidth="1"/>
    <col min="10507" max="10507" width="10.28515625" customWidth="1"/>
    <col min="10753" max="10753" width="5.42578125" customWidth="1"/>
    <col min="10754" max="10754" width="26.7109375" customWidth="1"/>
    <col min="10755" max="10755" width="8.85546875" customWidth="1"/>
    <col min="10756" max="10756" width="12.42578125" customWidth="1"/>
    <col min="10757" max="10757" width="14.42578125" customWidth="1"/>
    <col min="10758" max="10758" width="12.85546875" customWidth="1"/>
    <col min="10759" max="10759" width="7.42578125" customWidth="1"/>
    <col min="10760" max="10760" width="12.5703125" customWidth="1"/>
    <col min="10761" max="10761" width="19.85546875" customWidth="1"/>
    <col min="10762" max="10762" width="13.5703125" customWidth="1"/>
    <col min="10763" max="10763" width="10.28515625" customWidth="1"/>
    <col min="11009" max="11009" width="5.42578125" customWidth="1"/>
    <col min="11010" max="11010" width="26.7109375" customWidth="1"/>
    <col min="11011" max="11011" width="8.85546875" customWidth="1"/>
    <col min="11012" max="11012" width="12.42578125" customWidth="1"/>
    <col min="11013" max="11013" width="14.42578125" customWidth="1"/>
    <col min="11014" max="11014" width="12.85546875" customWidth="1"/>
    <col min="11015" max="11015" width="7.42578125" customWidth="1"/>
    <col min="11016" max="11016" width="12.5703125" customWidth="1"/>
    <col min="11017" max="11017" width="19.85546875" customWidth="1"/>
    <col min="11018" max="11018" width="13.5703125" customWidth="1"/>
    <col min="11019" max="11019" width="10.28515625" customWidth="1"/>
    <col min="11265" max="11265" width="5.42578125" customWidth="1"/>
    <col min="11266" max="11266" width="26.7109375" customWidth="1"/>
    <col min="11267" max="11267" width="8.85546875" customWidth="1"/>
    <col min="11268" max="11268" width="12.42578125" customWidth="1"/>
    <col min="11269" max="11269" width="14.42578125" customWidth="1"/>
    <col min="11270" max="11270" width="12.85546875" customWidth="1"/>
    <col min="11271" max="11271" width="7.42578125" customWidth="1"/>
    <col min="11272" max="11272" width="12.5703125" customWidth="1"/>
    <col min="11273" max="11273" width="19.85546875" customWidth="1"/>
    <col min="11274" max="11274" width="13.5703125" customWidth="1"/>
    <col min="11275" max="11275" width="10.28515625" customWidth="1"/>
    <col min="11521" max="11521" width="5.42578125" customWidth="1"/>
    <col min="11522" max="11522" width="26.7109375" customWidth="1"/>
    <col min="11523" max="11523" width="8.85546875" customWidth="1"/>
    <col min="11524" max="11524" width="12.42578125" customWidth="1"/>
    <col min="11525" max="11525" width="14.42578125" customWidth="1"/>
    <col min="11526" max="11526" width="12.85546875" customWidth="1"/>
    <col min="11527" max="11527" width="7.42578125" customWidth="1"/>
    <col min="11528" max="11528" width="12.5703125" customWidth="1"/>
    <col min="11529" max="11529" width="19.85546875" customWidth="1"/>
    <col min="11530" max="11530" width="13.5703125" customWidth="1"/>
    <col min="11531" max="11531" width="10.28515625" customWidth="1"/>
    <col min="11777" max="11777" width="5.42578125" customWidth="1"/>
    <col min="11778" max="11778" width="26.7109375" customWidth="1"/>
    <col min="11779" max="11779" width="8.85546875" customWidth="1"/>
    <col min="11780" max="11780" width="12.42578125" customWidth="1"/>
    <col min="11781" max="11781" width="14.42578125" customWidth="1"/>
    <col min="11782" max="11782" width="12.85546875" customWidth="1"/>
    <col min="11783" max="11783" width="7.42578125" customWidth="1"/>
    <col min="11784" max="11784" width="12.5703125" customWidth="1"/>
    <col min="11785" max="11785" width="19.85546875" customWidth="1"/>
    <col min="11786" max="11786" width="13.5703125" customWidth="1"/>
    <col min="11787" max="11787" width="10.28515625" customWidth="1"/>
    <col min="12033" max="12033" width="5.42578125" customWidth="1"/>
    <col min="12034" max="12034" width="26.7109375" customWidth="1"/>
    <col min="12035" max="12035" width="8.85546875" customWidth="1"/>
    <col min="12036" max="12036" width="12.42578125" customWidth="1"/>
    <col min="12037" max="12037" width="14.42578125" customWidth="1"/>
    <col min="12038" max="12038" width="12.85546875" customWidth="1"/>
    <col min="12039" max="12039" width="7.42578125" customWidth="1"/>
    <col min="12040" max="12040" width="12.5703125" customWidth="1"/>
    <col min="12041" max="12041" width="19.85546875" customWidth="1"/>
    <col min="12042" max="12042" width="13.5703125" customWidth="1"/>
    <col min="12043" max="12043" width="10.28515625" customWidth="1"/>
    <col min="12289" max="12289" width="5.42578125" customWidth="1"/>
    <col min="12290" max="12290" width="26.7109375" customWidth="1"/>
    <col min="12291" max="12291" width="8.85546875" customWidth="1"/>
    <col min="12292" max="12292" width="12.42578125" customWidth="1"/>
    <col min="12293" max="12293" width="14.42578125" customWidth="1"/>
    <col min="12294" max="12294" width="12.85546875" customWidth="1"/>
    <col min="12295" max="12295" width="7.42578125" customWidth="1"/>
    <col min="12296" max="12296" width="12.5703125" customWidth="1"/>
    <col min="12297" max="12297" width="19.85546875" customWidth="1"/>
    <col min="12298" max="12298" width="13.5703125" customWidth="1"/>
    <col min="12299" max="12299" width="10.28515625" customWidth="1"/>
    <col min="12545" max="12545" width="5.42578125" customWidth="1"/>
    <col min="12546" max="12546" width="26.7109375" customWidth="1"/>
    <col min="12547" max="12547" width="8.85546875" customWidth="1"/>
    <col min="12548" max="12548" width="12.42578125" customWidth="1"/>
    <col min="12549" max="12549" width="14.42578125" customWidth="1"/>
    <col min="12550" max="12550" width="12.85546875" customWidth="1"/>
    <col min="12551" max="12551" width="7.42578125" customWidth="1"/>
    <col min="12552" max="12552" width="12.5703125" customWidth="1"/>
    <col min="12553" max="12553" width="19.85546875" customWidth="1"/>
    <col min="12554" max="12554" width="13.5703125" customWidth="1"/>
    <col min="12555" max="12555" width="10.28515625" customWidth="1"/>
    <col min="12801" max="12801" width="5.42578125" customWidth="1"/>
    <col min="12802" max="12802" width="26.7109375" customWidth="1"/>
    <col min="12803" max="12803" width="8.85546875" customWidth="1"/>
    <col min="12804" max="12804" width="12.42578125" customWidth="1"/>
    <col min="12805" max="12805" width="14.42578125" customWidth="1"/>
    <col min="12806" max="12806" width="12.85546875" customWidth="1"/>
    <col min="12807" max="12807" width="7.42578125" customWidth="1"/>
    <col min="12808" max="12808" width="12.5703125" customWidth="1"/>
    <col min="12809" max="12809" width="19.85546875" customWidth="1"/>
    <col min="12810" max="12810" width="13.5703125" customWidth="1"/>
    <col min="12811" max="12811" width="10.28515625" customWidth="1"/>
    <col min="13057" max="13057" width="5.42578125" customWidth="1"/>
    <col min="13058" max="13058" width="26.7109375" customWidth="1"/>
    <col min="13059" max="13059" width="8.85546875" customWidth="1"/>
    <col min="13060" max="13060" width="12.42578125" customWidth="1"/>
    <col min="13061" max="13061" width="14.42578125" customWidth="1"/>
    <col min="13062" max="13062" width="12.85546875" customWidth="1"/>
    <col min="13063" max="13063" width="7.42578125" customWidth="1"/>
    <col min="13064" max="13064" width="12.5703125" customWidth="1"/>
    <col min="13065" max="13065" width="19.85546875" customWidth="1"/>
    <col min="13066" max="13066" width="13.5703125" customWidth="1"/>
    <col min="13067" max="13067" width="10.28515625" customWidth="1"/>
    <col min="13313" max="13313" width="5.42578125" customWidth="1"/>
    <col min="13314" max="13314" width="26.7109375" customWidth="1"/>
    <col min="13315" max="13315" width="8.85546875" customWidth="1"/>
    <col min="13316" max="13316" width="12.42578125" customWidth="1"/>
    <col min="13317" max="13317" width="14.42578125" customWidth="1"/>
    <col min="13318" max="13318" width="12.85546875" customWidth="1"/>
    <col min="13319" max="13319" width="7.42578125" customWidth="1"/>
    <col min="13320" max="13320" width="12.5703125" customWidth="1"/>
    <col min="13321" max="13321" width="19.85546875" customWidth="1"/>
    <col min="13322" max="13322" width="13.5703125" customWidth="1"/>
    <col min="13323" max="13323" width="10.28515625" customWidth="1"/>
    <col min="13569" max="13569" width="5.42578125" customWidth="1"/>
    <col min="13570" max="13570" width="26.7109375" customWidth="1"/>
    <col min="13571" max="13571" width="8.85546875" customWidth="1"/>
    <col min="13572" max="13572" width="12.42578125" customWidth="1"/>
    <col min="13573" max="13573" width="14.42578125" customWidth="1"/>
    <col min="13574" max="13574" width="12.85546875" customWidth="1"/>
    <col min="13575" max="13575" width="7.42578125" customWidth="1"/>
    <col min="13576" max="13576" width="12.5703125" customWidth="1"/>
    <col min="13577" max="13577" width="19.85546875" customWidth="1"/>
    <col min="13578" max="13578" width="13.5703125" customWidth="1"/>
    <col min="13579" max="13579" width="10.28515625" customWidth="1"/>
    <col min="13825" max="13825" width="5.42578125" customWidth="1"/>
    <col min="13826" max="13826" width="26.7109375" customWidth="1"/>
    <col min="13827" max="13827" width="8.85546875" customWidth="1"/>
    <col min="13828" max="13828" width="12.42578125" customWidth="1"/>
    <col min="13829" max="13829" width="14.42578125" customWidth="1"/>
    <col min="13830" max="13830" width="12.85546875" customWidth="1"/>
    <col min="13831" max="13831" width="7.42578125" customWidth="1"/>
    <col min="13832" max="13832" width="12.5703125" customWidth="1"/>
    <col min="13833" max="13833" width="19.85546875" customWidth="1"/>
    <col min="13834" max="13834" width="13.5703125" customWidth="1"/>
    <col min="13835" max="13835" width="10.28515625" customWidth="1"/>
    <col min="14081" max="14081" width="5.42578125" customWidth="1"/>
    <col min="14082" max="14082" width="26.7109375" customWidth="1"/>
    <col min="14083" max="14083" width="8.85546875" customWidth="1"/>
    <col min="14084" max="14084" width="12.42578125" customWidth="1"/>
    <col min="14085" max="14085" width="14.42578125" customWidth="1"/>
    <col min="14086" max="14086" width="12.85546875" customWidth="1"/>
    <col min="14087" max="14087" width="7.42578125" customWidth="1"/>
    <col min="14088" max="14088" width="12.5703125" customWidth="1"/>
    <col min="14089" max="14089" width="19.85546875" customWidth="1"/>
    <col min="14090" max="14090" width="13.5703125" customWidth="1"/>
    <col min="14091" max="14091" width="10.28515625" customWidth="1"/>
    <col min="14337" max="14337" width="5.42578125" customWidth="1"/>
    <col min="14338" max="14338" width="26.7109375" customWidth="1"/>
    <col min="14339" max="14339" width="8.85546875" customWidth="1"/>
    <col min="14340" max="14340" width="12.42578125" customWidth="1"/>
    <col min="14341" max="14341" width="14.42578125" customWidth="1"/>
    <col min="14342" max="14342" width="12.85546875" customWidth="1"/>
    <col min="14343" max="14343" width="7.42578125" customWidth="1"/>
    <col min="14344" max="14344" width="12.5703125" customWidth="1"/>
    <col min="14345" max="14345" width="19.85546875" customWidth="1"/>
    <col min="14346" max="14346" width="13.5703125" customWidth="1"/>
    <col min="14347" max="14347" width="10.28515625" customWidth="1"/>
    <col min="14593" max="14593" width="5.42578125" customWidth="1"/>
    <col min="14594" max="14594" width="26.7109375" customWidth="1"/>
    <col min="14595" max="14595" width="8.85546875" customWidth="1"/>
    <col min="14596" max="14596" width="12.42578125" customWidth="1"/>
    <col min="14597" max="14597" width="14.42578125" customWidth="1"/>
    <col min="14598" max="14598" width="12.85546875" customWidth="1"/>
    <col min="14599" max="14599" width="7.42578125" customWidth="1"/>
    <col min="14600" max="14600" width="12.5703125" customWidth="1"/>
    <col min="14601" max="14601" width="19.85546875" customWidth="1"/>
    <col min="14602" max="14602" width="13.5703125" customWidth="1"/>
    <col min="14603" max="14603" width="10.28515625" customWidth="1"/>
    <col min="14849" max="14849" width="5.42578125" customWidth="1"/>
    <col min="14850" max="14850" width="26.7109375" customWidth="1"/>
    <col min="14851" max="14851" width="8.85546875" customWidth="1"/>
    <col min="14852" max="14852" width="12.42578125" customWidth="1"/>
    <col min="14853" max="14853" width="14.42578125" customWidth="1"/>
    <col min="14854" max="14854" width="12.85546875" customWidth="1"/>
    <col min="14855" max="14855" width="7.42578125" customWidth="1"/>
    <col min="14856" max="14856" width="12.5703125" customWidth="1"/>
    <col min="14857" max="14857" width="19.85546875" customWidth="1"/>
    <col min="14858" max="14858" width="13.5703125" customWidth="1"/>
    <col min="14859" max="14859" width="10.28515625" customWidth="1"/>
    <col min="15105" max="15105" width="5.42578125" customWidth="1"/>
    <col min="15106" max="15106" width="26.7109375" customWidth="1"/>
    <col min="15107" max="15107" width="8.85546875" customWidth="1"/>
    <col min="15108" max="15108" width="12.42578125" customWidth="1"/>
    <col min="15109" max="15109" width="14.42578125" customWidth="1"/>
    <col min="15110" max="15110" width="12.85546875" customWidth="1"/>
    <col min="15111" max="15111" width="7.42578125" customWidth="1"/>
    <col min="15112" max="15112" width="12.5703125" customWidth="1"/>
    <col min="15113" max="15113" width="19.85546875" customWidth="1"/>
    <col min="15114" max="15114" width="13.5703125" customWidth="1"/>
    <col min="15115" max="15115" width="10.28515625" customWidth="1"/>
    <col min="15361" max="15361" width="5.42578125" customWidth="1"/>
    <col min="15362" max="15362" width="26.7109375" customWidth="1"/>
    <col min="15363" max="15363" width="8.85546875" customWidth="1"/>
    <col min="15364" max="15364" width="12.42578125" customWidth="1"/>
    <col min="15365" max="15365" width="14.42578125" customWidth="1"/>
    <col min="15366" max="15366" width="12.85546875" customWidth="1"/>
    <col min="15367" max="15367" width="7.42578125" customWidth="1"/>
    <col min="15368" max="15368" width="12.5703125" customWidth="1"/>
    <col min="15369" max="15369" width="19.85546875" customWidth="1"/>
    <col min="15370" max="15370" width="13.5703125" customWidth="1"/>
    <col min="15371" max="15371" width="10.28515625" customWidth="1"/>
    <col min="15617" max="15617" width="5.42578125" customWidth="1"/>
    <col min="15618" max="15618" width="26.7109375" customWidth="1"/>
    <col min="15619" max="15619" width="8.85546875" customWidth="1"/>
    <col min="15620" max="15620" width="12.42578125" customWidth="1"/>
    <col min="15621" max="15621" width="14.42578125" customWidth="1"/>
    <col min="15622" max="15622" width="12.85546875" customWidth="1"/>
    <col min="15623" max="15623" width="7.42578125" customWidth="1"/>
    <col min="15624" max="15624" width="12.5703125" customWidth="1"/>
    <col min="15625" max="15625" width="19.85546875" customWidth="1"/>
    <col min="15626" max="15626" width="13.5703125" customWidth="1"/>
    <col min="15627" max="15627" width="10.28515625" customWidth="1"/>
    <col min="15873" max="15873" width="5.42578125" customWidth="1"/>
    <col min="15874" max="15874" width="26.7109375" customWidth="1"/>
    <col min="15875" max="15875" width="8.85546875" customWidth="1"/>
    <col min="15876" max="15876" width="12.42578125" customWidth="1"/>
    <col min="15877" max="15877" width="14.42578125" customWidth="1"/>
    <col min="15878" max="15878" width="12.85546875" customWidth="1"/>
    <col min="15879" max="15879" width="7.42578125" customWidth="1"/>
    <col min="15880" max="15880" width="12.5703125" customWidth="1"/>
    <col min="15881" max="15881" width="19.85546875" customWidth="1"/>
    <col min="15882" max="15882" width="13.5703125" customWidth="1"/>
    <col min="15883" max="15883" width="10.28515625" customWidth="1"/>
    <col min="16129" max="16129" width="5.42578125" customWidth="1"/>
    <col min="16130" max="16130" width="26.7109375" customWidth="1"/>
    <col min="16131" max="16131" width="8.85546875" customWidth="1"/>
    <col min="16132" max="16132" width="12.42578125" customWidth="1"/>
    <col min="16133" max="16133" width="14.42578125" customWidth="1"/>
    <col min="16134" max="16134" width="12.85546875" customWidth="1"/>
    <col min="16135" max="16135" width="7.42578125" customWidth="1"/>
    <col min="16136" max="16136" width="12.5703125" customWidth="1"/>
    <col min="16137" max="16137" width="19.85546875" customWidth="1"/>
    <col min="16138" max="16138" width="13.5703125" customWidth="1"/>
    <col min="16139" max="16139" width="10.28515625" customWidth="1"/>
  </cols>
  <sheetData>
    <row r="1" spans="1:13" ht="18.75" customHeight="1">
      <c r="K1" s="76"/>
      <c r="L1" s="76"/>
      <c r="M1" s="76" t="s">
        <v>0</v>
      </c>
    </row>
    <row r="2" spans="1:13" ht="20.25" customHeight="1">
      <c r="A2" s="77"/>
      <c r="B2" s="77"/>
      <c r="C2" s="77"/>
      <c r="D2" s="152"/>
      <c r="E2" s="77"/>
      <c r="F2" s="77"/>
      <c r="G2" s="77"/>
      <c r="H2" s="78"/>
      <c r="I2" s="78"/>
      <c r="K2" s="79"/>
      <c r="L2" s="79"/>
      <c r="M2" s="79" t="s">
        <v>43</v>
      </c>
    </row>
    <row r="3" spans="1:13" ht="61.5" customHeight="1">
      <c r="A3" s="77"/>
      <c r="B3" s="80" t="s">
        <v>184</v>
      </c>
      <c r="C3" s="81"/>
      <c r="D3" s="81"/>
      <c r="E3" s="81"/>
      <c r="F3" s="81"/>
      <c r="G3" s="81"/>
      <c r="H3" s="81"/>
      <c r="I3" s="81"/>
      <c r="J3" s="81"/>
      <c r="K3" s="77"/>
    </row>
    <row r="4" spans="1:13" ht="31.5" customHeight="1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3" ht="48.75" customHeight="1">
      <c r="A5" s="120" t="s">
        <v>4</v>
      </c>
      <c r="B5" s="120" t="s">
        <v>5</v>
      </c>
      <c r="C5" s="121" t="s">
        <v>6</v>
      </c>
      <c r="D5" s="121"/>
      <c r="E5" s="121"/>
      <c r="F5" s="121" t="s">
        <v>7</v>
      </c>
      <c r="G5" s="121" t="s">
        <v>8</v>
      </c>
      <c r="H5" s="121"/>
      <c r="I5" s="121"/>
      <c r="J5" s="121"/>
      <c r="K5" s="122" t="s">
        <v>9</v>
      </c>
    </row>
    <row r="6" spans="1:13" ht="158.25" customHeight="1">
      <c r="A6" s="120"/>
      <c r="B6" s="120"/>
      <c r="C6" s="123" t="s">
        <v>10</v>
      </c>
      <c r="D6" s="153" t="s">
        <v>11</v>
      </c>
      <c r="E6" s="123" t="s">
        <v>12</v>
      </c>
      <c r="F6" s="121"/>
      <c r="G6" s="124" t="s">
        <v>13</v>
      </c>
      <c r="H6" s="123" t="s">
        <v>14</v>
      </c>
      <c r="I6" s="123" t="s">
        <v>15</v>
      </c>
      <c r="J6" s="123" t="s">
        <v>14</v>
      </c>
      <c r="K6" s="122"/>
    </row>
    <row r="7" spans="1:13" ht="15.75">
      <c r="A7" s="86">
        <v>1</v>
      </c>
      <c r="B7" s="125" t="s">
        <v>185</v>
      </c>
      <c r="C7" s="94">
        <v>3253.5</v>
      </c>
      <c r="D7" s="154"/>
      <c r="E7" s="126"/>
      <c r="F7" s="127">
        <f>C7</f>
        <v>3253.5</v>
      </c>
      <c r="G7" s="125"/>
      <c r="H7" s="94"/>
      <c r="I7" s="128"/>
      <c r="J7" s="94"/>
      <c r="K7" s="96"/>
    </row>
    <row r="8" spans="1:13" ht="15.75">
      <c r="A8" s="86">
        <v>2</v>
      </c>
      <c r="B8" s="125" t="s">
        <v>186</v>
      </c>
      <c r="C8" s="94"/>
      <c r="D8" s="154"/>
      <c r="E8" s="126"/>
      <c r="F8" s="127"/>
      <c r="G8" s="125">
        <v>2220</v>
      </c>
      <c r="H8" s="94">
        <v>15</v>
      </c>
      <c r="I8" s="128" t="s">
        <v>92</v>
      </c>
      <c r="J8" s="155"/>
      <c r="K8" s="96"/>
    </row>
    <row r="9" spans="1:13" ht="15.75">
      <c r="A9" s="86">
        <v>3</v>
      </c>
      <c r="B9" s="125" t="s">
        <v>187</v>
      </c>
      <c r="C9" s="94"/>
      <c r="D9" s="154"/>
      <c r="E9" s="126"/>
      <c r="F9" s="127"/>
      <c r="G9" s="125">
        <v>2220</v>
      </c>
      <c r="H9" s="94">
        <v>3</v>
      </c>
      <c r="I9" s="128" t="s">
        <v>92</v>
      </c>
      <c r="J9" s="155"/>
      <c r="K9" s="96"/>
    </row>
    <row r="10" spans="1:13" ht="15.75">
      <c r="A10" s="86">
        <v>4</v>
      </c>
      <c r="B10" s="125" t="s">
        <v>188</v>
      </c>
      <c r="C10" s="94"/>
      <c r="D10" s="154"/>
      <c r="E10" s="126"/>
      <c r="F10" s="127"/>
      <c r="G10" s="125">
        <v>2220</v>
      </c>
      <c r="H10" s="94">
        <f>6.3+53.5+87.2</f>
        <v>147</v>
      </c>
      <c r="I10" s="128" t="s">
        <v>92</v>
      </c>
      <c r="J10" s="155"/>
      <c r="K10" s="96"/>
    </row>
    <row r="11" spans="1:13" ht="15.75">
      <c r="A11" s="86">
        <v>5</v>
      </c>
      <c r="B11" s="125" t="s">
        <v>189</v>
      </c>
      <c r="C11" s="94"/>
      <c r="D11" s="154"/>
      <c r="E11" s="126"/>
      <c r="F11" s="127"/>
      <c r="G11" s="125">
        <v>2220</v>
      </c>
      <c r="H11" s="94">
        <f>72.2+2.3+9.2+17.3</f>
        <v>101</v>
      </c>
      <c r="I11" s="128" t="s">
        <v>92</v>
      </c>
      <c r="J11" s="155"/>
      <c r="K11" s="96"/>
    </row>
    <row r="12" spans="1:13" ht="15.75">
      <c r="A12" s="86">
        <v>6</v>
      </c>
      <c r="B12" s="125" t="s">
        <v>190</v>
      </c>
      <c r="C12" s="94"/>
      <c r="D12" s="154"/>
      <c r="E12" s="126"/>
      <c r="F12" s="127"/>
      <c r="G12" s="125">
        <v>2220</v>
      </c>
      <c r="H12" s="94">
        <f>2.3+43</f>
        <v>45.3</v>
      </c>
      <c r="I12" s="128" t="s">
        <v>92</v>
      </c>
      <c r="J12" s="155"/>
      <c r="K12" s="96"/>
    </row>
    <row r="13" spans="1:13" ht="15.75">
      <c r="A13" s="86">
        <v>7</v>
      </c>
      <c r="B13" s="125" t="s">
        <v>188</v>
      </c>
      <c r="C13" s="94"/>
      <c r="D13" s="154"/>
      <c r="E13" s="126"/>
      <c r="F13" s="127"/>
      <c r="G13" s="125">
        <v>2220</v>
      </c>
      <c r="H13" s="94">
        <f>87.1</f>
        <v>87.1</v>
      </c>
      <c r="I13" s="128" t="s">
        <v>92</v>
      </c>
      <c r="J13" s="155"/>
      <c r="K13" s="96"/>
    </row>
    <row r="14" spans="1:13" ht="15.75">
      <c r="A14" s="86">
        <v>8</v>
      </c>
      <c r="B14" s="125" t="s">
        <v>191</v>
      </c>
      <c r="C14" s="94"/>
      <c r="D14" s="154"/>
      <c r="E14" s="126"/>
      <c r="F14" s="127"/>
      <c r="G14" s="125">
        <v>2220</v>
      </c>
      <c r="H14" s="94">
        <f>43.9</f>
        <v>43.9</v>
      </c>
      <c r="I14" s="128" t="s">
        <v>92</v>
      </c>
      <c r="J14" s="155"/>
      <c r="K14" s="96"/>
    </row>
    <row r="15" spans="1:13" ht="15.75">
      <c r="A15" s="86">
        <v>9</v>
      </c>
      <c r="B15" s="125" t="s">
        <v>192</v>
      </c>
      <c r="C15" s="94"/>
      <c r="D15" s="154"/>
      <c r="E15" s="126"/>
      <c r="F15" s="127"/>
      <c r="G15" s="125">
        <v>2220</v>
      </c>
      <c r="H15" s="94">
        <v>97.7</v>
      </c>
      <c r="I15" s="128" t="s">
        <v>92</v>
      </c>
      <c r="J15" s="155"/>
      <c r="K15" s="96"/>
    </row>
    <row r="16" spans="1:13" ht="31.5">
      <c r="A16" s="86">
        <v>10</v>
      </c>
      <c r="B16" s="125" t="s">
        <v>193</v>
      </c>
      <c r="C16" s="94"/>
      <c r="D16" s="154">
        <v>5</v>
      </c>
      <c r="E16" s="126" t="s">
        <v>194</v>
      </c>
      <c r="F16" s="127">
        <f t="shared" ref="F16:F34" si="0">SUM(C16,D16)</f>
        <v>5</v>
      </c>
      <c r="G16" s="125">
        <v>2210</v>
      </c>
      <c r="H16" s="94"/>
      <c r="I16" s="126" t="s">
        <v>194</v>
      </c>
      <c r="J16" s="156">
        <f>F16</f>
        <v>5</v>
      </c>
      <c r="K16" s="96"/>
    </row>
    <row r="17" spans="1:15" ht="15.75">
      <c r="A17" s="86">
        <v>11</v>
      </c>
      <c r="B17" s="125" t="s">
        <v>161</v>
      </c>
      <c r="C17" s="94"/>
      <c r="D17" s="154">
        <v>1.5</v>
      </c>
      <c r="E17" s="126" t="s">
        <v>195</v>
      </c>
      <c r="F17" s="127">
        <f t="shared" si="0"/>
        <v>1.5</v>
      </c>
      <c r="G17" s="125">
        <v>2210</v>
      </c>
      <c r="H17" s="94"/>
      <c r="I17" s="126" t="s">
        <v>195</v>
      </c>
      <c r="J17" s="156">
        <f t="shared" ref="J17:J34" si="1">F17</f>
        <v>1.5</v>
      </c>
      <c r="K17" s="96"/>
    </row>
    <row r="18" spans="1:15" ht="31.5">
      <c r="A18" s="86">
        <v>12</v>
      </c>
      <c r="B18" s="125" t="s">
        <v>196</v>
      </c>
      <c r="C18" s="94"/>
      <c r="D18" s="154">
        <v>7</v>
      </c>
      <c r="E18" s="126" t="s">
        <v>197</v>
      </c>
      <c r="F18" s="127">
        <f t="shared" si="0"/>
        <v>7</v>
      </c>
      <c r="G18" s="125">
        <v>2210</v>
      </c>
      <c r="H18" s="94"/>
      <c r="I18" s="126" t="s">
        <v>197</v>
      </c>
      <c r="J18" s="156">
        <f t="shared" si="1"/>
        <v>7</v>
      </c>
      <c r="K18" s="96"/>
    </row>
    <row r="19" spans="1:15" ht="15.75">
      <c r="A19" s="86">
        <v>13</v>
      </c>
      <c r="B19" s="125" t="s">
        <v>161</v>
      </c>
      <c r="C19" s="94"/>
      <c r="D19" s="154">
        <v>3</v>
      </c>
      <c r="E19" s="126" t="s">
        <v>195</v>
      </c>
      <c r="F19" s="127">
        <f t="shared" si="0"/>
        <v>3</v>
      </c>
      <c r="G19" s="125">
        <v>2210</v>
      </c>
      <c r="H19" s="94"/>
      <c r="I19" s="126" t="s">
        <v>195</v>
      </c>
      <c r="J19" s="156">
        <f t="shared" si="1"/>
        <v>3</v>
      </c>
      <c r="K19" s="96"/>
    </row>
    <row r="20" spans="1:15" ht="15.75">
      <c r="A20" s="86">
        <v>14</v>
      </c>
      <c r="B20" s="125" t="s">
        <v>161</v>
      </c>
      <c r="C20" s="94"/>
      <c r="D20" s="154">
        <v>1.5</v>
      </c>
      <c r="E20" s="126" t="s">
        <v>195</v>
      </c>
      <c r="F20" s="127">
        <f t="shared" si="0"/>
        <v>1.5</v>
      </c>
      <c r="G20" s="125">
        <v>2210</v>
      </c>
      <c r="H20" s="94"/>
      <c r="I20" s="126" t="s">
        <v>195</v>
      </c>
      <c r="J20" s="156">
        <f t="shared" si="1"/>
        <v>1.5</v>
      </c>
      <c r="K20" s="96"/>
    </row>
    <row r="21" spans="1:15" ht="15.75">
      <c r="A21" s="86">
        <v>15</v>
      </c>
      <c r="B21" s="125" t="s">
        <v>198</v>
      </c>
      <c r="C21" s="94"/>
      <c r="D21" s="154">
        <v>3.8</v>
      </c>
      <c r="E21" s="126" t="s">
        <v>199</v>
      </c>
      <c r="F21" s="127">
        <f t="shared" si="0"/>
        <v>3.8</v>
      </c>
      <c r="G21" s="125">
        <v>2210</v>
      </c>
      <c r="H21" s="94"/>
      <c r="I21" s="126" t="s">
        <v>199</v>
      </c>
      <c r="J21" s="156">
        <f t="shared" si="1"/>
        <v>3.8</v>
      </c>
      <c r="K21" s="96"/>
    </row>
    <row r="22" spans="1:15" ht="15.75">
      <c r="A22" s="86">
        <v>16</v>
      </c>
      <c r="B22" s="125" t="s">
        <v>200</v>
      </c>
      <c r="C22" s="94"/>
      <c r="D22" s="154">
        <v>0.7</v>
      </c>
      <c r="E22" s="126" t="s">
        <v>195</v>
      </c>
      <c r="F22" s="127">
        <f t="shared" si="0"/>
        <v>0.7</v>
      </c>
      <c r="G22" s="125">
        <v>2210</v>
      </c>
      <c r="H22" s="94"/>
      <c r="I22" s="126" t="s">
        <v>195</v>
      </c>
      <c r="J22" s="156">
        <f t="shared" si="1"/>
        <v>0.7</v>
      </c>
      <c r="K22" s="96"/>
    </row>
    <row r="23" spans="1:15" ht="15.75">
      <c r="A23" s="86">
        <v>17</v>
      </c>
      <c r="B23" s="125" t="s">
        <v>201</v>
      </c>
      <c r="C23" s="94"/>
      <c r="D23" s="154">
        <v>2.1</v>
      </c>
      <c r="E23" s="126" t="s">
        <v>195</v>
      </c>
      <c r="F23" s="127">
        <f t="shared" si="0"/>
        <v>2.1</v>
      </c>
      <c r="G23" s="125">
        <v>2210</v>
      </c>
      <c r="H23" s="94"/>
      <c r="I23" s="126" t="s">
        <v>195</v>
      </c>
      <c r="J23" s="156">
        <f t="shared" si="1"/>
        <v>2.1</v>
      </c>
      <c r="K23" s="96"/>
    </row>
    <row r="24" spans="1:15" ht="15" customHeight="1">
      <c r="A24" s="86">
        <v>18</v>
      </c>
      <c r="B24" s="125" t="s">
        <v>202</v>
      </c>
      <c r="C24" s="94"/>
      <c r="D24" s="154">
        <v>239</v>
      </c>
      <c r="E24" s="126" t="s">
        <v>92</v>
      </c>
      <c r="F24" s="127">
        <v>239</v>
      </c>
      <c r="G24" s="125">
        <v>2220</v>
      </c>
      <c r="H24" s="94"/>
      <c r="I24" s="126" t="s">
        <v>92</v>
      </c>
      <c r="J24" s="156">
        <f t="shared" si="1"/>
        <v>239</v>
      </c>
      <c r="K24" s="96"/>
    </row>
    <row r="25" spans="1:15" ht="15.75">
      <c r="A25" s="86">
        <v>19</v>
      </c>
      <c r="B25" s="125" t="s">
        <v>201</v>
      </c>
      <c r="C25" s="94"/>
      <c r="D25" s="154">
        <v>1.4</v>
      </c>
      <c r="E25" s="126" t="s">
        <v>92</v>
      </c>
      <c r="F25" s="127">
        <f t="shared" si="0"/>
        <v>1.4</v>
      </c>
      <c r="G25" s="125">
        <v>2220</v>
      </c>
      <c r="H25" s="94"/>
      <c r="I25" s="126" t="s">
        <v>92</v>
      </c>
      <c r="J25" s="156">
        <f t="shared" si="1"/>
        <v>1.4</v>
      </c>
      <c r="K25" s="96"/>
    </row>
    <row r="26" spans="1:15" ht="15.75">
      <c r="A26" s="86">
        <v>20</v>
      </c>
      <c r="B26" s="125" t="s">
        <v>200</v>
      </c>
      <c r="C26" s="94"/>
      <c r="D26" s="154">
        <f>14.5+8.1</f>
        <v>22.6</v>
      </c>
      <c r="E26" s="126" t="s">
        <v>92</v>
      </c>
      <c r="F26" s="127">
        <f t="shared" si="0"/>
        <v>22.6</v>
      </c>
      <c r="G26" s="125">
        <v>2220</v>
      </c>
      <c r="H26" s="94"/>
      <c r="I26" s="126" t="s">
        <v>92</v>
      </c>
      <c r="J26" s="156">
        <f t="shared" si="1"/>
        <v>22.6</v>
      </c>
      <c r="K26" s="96"/>
    </row>
    <row r="27" spans="1:15" ht="15.75">
      <c r="A27" s="86">
        <v>21</v>
      </c>
      <c r="B27" s="125" t="s">
        <v>203</v>
      </c>
      <c r="C27" s="94"/>
      <c r="D27" s="154">
        <v>57688.5</v>
      </c>
      <c r="E27" s="126" t="s">
        <v>92</v>
      </c>
      <c r="F27" s="127">
        <f t="shared" si="0"/>
        <v>57688.5</v>
      </c>
      <c r="G27" s="125">
        <v>2220</v>
      </c>
      <c r="H27" s="94"/>
      <c r="I27" s="126" t="s">
        <v>92</v>
      </c>
      <c r="J27" s="156">
        <f t="shared" si="1"/>
        <v>57688.5</v>
      </c>
      <c r="K27" s="96"/>
    </row>
    <row r="28" spans="1:15" ht="47.25">
      <c r="A28" s="86">
        <v>22</v>
      </c>
      <c r="B28" s="125" t="s">
        <v>161</v>
      </c>
      <c r="C28" s="94"/>
      <c r="D28" s="154">
        <v>1</v>
      </c>
      <c r="E28" s="126" t="s">
        <v>204</v>
      </c>
      <c r="F28" s="127">
        <f t="shared" si="0"/>
        <v>1</v>
      </c>
      <c r="G28" s="125">
        <v>2210</v>
      </c>
      <c r="H28" s="94"/>
      <c r="I28" s="126" t="str">
        <f>E28</f>
        <v>телевізор, мікрохв, чайник,</v>
      </c>
      <c r="J28" s="156">
        <f t="shared" si="1"/>
        <v>1</v>
      </c>
      <c r="K28" s="96"/>
      <c r="O28" s="151"/>
    </row>
    <row r="29" spans="1:15" ht="94.5">
      <c r="A29" s="86">
        <v>23</v>
      </c>
      <c r="B29" s="125" t="s">
        <v>161</v>
      </c>
      <c r="C29" s="94"/>
      <c r="D29" s="154">
        <v>98.05</v>
      </c>
      <c r="E29" s="126" t="s">
        <v>205</v>
      </c>
      <c r="F29" s="127">
        <f t="shared" si="0"/>
        <v>98.05</v>
      </c>
      <c r="G29" s="125">
        <v>2210</v>
      </c>
      <c r="H29" s="94"/>
      <c r="I29" s="126" t="str">
        <f t="shared" ref="I29:I34" si="2">E29</f>
        <v>система протипролежнева, кисневий концентратор</v>
      </c>
      <c r="J29" s="156">
        <f t="shared" si="1"/>
        <v>98.05</v>
      </c>
      <c r="K29" s="96"/>
    </row>
    <row r="30" spans="1:15" ht="15.75">
      <c r="A30" s="86">
        <v>24</v>
      </c>
      <c r="B30" s="125" t="s">
        <v>161</v>
      </c>
      <c r="C30" s="94"/>
      <c r="D30" s="154">
        <v>28.8</v>
      </c>
      <c r="E30" s="126" t="s">
        <v>206</v>
      </c>
      <c r="F30" s="127">
        <f t="shared" si="0"/>
        <v>28.8</v>
      </c>
      <c r="G30" s="125">
        <v>2210</v>
      </c>
      <c r="H30" s="94"/>
      <c r="I30" s="126" t="str">
        <f t="shared" si="2"/>
        <v>меблі</v>
      </c>
      <c r="J30" s="156">
        <f t="shared" si="1"/>
        <v>28.8</v>
      </c>
      <c r="K30" s="96"/>
    </row>
    <row r="31" spans="1:15" ht="31.5">
      <c r="A31" s="86">
        <v>25</v>
      </c>
      <c r="B31" s="125" t="s">
        <v>196</v>
      </c>
      <c r="C31" s="94"/>
      <c r="D31" s="154">
        <v>1.7</v>
      </c>
      <c r="E31" s="126" t="s">
        <v>207</v>
      </c>
      <c r="F31" s="127">
        <f t="shared" si="0"/>
        <v>1.7</v>
      </c>
      <c r="G31" s="125">
        <v>2210</v>
      </c>
      <c r="H31" s="94"/>
      <c r="I31" s="126" t="str">
        <f t="shared" si="2"/>
        <v xml:space="preserve">мед. інструмент </v>
      </c>
      <c r="J31" s="156">
        <f t="shared" si="1"/>
        <v>1.7</v>
      </c>
      <c r="K31" s="96"/>
    </row>
    <row r="32" spans="1:15" ht="31.5">
      <c r="A32" s="86">
        <v>26</v>
      </c>
      <c r="B32" s="125" t="s">
        <v>196</v>
      </c>
      <c r="C32" s="94"/>
      <c r="D32" s="154">
        <v>32</v>
      </c>
      <c r="E32" s="126" t="s">
        <v>208</v>
      </c>
      <c r="F32" s="127">
        <f>SUM(C32,D32)</f>
        <v>32</v>
      </c>
      <c r="G32" s="157">
        <v>3110</v>
      </c>
      <c r="H32" s="94"/>
      <c r="I32" s="126" t="str">
        <f t="shared" si="2"/>
        <v>мед.обладнання</v>
      </c>
      <c r="J32" s="156">
        <f t="shared" si="1"/>
        <v>32</v>
      </c>
      <c r="K32" s="96"/>
    </row>
    <row r="33" spans="1:14" ht="15.75">
      <c r="A33" s="86">
        <v>27</v>
      </c>
      <c r="B33" s="125" t="s">
        <v>209</v>
      </c>
      <c r="C33" s="94"/>
      <c r="D33" s="154">
        <f>1.5+1.5</f>
        <v>3</v>
      </c>
      <c r="E33" s="126" t="s">
        <v>92</v>
      </c>
      <c r="F33" s="127">
        <f t="shared" si="0"/>
        <v>3</v>
      </c>
      <c r="G33" s="125">
        <v>2220</v>
      </c>
      <c r="H33" s="94"/>
      <c r="I33" s="126" t="str">
        <f t="shared" si="2"/>
        <v>медикаменти</v>
      </c>
      <c r="J33" s="156">
        <f t="shared" si="1"/>
        <v>3</v>
      </c>
      <c r="K33" s="96"/>
    </row>
    <row r="34" spans="1:14" ht="15.75">
      <c r="A34" s="86">
        <v>28</v>
      </c>
      <c r="B34" s="125" t="s">
        <v>210</v>
      </c>
      <c r="C34" s="94"/>
      <c r="D34" s="154">
        <v>5.0999999999999996</v>
      </c>
      <c r="E34" s="126" t="s">
        <v>92</v>
      </c>
      <c r="F34" s="127">
        <f t="shared" si="0"/>
        <v>5.0999999999999996</v>
      </c>
      <c r="G34" s="125">
        <v>2220</v>
      </c>
      <c r="H34" s="94"/>
      <c r="I34" s="126" t="str">
        <f t="shared" si="2"/>
        <v>медикаменти</v>
      </c>
      <c r="J34" s="156">
        <f t="shared" si="1"/>
        <v>5.0999999999999996</v>
      </c>
      <c r="K34" s="96"/>
    </row>
    <row r="35" spans="1:14" ht="15.75">
      <c r="A35" s="86">
        <v>29</v>
      </c>
      <c r="B35" s="125" t="s">
        <v>211</v>
      </c>
      <c r="C35" s="94"/>
      <c r="D35" s="154">
        <v>11.3</v>
      </c>
      <c r="E35" s="126" t="s">
        <v>92</v>
      </c>
      <c r="F35" s="127">
        <f>SUM(C35,D35)</f>
        <v>11.3</v>
      </c>
      <c r="G35" s="125">
        <v>2220</v>
      </c>
      <c r="H35" s="94"/>
      <c r="I35" s="126" t="str">
        <f>E35</f>
        <v>медикаменти</v>
      </c>
      <c r="J35" s="156">
        <f>F35</f>
        <v>11.3</v>
      </c>
      <c r="K35" s="96"/>
    </row>
    <row r="36" spans="1:14" ht="31.5">
      <c r="A36" s="86">
        <v>30</v>
      </c>
      <c r="B36" s="125" t="s">
        <v>212</v>
      </c>
      <c r="C36" s="94"/>
      <c r="D36" s="154">
        <v>1341.1690000000001</v>
      </c>
      <c r="E36" s="126" t="s">
        <v>208</v>
      </c>
      <c r="F36" s="127">
        <f>SUM(C36,D36)</f>
        <v>1341.1690000000001</v>
      </c>
      <c r="G36" s="125">
        <v>3110</v>
      </c>
      <c r="H36" s="94"/>
      <c r="I36" s="126" t="str">
        <f>E36</f>
        <v>мед.обладнання</v>
      </c>
      <c r="J36" s="156">
        <f>F36</f>
        <v>1341.1690000000001</v>
      </c>
      <c r="K36" s="96"/>
    </row>
    <row r="37" spans="1:14" ht="15.75">
      <c r="A37" s="86">
        <v>31</v>
      </c>
      <c r="B37" s="125" t="s">
        <v>161</v>
      </c>
      <c r="C37" s="94"/>
      <c r="D37" s="154">
        <v>1.5</v>
      </c>
      <c r="E37" s="126" t="s">
        <v>213</v>
      </c>
      <c r="F37" s="127">
        <f>SUM(C37,D37)</f>
        <v>1.5</v>
      </c>
      <c r="G37" s="125">
        <v>2210</v>
      </c>
      <c r="H37" s="94"/>
      <c r="I37" s="126" t="s">
        <v>213</v>
      </c>
      <c r="J37" s="156">
        <f>F37</f>
        <v>1.5</v>
      </c>
      <c r="K37" s="96"/>
    </row>
    <row r="38" spans="1:14" ht="15.75">
      <c r="A38" s="86">
        <v>32</v>
      </c>
      <c r="B38" s="125"/>
      <c r="C38" s="94"/>
      <c r="D38" s="154"/>
      <c r="E38" s="126"/>
      <c r="F38" s="127"/>
      <c r="G38" s="125"/>
      <c r="H38" s="94"/>
      <c r="I38" s="126"/>
      <c r="J38" s="156"/>
      <c r="K38" s="96"/>
    </row>
    <row r="39" spans="1:14" ht="15.75">
      <c r="A39" s="86">
        <v>33</v>
      </c>
      <c r="B39" s="125"/>
      <c r="C39" s="94"/>
      <c r="D39" s="154"/>
      <c r="E39" s="126"/>
      <c r="F39" s="127"/>
      <c r="G39" s="125"/>
      <c r="H39" s="94"/>
      <c r="I39" s="126"/>
      <c r="J39" s="156"/>
      <c r="K39" s="96"/>
    </row>
    <row r="40" spans="1:14" ht="15.75">
      <c r="A40" s="125"/>
      <c r="B40" s="109" t="s">
        <v>37</v>
      </c>
      <c r="C40" s="114">
        <f>SUM(C7:C27)</f>
        <v>3253.5</v>
      </c>
      <c r="D40" s="132">
        <f>SUM(D16:D39)</f>
        <v>59499.719000000005</v>
      </c>
      <c r="E40" s="158"/>
      <c r="F40" s="132">
        <f>SUM(F7:F39)</f>
        <v>62753.219000000005</v>
      </c>
      <c r="G40" s="159"/>
      <c r="H40" s="114">
        <f>SUM(H7:H27)</f>
        <v>540</v>
      </c>
      <c r="I40" s="158"/>
      <c r="J40" s="114">
        <f>SUM(J7:J39)</f>
        <v>59499.719000000005</v>
      </c>
      <c r="K40" s="114">
        <f>C40-H40</f>
        <v>2713.5</v>
      </c>
      <c r="N40">
        <v>2713.5</v>
      </c>
    </row>
    <row r="41" spans="1:14" ht="15.75">
      <c r="B41" s="133" t="s">
        <v>163</v>
      </c>
      <c r="F41" s="71"/>
      <c r="G41" s="72"/>
      <c r="H41" s="134"/>
      <c r="I41" t="s">
        <v>214</v>
      </c>
    </row>
    <row r="42" spans="1:14">
      <c r="A42" s="160" t="s">
        <v>215</v>
      </c>
      <c r="B42" s="160"/>
      <c r="C42" s="160"/>
      <c r="D42" s="161"/>
      <c r="E42" s="160"/>
      <c r="F42" s="160"/>
      <c r="G42" s="160"/>
      <c r="H42" s="160"/>
      <c r="I42" s="160"/>
      <c r="J42" s="160"/>
      <c r="K42" s="160"/>
    </row>
    <row r="43" spans="1:14" ht="15.75">
      <c r="B43" s="133" t="s">
        <v>41</v>
      </c>
      <c r="F43" s="71"/>
      <c r="G43" s="72"/>
      <c r="H43" s="134"/>
      <c r="I43" t="s">
        <v>216</v>
      </c>
    </row>
    <row r="44" spans="1:14">
      <c r="F44" s="74" t="s">
        <v>40</v>
      </c>
      <c r="G44" s="75"/>
      <c r="H44" s="75"/>
    </row>
    <row r="45" spans="1:14">
      <c r="D45" s="151">
        <v>59622.9</v>
      </c>
    </row>
  </sheetData>
  <mergeCells count="10">
    <mergeCell ref="G41:H41"/>
    <mergeCell ref="G43:H43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09"/>
  <sheetViews>
    <sheetView zoomScaleNormal="100" workbookViewId="0">
      <selection activeCell="I7" sqref="I7:I8"/>
    </sheetView>
  </sheetViews>
  <sheetFormatPr defaultRowHeight="15"/>
  <cols>
    <col min="1" max="1" width="5.42578125" customWidth="1"/>
    <col min="2" max="2" width="28.5703125" customWidth="1"/>
    <col min="3" max="3" width="8.85546875" customWidth="1"/>
    <col min="4" max="4" width="12.42578125" style="151" customWidth="1"/>
    <col min="5" max="5" width="14.42578125" customWidth="1"/>
    <col min="6" max="6" width="12.85546875" customWidth="1"/>
    <col min="7" max="7" width="7.42578125" customWidth="1"/>
    <col min="8" max="8" width="12.5703125" customWidth="1"/>
    <col min="9" max="9" width="19.85546875" customWidth="1"/>
    <col min="10" max="10" width="13.5703125" customWidth="1"/>
    <col min="11" max="11" width="10.28515625" customWidth="1"/>
    <col min="257" max="257" width="5.42578125" customWidth="1"/>
    <col min="258" max="258" width="28.5703125" customWidth="1"/>
    <col min="259" max="259" width="8.85546875" customWidth="1"/>
    <col min="260" max="260" width="12.42578125" customWidth="1"/>
    <col min="261" max="261" width="14.42578125" customWidth="1"/>
    <col min="262" max="262" width="12.85546875" customWidth="1"/>
    <col min="263" max="263" width="7.42578125" customWidth="1"/>
    <col min="264" max="264" width="12.5703125" customWidth="1"/>
    <col min="265" max="265" width="19.85546875" customWidth="1"/>
    <col min="266" max="266" width="13.5703125" customWidth="1"/>
    <col min="267" max="267" width="10.28515625" customWidth="1"/>
    <col min="513" max="513" width="5.42578125" customWidth="1"/>
    <col min="514" max="514" width="28.5703125" customWidth="1"/>
    <col min="515" max="515" width="8.85546875" customWidth="1"/>
    <col min="516" max="516" width="12.42578125" customWidth="1"/>
    <col min="517" max="517" width="14.42578125" customWidth="1"/>
    <col min="518" max="518" width="12.85546875" customWidth="1"/>
    <col min="519" max="519" width="7.42578125" customWidth="1"/>
    <col min="520" max="520" width="12.5703125" customWidth="1"/>
    <col min="521" max="521" width="19.85546875" customWidth="1"/>
    <col min="522" max="522" width="13.5703125" customWidth="1"/>
    <col min="523" max="523" width="10.28515625" customWidth="1"/>
    <col min="769" max="769" width="5.42578125" customWidth="1"/>
    <col min="770" max="770" width="28.5703125" customWidth="1"/>
    <col min="771" max="771" width="8.85546875" customWidth="1"/>
    <col min="772" max="772" width="12.42578125" customWidth="1"/>
    <col min="773" max="773" width="14.42578125" customWidth="1"/>
    <col min="774" max="774" width="12.85546875" customWidth="1"/>
    <col min="775" max="775" width="7.42578125" customWidth="1"/>
    <col min="776" max="776" width="12.5703125" customWidth="1"/>
    <col min="777" max="777" width="19.85546875" customWidth="1"/>
    <col min="778" max="778" width="13.5703125" customWidth="1"/>
    <col min="779" max="779" width="10.28515625" customWidth="1"/>
    <col min="1025" max="1025" width="5.42578125" customWidth="1"/>
    <col min="1026" max="1026" width="28.5703125" customWidth="1"/>
    <col min="1027" max="1027" width="8.85546875" customWidth="1"/>
    <col min="1028" max="1028" width="12.42578125" customWidth="1"/>
    <col min="1029" max="1029" width="14.42578125" customWidth="1"/>
    <col min="1030" max="1030" width="12.85546875" customWidth="1"/>
    <col min="1031" max="1031" width="7.42578125" customWidth="1"/>
    <col min="1032" max="1032" width="12.5703125" customWidth="1"/>
    <col min="1033" max="1033" width="19.85546875" customWidth="1"/>
    <col min="1034" max="1034" width="13.5703125" customWidth="1"/>
    <col min="1035" max="1035" width="10.28515625" customWidth="1"/>
    <col min="1281" max="1281" width="5.42578125" customWidth="1"/>
    <col min="1282" max="1282" width="28.5703125" customWidth="1"/>
    <col min="1283" max="1283" width="8.85546875" customWidth="1"/>
    <col min="1284" max="1284" width="12.42578125" customWidth="1"/>
    <col min="1285" max="1285" width="14.42578125" customWidth="1"/>
    <col min="1286" max="1286" width="12.85546875" customWidth="1"/>
    <col min="1287" max="1287" width="7.42578125" customWidth="1"/>
    <col min="1288" max="1288" width="12.5703125" customWidth="1"/>
    <col min="1289" max="1289" width="19.85546875" customWidth="1"/>
    <col min="1290" max="1290" width="13.5703125" customWidth="1"/>
    <col min="1291" max="1291" width="10.28515625" customWidth="1"/>
    <col min="1537" max="1537" width="5.42578125" customWidth="1"/>
    <col min="1538" max="1538" width="28.5703125" customWidth="1"/>
    <col min="1539" max="1539" width="8.85546875" customWidth="1"/>
    <col min="1540" max="1540" width="12.42578125" customWidth="1"/>
    <col min="1541" max="1541" width="14.42578125" customWidth="1"/>
    <col min="1542" max="1542" width="12.85546875" customWidth="1"/>
    <col min="1543" max="1543" width="7.42578125" customWidth="1"/>
    <col min="1544" max="1544" width="12.5703125" customWidth="1"/>
    <col min="1545" max="1545" width="19.85546875" customWidth="1"/>
    <col min="1546" max="1546" width="13.5703125" customWidth="1"/>
    <col min="1547" max="1547" width="10.28515625" customWidth="1"/>
    <col min="1793" max="1793" width="5.42578125" customWidth="1"/>
    <col min="1794" max="1794" width="28.5703125" customWidth="1"/>
    <col min="1795" max="1795" width="8.85546875" customWidth="1"/>
    <col min="1796" max="1796" width="12.42578125" customWidth="1"/>
    <col min="1797" max="1797" width="14.42578125" customWidth="1"/>
    <col min="1798" max="1798" width="12.85546875" customWidth="1"/>
    <col min="1799" max="1799" width="7.42578125" customWidth="1"/>
    <col min="1800" max="1800" width="12.5703125" customWidth="1"/>
    <col min="1801" max="1801" width="19.85546875" customWidth="1"/>
    <col min="1802" max="1802" width="13.5703125" customWidth="1"/>
    <col min="1803" max="1803" width="10.28515625" customWidth="1"/>
    <col min="2049" max="2049" width="5.42578125" customWidth="1"/>
    <col min="2050" max="2050" width="28.5703125" customWidth="1"/>
    <col min="2051" max="2051" width="8.85546875" customWidth="1"/>
    <col min="2052" max="2052" width="12.42578125" customWidth="1"/>
    <col min="2053" max="2053" width="14.42578125" customWidth="1"/>
    <col min="2054" max="2054" width="12.85546875" customWidth="1"/>
    <col min="2055" max="2055" width="7.42578125" customWidth="1"/>
    <col min="2056" max="2056" width="12.5703125" customWidth="1"/>
    <col min="2057" max="2057" width="19.85546875" customWidth="1"/>
    <col min="2058" max="2058" width="13.5703125" customWidth="1"/>
    <col min="2059" max="2059" width="10.28515625" customWidth="1"/>
    <col min="2305" max="2305" width="5.42578125" customWidth="1"/>
    <col min="2306" max="2306" width="28.5703125" customWidth="1"/>
    <col min="2307" max="2307" width="8.85546875" customWidth="1"/>
    <col min="2308" max="2308" width="12.42578125" customWidth="1"/>
    <col min="2309" max="2309" width="14.42578125" customWidth="1"/>
    <col min="2310" max="2310" width="12.85546875" customWidth="1"/>
    <col min="2311" max="2311" width="7.42578125" customWidth="1"/>
    <col min="2312" max="2312" width="12.5703125" customWidth="1"/>
    <col min="2313" max="2313" width="19.85546875" customWidth="1"/>
    <col min="2314" max="2314" width="13.5703125" customWidth="1"/>
    <col min="2315" max="2315" width="10.28515625" customWidth="1"/>
    <col min="2561" max="2561" width="5.42578125" customWidth="1"/>
    <col min="2562" max="2562" width="28.5703125" customWidth="1"/>
    <col min="2563" max="2563" width="8.85546875" customWidth="1"/>
    <col min="2564" max="2564" width="12.42578125" customWidth="1"/>
    <col min="2565" max="2565" width="14.42578125" customWidth="1"/>
    <col min="2566" max="2566" width="12.85546875" customWidth="1"/>
    <col min="2567" max="2567" width="7.42578125" customWidth="1"/>
    <col min="2568" max="2568" width="12.5703125" customWidth="1"/>
    <col min="2569" max="2569" width="19.85546875" customWidth="1"/>
    <col min="2570" max="2570" width="13.5703125" customWidth="1"/>
    <col min="2571" max="2571" width="10.28515625" customWidth="1"/>
    <col min="2817" max="2817" width="5.42578125" customWidth="1"/>
    <col min="2818" max="2818" width="28.5703125" customWidth="1"/>
    <col min="2819" max="2819" width="8.85546875" customWidth="1"/>
    <col min="2820" max="2820" width="12.42578125" customWidth="1"/>
    <col min="2821" max="2821" width="14.42578125" customWidth="1"/>
    <col min="2822" max="2822" width="12.85546875" customWidth="1"/>
    <col min="2823" max="2823" width="7.42578125" customWidth="1"/>
    <col min="2824" max="2824" width="12.5703125" customWidth="1"/>
    <col min="2825" max="2825" width="19.85546875" customWidth="1"/>
    <col min="2826" max="2826" width="13.5703125" customWidth="1"/>
    <col min="2827" max="2827" width="10.28515625" customWidth="1"/>
    <col min="3073" max="3073" width="5.42578125" customWidth="1"/>
    <col min="3074" max="3074" width="28.5703125" customWidth="1"/>
    <col min="3075" max="3075" width="8.85546875" customWidth="1"/>
    <col min="3076" max="3076" width="12.42578125" customWidth="1"/>
    <col min="3077" max="3077" width="14.42578125" customWidth="1"/>
    <col min="3078" max="3078" width="12.85546875" customWidth="1"/>
    <col min="3079" max="3079" width="7.42578125" customWidth="1"/>
    <col min="3080" max="3080" width="12.5703125" customWidth="1"/>
    <col min="3081" max="3081" width="19.85546875" customWidth="1"/>
    <col min="3082" max="3082" width="13.5703125" customWidth="1"/>
    <col min="3083" max="3083" width="10.28515625" customWidth="1"/>
    <col min="3329" max="3329" width="5.42578125" customWidth="1"/>
    <col min="3330" max="3330" width="28.5703125" customWidth="1"/>
    <col min="3331" max="3331" width="8.85546875" customWidth="1"/>
    <col min="3332" max="3332" width="12.42578125" customWidth="1"/>
    <col min="3333" max="3333" width="14.42578125" customWidth="1"/>
    <col min="3334" max="3334" width="12.85546875" customWidth="1"/>
    <col min="3335" max="3335" width="7.42578125" customWidth="1"/>
    <col min="3336" max="3336" width="12.5703125" customWidth="1"/>
    <col min="3337" max="3337" width="19.85546875" customWidth="1"/>
    <col min="3338" max="3338" width="13.5703125" customWidth="1"/>
    <col min="3339" max="3339" width="10.28515625" customWidth="1"/>
    <col min="3585" max="3585" width="5.42578125" customWidth="1"/>
    <col min="3586" max="3586" width="28.5703125" customWidth="1"/>
    <col min="3587" max="3587" width="8.85546875" customWidth="1"/>
    <col min="3588" max="3588" width="12.42578125" customWidth="1"/>
    <col min="3589" max="3589" width="14.42578125" customWidth="1"/>
    <col min="3590" max="3590" width="12.85546875" customWidth="1"/>
    <col min="3591" max="3591" width="7.42578125" customWidth="1"/>
    <col min="3592" max="3592" width="12.5703125" customWidth="1"/>
    <col min="3593" max="3593" width="19.85546875" customWidth="1"/>
    <col min="3594" max="3594" width="13.5703125" customWidth="1"/>
    <col min="3595" max="3595" width="10.28515625" customWidth="1"/>
    <col min="3841" max="3841" width="5.42578125" customWidth="1"/>
    <col min="3842" max="3842" width="28.5703125" customWidth="1"/>
    <col min="3843" max="3843" width="8.85546875" customWidth="1"/>
    <col min="3844" max="3844" width="12.42578125" customWidth="1"/>
    <col min="3845" max="3845" width="14.42578125" customWidth="1"/>
    <col min="3846" max="3846" width="12.85546875" customWidth="1"/>
    <col min="3847" max="3847" width="7.42578125" customWidth="1"/>
    <col min="3848" max="3848" width="12.5703125" customWidth="1"/>
    <col min="3849" max="3849" width="19.85546875" customWidth="1"/>
    <col min="3850" max="3850" width="13.5703125" customWidth="1"/>
    <col min="3851" max="3851" width="10.28515625" customWidth="1"/>
    <col min="4097" max="4097" width="5.42578125" customWidth="1"/>
    <col min="4098" max="4098" width="28.5703125" customWidth="1"/>
    <col min="4099" max="4099" width="8.85546875" customWidth="1"/>
    <col min="4100" max="4100" width="12.42578125" customWidth="1"/>
    <col min="4101" max="4101" width="14.42578125" customWidth="1"/>
    <col min="4102" max="4102" width="12.85546875" customWidth="1"/>
    <col min="4103" max="4103" width="7.42578125" customWidth="1"/>
    <col min="4104" max="4104" width="12.5703125" customWidth="1"/>
    <col min="4105" max="4105" width="19.85546875" customWidth="1"/>
    <col min="4106" max="4106" width="13.5703125" customWidth="1"/>
    <col min="4107" max="4107" width="10.28515625" customWidth="1"/>
    <col min="4353" max="4353" width="5.42578125" customWidth="1"/>
    <col min="4354" max="4354" width="28.5703125" customWidth="1"/>
    <col min="4355" max="4355" width="8.85546875" customWidth="1"/>
    <col min="4356" max="4356" width="12.42578125" customWidth="1"/>
    <col min="4357" max="4357" width="14.42578125" customWidth="1"/>
    <col min="4358" max="4358" width="12.85546875" customWidth="1"/>
    <col min="4359" max="4359" width="7.42578125" customWidth="1"/>
    <col min="4360" max="4360" width="12.5703125" customWidth="1"/>
    <col min="4361" max="4361" width="19.85546875" customWidth="1"/>
    <col min="4362" max="4362" width="13.5703125" customWidth="1"/>
    <col min="4363" max="4363" width="10.28515625" customWidth="1"/>
    <col min="4609" max="4609" width="5.42578125" customWidth="1"/>
    <col min="4610" max="4610" width="28.5703125" customWidth="1"/>
    <col min="4611" max="4611" width="8.85546875" customWidth="1"/>
    <col min="4612" max="4612" width="12.42578125" customWidth="1"/>
    <col min="4613" max="4613" width="14.42578125" customWidth="1"/>
    <col min="4614" max="4614" width="12.85546875" customWidth="1"/>
    <col min="4615" max="4615" width="7.42578125" customWidth="1"/>
    <col min="4616" max="4616" width="12.5703125" customWidth="1"/>
    <col min="4617" max="4617" width="19.85546875" customWidth="1"/>
    <col min="4618" max="4618" width="13.5703125" customWidth="1"/>
    <col min="4619" max="4619" width="10.28515625" customWidth="1"/>
    <col min="4865" max="4865" width="5.42578125" customWidth="1"/>
    <col min="4866" max="4866" width="28.5703125" customWidth="1"/>
    <col min="4867" max="4867" width="8.85546875" customWidth="1"/>
    <col min="4868" max="4868" width="12.42578125" customWidth="1"/>
    <col min="4869" max="4869" width="14.42578125" customWidth="1"/>
    <col min="4870" max="4870" width="12.85546875" customWidth="1"/>
    <col min="4871" max="4871" width="7.42578125" customWidth="1"/>
    <col min="4872" max="4872" width="12.5703125" customWidth="1"/>
    <col min="4873" max="4873" width="19.85546875" customWidth="1"/>
    <col min="4874" max="4874" width="13.5703125" customWidth="1"/>
    <col min="4875" max="4875" width="10.28515625" customWidth="1"/>
    <col min="5121" max="5121" width="5.42578125" customWidth="1"/>
    <col min="5122" max="5122" width="28.5703125" customWidth="1"/>
    <col min="5123" max="5123" width="8.85546875" customWidth="1"/>
    <col min="5124" max="5124" width="12.42578125" customWidth="1"/>
    <col min="5125" max="5125" width="14.42578125" customWidth="1"/>
    <col min="5126" max="5126" width="12.85546875" customWidth="1"/>
    <col min="5127" max="5127" width="7.42578125" customWidth="1"/>
    <col min="5128" max="5128" width="12.5703125" customWidth="1"/>
    <col min="5129" max="5129" width="19.85546875" customWidth="1"/>
    <col min="5130" max="5130" width="13.5703125" customWidth="1"/>
    <col min="5131" max="5131" width="10.28515625" customWidth="1"/>
    <col min="5377" max="5377" width="5.42578125" customWidth="1"/>
    <col min="5378" max="5378" width="28.5703125" customWidth="1"/>
    <col min="5379" max="5379" width="8.85546875" customWidth="1"/>
    <col min="5380" max="5380" width="12.42578125" customWidth="1"/>
    <col min="5381" max="5381" width="14.42578125" customWidth="1"/>
    <col min="5382" max="5382" width="12.85546875" customWidth="1"/>
    <col min="5383" max="5383" width="7.42578125" customWidth="1"/>
    <col min="5384" max="5384" width="12.5703125" customWidth="1"/>
    <col min="5385" max="5385" width="19.85546875" customWidth="1"/>
    <col min="5386" max="5386" width="13.5703125" customWidth="1"/>
    <col min="5387" max="5387" width="10.28515625" customWidth="1"/>
    <col min="5633" max="5633" width="5.42578125" customWidth="1"/>
    <col min="5634" max="5634" width="28.5703125" customWidth="1"/>
    <col min="5635" max="5635" width="8.85546875" customWidth="1"/>
    <col min="5636" max="5636" width="12.42578125" customWidth="1"/>
    <col min="5637" max="5637" width="14.42578125" customWidth="1"/>
    <col min="5638" max="5638" width="12.85546875" customWidth="1"/>
    <col min="5639" max="5639" width="7.42578125" customWidth="1"/>
    <col min="5640" max="5640" width="12.5703125" customWidth="1"/>
    <col min="5641" max="5641" width="19.85546875" customWidth="1"/>
    <col min="5642" max="5642" width="13.5703125" customWidth="1"/>
    <col min="5643" max="5643" width="10.28515625" customWidth="1"/>
    <col min="5889" max="5889" width="5.42578125" customWidth="1"/>
    <col min="5890" max="5890" width="28.5703125" customWidth="1"/>
    <col min="5891" max="5891" width="8.85546875" customWidth="1"/>
    <col min="5892" max="5892" width="12.42578125" customWidth="1"/>
    <col min="5893" max="5893" width="14.42578125" customWidth="1"/>
    <col min="5894" max="5894" width="12.85546875" customWidth="1"/>
    <col min="5895" max="5895" width="7.42578125" customWidth="1"/>
    <col min="5896" max="5896" width="12.5703125" customWidth="1"/>
    <col min="5897" max="5897" width="19.85546875" customWidth="1"/>
    <col min="5898" max="5898" width="13.5703125" customWidth="1"/>
    <col min="5899" max="5899" width="10.28515625" customWidth="1"/>
    <col min="6145" max="6145" width="5.42578125" customWidth="1"/>
    <col min="6146" max="6146" width="28.5703125" customWidth="1"/>
    <col min="6147" max="6147" width="8.85546875" customWidth="1"/>
    <col min="6148" max="6148" width="12.42578125" customWidth="1"/>
    <col min="6149" max="6149" width="14.42578125" customWidth="1"/>
    <col min="6150" max="6150" width="12.85546875" customWidth="1"/>
    <col min="6151" max="6151" width="7.42578125" customWidth="1"/>
    <col min="6152" max="6152" width="12.5703125" customWidth="1"/>
    <col min="6153" max="6153" width="19.85546875" customWidth="1"/>
    <col min="6154" max="6154" width="13.5703125" customWidth="1"/>
    <col min="6155" max="6155" width="10.28515625" customWidth="1"/>
    <col min="6401" max="6401" width="5.42578125" customWidth="1"/>
    <col min="6402" max="6402" width="28.5703125" customWidth="1"/>
    <col min="6403" max="6403" width="8.85546875" customWidth="1"/>
    <col min="6404" max="6404" width="12.42578125" customWidth="1"/>
    <col min="6405" max="6405" width="14.42578125" customWidth="1"/>
    <col min="6406" max="6406" width="12.85546875" customWidth="1"/>
    <col min="6407" max="6407" width="7.42578125" customWidth="1"/>
    <col min="6408" max="6408" width="12.5703125" customWidth="1"/>
    <col min="6409" max="6409" width="19.85546875" customWidth="1"/>
    <col min="6410" max="6410" width="13.5703125" customWidth="1"/>
    <col min="6411" max="6411" width="10.28515625" customWidth="1"/>
    <col min="6657" max="6657" width="5.42578125" customWidth="1"/>
    <col min="6658" max="6658" width="28.5703125" customWidth="1"/>
    <col min="6659" max="6659" width="8.85546875" customWidth="1"/>
    <col min="6660" max="6660" width="12.42578125" customWidth="1"/>
    <col min="6661" max="6661" width="14.42578125" customWidth="1"/>
    <col min="6662" max="6662" width="12.85546875" customWidth="1"/>
    <col min="6663" max="6663" width="7.42578125" customWidth="1"/>
    <col min="6664" max="6664" width="12.5703125" customWidth="1"/>
    <col min="6665" max="6665" width="19.85546875" customWidth="1"/>
    <col min="6666" max="6666" width="13.5703125" customWidth="1"/>
    <col min="6667" max="6667" width="10.28515625" customWidth="1"/>
    <col min="6913" max="6913" width="5.42578125" customWidth="1"/>
    <col min="6914" max="6914" width="28.5703125" customWidth="1"/>
    <col min="6915" max="6915" width="8.85546875" customWidth="1"/>
    <col min="6916" max="6916" width="12.42578125" customWidth="1"/>
    <col min="6917" max="6917" width="14.42578125" customWidth="1"/>
    <col min="6918" max="6918" width="12.85546875" customWidth="1"/>
    <col min="6919" max="6919" width="7.42578125" customWidth="1"/>
    <col min="6920" max="6920" width="12.5703125" customWidth="1"/>
    <col min="6921" max="6921" width="19.85546875" customWidth="1"/>
    <col min="6922" max="6922" width="13.5703125" customWidth="1"/>
    <col min="6923" max="6923" width="10.28515625" customWidth="1"/>
    <col min="7169" max="7169" width="5.42578125" customWidth="1"/>
    <col min="7170" max="7170" width="28.5703125" customWidth="1"/>
    <col min="7171" max="7171" width="8.85546875" customWidth="1"/>
    <col min="7172" max="7172" width="12.42578125" customWidth="1"/>
    <col min="7173" max="7173" width="14.42578125" customWidth="1"/>
    <col min="7174" max="7174" width="12.85546875" customWidth="1"/>
    <col min="7175" max="7175" width="7.42578125" customWidth="1"/>
    <col min="7176" max="7176" width="12.5703125" customWidth="1"/>
    <col min="7177" max="7177" width="19.85546875" customWidth="1"/>
    <col min="7178" max="7178" width="13.5703125" customWidth="1"/>
    <col min="7179" max="7179" width="10.28515625" customWidth="1"/>
    <col min="7425" max="7425" width="5.42578125" customWidth="1"/>
    <col min="7426" max="7426" width="28.5703125" customWidth="1"/>
    <col min="7427" max="7427" width="8.85546875" customWidth="1"/>
    <col min="7428" max="7428" width="12.42578125" customWidth="1"/>
    <col min="7429" max="7429" width="14.42578125" customWidth="1"/>
    <col min="7430" max="7430" width="12.85546875" customWidth="1"/>
    <col min="7431" max="7431" width="7.42578125" customWidth="1"/>
    <col min="7432" max="7432" width="12.5703125" customWidth="1"/>
    <col min="7433" max="7433" width="19.85546875" customWidth="1"/>
    <col min="7434" max="7434" width="13.5703125" customWidth="1"/>
    <col min="7435" max="7435" width="10.28515625" customWidth="1"/>
    <col min="7681" max="7681" width="5.42578125" customWidth="1"/>
    <col min="7682" max="7682" width="28.5703125" customWidth="1"/>
    <col min="7683" max="7683" width="8.85546875" customWidth="1"/>
    <col min="7684" max="7684" width="12.42578125" customWidth="1"/>
    <col min="7685" max="7685" width="14.42578125" customWidth="1"/>
    <col min="7686" max="7686" width="12.85546875" customWidth="1"/>
    <col min="7687" max="7687" width="7.42578125" customWidth="1"/>
    <col min="7688" max="7688" width="12.5703125" customWidth="1"/>
    <col min="7689" max="7689" width="19.85546875" customWidth="1"/>
    <col min="7690" max="7690" width="13.5703125" customWidth="1"/>
    <col min="7691" max="7691" width="10.28515625" customWidth="1"/>
    <col min="7937" max="7937" width="5.42578125" customWidth="1"/>
    <col min="7938" max="7938" width="28.5703125" customWidth="1"/>
    <col min="7939" max="7939" width="8.85546875" customWidth="1"/>
    <col min="7940" max="7940" width="12.42578125" customWidth="1"/>
    <col min="7941" max="7941" width="14.42578125" customWidth="1"/>
    <col min="7942" max="7942" width="12.85546875" customWidth="1"/>
    <col min="7943" max="7943" width="7.42578125" customWidth="1"/>
    <col min="7944" max="7944" width="12.5703125" customWidth="1"/>
    <col min="7945" max="7945" width="19.85546875" customWidth="1"/>
    <col min="7946" max="7946" width="13.5703125" customWidth="1"/>
    <col min="7947" max="7947" width="10.28515625" customWidth="1"/>
    <col min="8193" max="8193" width="5.42578125" customWidth="1"/>
    <col min="8194" max="8194" width="28.5703125" customWidth="1"/>
    <col min="8195" max="8195" width="8.85546875" customWidth="1"/>
    <col min="8196" max="8196" width="12.42578125" customWidth="1"/>
    <col min="8197" max="8197" width="14.42578125" customWidth="1"/>
    <col min="8198" max="8198" width="12.85546875" customWidth="1"/>
    <col min="8199" max="8199" width="7.42578125" customWidth="1"/>
    <col min="8200" max="8200" width="12.5703125" customWidth="1"/>
    <col min="8201" max="8201" width="19.85546875" customWidth="1"/>
    <col min="8202" max="8202" width="13.5703125" customWidth="1"/>
    <col min="8203" max="8203" width="10.28515625" customWidth="1"/>
    <col min="8449" max="8449" width="5.42578125" customWidth="1"/>
    <col min="8450" max="8450" width="28.5703125" customWidth="1"/>
    <col min="8451" max="8451" width="8.85546875" customWidth="1"/>
    <col min="8452" max="8452" width="12.42578125" customWidth="1"/>
    <col min="8453" max="8453" width="14.42578125" customWidth="1"/>
    <col min="8454" max="8454" width="12.85546875" customWidth="1"/>
    <col min="8455" max="8455" width="7.42578125" customWidth="1"/>
    <col min="8456" max="8456" width="12.5703125" customWidth="1"/>
    <col min="8457" max="8457" width="19.85546875" customWidth="1"/>
    <col min="8458" max="8458" width="13.5703125" customWidth="1"/>
    <col min="8459" max="8459" width="10.28515625" customWidth="1"/>
    <col min="8705" max="8705" width="5.42578125" customWidth="1"/>
    <col min="8706" max="8706" width="28.5703125" customWidth="1"/>
    <col min="8707" max="8707" width="8.85546875" customWidth="1"/>
    <col min="8708" max="8708" width="12.42578125" customWidth="1"/>
    <col min="8709" max="8709" width="14.42578125" customWidth="1"/>
    <col min="8710" max="8710" width="12.85546875" customWidth="1"/>
    <col min="8711" max="8711" width="7.42578125" customWidth="1"/>
    <col min="8712" max="8712" width="12.5703125" customWidth="1"/>
    <col min="8713" max="8713" width="19.85546875" customWidth="1"/>
    <col min="8714" max="8714" width="13.5703125" customWidth="1"/>
    <col min="8715" max="8715" width="10.28515625" customWidth="1"/>
    <col min="8961" max="8961" width="5.42578125" customWidth="1"/>
    <col min="8962" max="8962" width="28.5703125" customWidth="1"/>
    <col min="8963" max="8963" width="8.85546875" customWidth="1"/>
    <col min="8964" max="8964" width="12.42578125" customWidth="1"/>
    <col min="8965" max="8965" width="14.42578125" customWidth="1"/>
    <col min="8966" max="8966" width="12.85546875" customWidth="1"/>
    <col min="8967" max="8967" width="7.42578125" customWidth="1"/>
    <col min="8968" max="8968" width="12.5703125" customWidth="1"/>
    <col min="8969" max="8969" width="19.85546875" customWidth="1"/>
    <col min="8970" max="8970" width="13.5703125" customWidth="1"/>
    <col min="8971" max="8971" width="10.28515625" customWidth="1"/>
    <col min="9217" max="9217" width="5.42578125" customWidth="1"/>
    <col min="9218" max="9218" width="28.5703125" customWidth="1"/>
    <col min="9219" max="9219" width="8.85546875" customWidth="1"/>
    <col min="9220" max="9220" width="12.42578125" customWidth="1"/>
    <col min="9221" max="9221" width="14.42578125" customWidth="1"/>
    <col min="9222" max="9222" width="12.85546875" customWidth="1"/>
    <col min="9223" max="9223" width="7.42578125" customWidth="1"/>
    <col min="9224" max="9224" width="12.5703125" customWidth="1"/>
    <col min="9225" max="9225" width="19.85546875" customWidth="1"/>
    <col min="9226" max="9226" width="13.5703125" customWidth="1"/>
    <col min="9227" max="9227" width="10.28515625" customWidth="1"/>
    <col min="9473" max="9473" width="5.42578125" customWidth="1"/>
    <col min="9474" max="9474" width="28.5703125" customWidth="1"/>
    <col min="9475" max="9475" width="8.85546875" customWidth="1"/>
    <col min="9476" max="9476" width="12.42578125" customWidth="1"/>
    <col min="9477" max="9477" width="14.42578125" customWidth="1"/>
    <col min="9478" max="9478" width="12.85546875" customWidth="1"/>
    <col min="9479" max="9479" width="7.42578125" customWidth="1"/>
    <col min="9480" max="9480" width="12.5703125" customWidth="1"/>
    <col min="9481" max="9481" width="19.85546875" customWidth="1"/>
    <col min="9482" max="9482" width="13.5703125" customWidth="1"/>
    <col min="9483" max="9483" width="10.28515625" customWidth="1"/>
    <col min="9729" max="9729" width="5.42578125" customWidth="1"/>
    <col min="9730" max="9730" width="28.5703125" customWidth="1"/>
    <col min="9731" max="9731" width="8.85546875" customWidth="1"/>
    <col min="9732" max="9732" width="12.42578125" customWidth="1"/>
    <col min="9733" max="9733" width="14.42578125" customWidth="1"/>
    <col min="9734" max="9734" width="12.85546875" customWidth="1"/>
    <col min="9735" max="9735" width="7.42578125" customWidth="1"/>
    <col min="9736" max="9736" width="12.5703125" customWidth="1"/>
    <col min="9737" max="9737" width="19.85546875" customWidth="1"/>
    <col min="9738" max="9738" width="13.5703125" customWidth="1"/>
    <col min="9739" max="9739" width="10.28515625" customWidth="1"/>
    <col min="9985" max="9985" width="5.42578125" customWidth="1"/>
    <col min="9986" max="9986" width="28.5703125" customWidth="1"/>
    <col min="9987" max="9987" width="8.85546875" customWidth="1"/>
    <col min="9988" max="9988" width="12.42578125" customWidth="1"/>
    <col min="9989" max="9989" width="14.42578125" customWidth="1"/>
    <col min="9990" max="9990" width="12.85546875" customWidth="1"/>
    <col min="9991" max="9991" width="7.42578125" customWidth="1"/>
    <col min="9992" max="9992" width="12.5703125" customWidth="1"/>
    <col min="9993" max="9993" width="19.85546875" customWidth="1"/>
    <col min="9994" max="9994" width="13.5703125" customWidth="1"/>
    <col min="9995" max="9995" width="10.28515625" customWidth="1"/>
    <col min="10241" max="10241" width="5.42578125" customWidth="1"/>
    <col min="10242" max="10242" width="28.5703125" customWidth="1"/>
    <col min="10243" max="10243" width="8.85546875" customWidth="1"/>
    <col min="10244" max="10244" width="12.42578125" customWidth="1"/>
    <col min="10245" max="10245" width="14.42578125" customWidth="1"/>
    <col min="10246" max="10246" width="12.85546875" customWidth="1"/>
    <col min="10247" max="10247" width="7.42578125" customWidth="1"/>
    <col min="10248" max="10248" width="12.5703125" customWidth="1"/>
    <col min="10249" max="10249" width="19.85546875" customWidth="1"/>
    <col min="10250" max="10250" width="13.5703125" customWidth="1"/>
    <col min="10251" max="10251" width="10.28515625" customWidth="1"/>
    <col min="10497" max="10497" width="5.42578125" customWidth="1"/>
    <col min="10498" max="10498" width="28.5703125" customWidth="1"/>
    <col min="10499" max="10499" width="8.85546875" customWidth="1"/>
    <col min="10500" max="10500" width="12.42578125" customWidth="1"/>
    <col min="10501" max="10501" width="14.42578125" customWidth="1"/>
    <col min="10502" max="10502" width="12.85546875" customWidth="1"/>
    <col min="10503" max="10503" width="7.42578125" customWidth="1"/>
    <col min="10504" max="10504" width="12.5703125" customWidth="1"/>
    <col min="10505" max="10505" width="19.85546875" customWidth="1"/>
    <col min="10506" max="10506" width="13.5703125" customWidth="1"/>
    <col min="10507" max="10507" width="10.28515625" customWidth="1"/>
    <col min="10753" max="10753" width="5.42578125" customWidth="1"/>
    <col min="10754" max="10754" width="28.5703125" customWidth="1"/>
    <col min="10755" max="10755" width="8.85546875" customWidth="1"/>
    <col min="10756" max="10756" width="12.42578125" customWidth="1"/>
    <col min="10757" max="10757" width="14.42578125" customWidth="1"/>
    <col min="10758" max="10758" width="12.85546875" customWidth="1"/>
    <col min="10759" max="10759" width="7.42578125" customWidth="1"/>
    <col min="10760" max="10760" width="12.5703125" customWidth="1"/>
    <col min="10761" max="10761" width="19.85546875" customWidth="1"/>
    <col min="10762" max="10762" width="13.5703125" customWidth="1"/>
    <col min="10763" max="10763" width="10.28515625" customWidth="1"/>
    <col min="11009" max="11009" width="5.42578125" customWidth="1"/>
    <col min="11010" max="11010" width="28.5703125" customWidth="1"/>
    <col min="11011" max="11011" width="8.85546875" customWidth="1"/>
    <col min="11012" max="11012" width="12.42578125" customWidth="1"/>
    <col min="11013" max="11013" width="14.42578125" customWidth="1"/>
    <col min="11014" max="11014" width="12.85546875" customWidth="1"/>
    <col min="11015" max="11015" width="7.42578125" customWidth="1"/>
    <col min="11016" max="11016" width="12.5703125" customWidth="1"/>
    <col min="11017" max="11017" width="19.85546875" customWidth="1"/>
    <col min="11018" max="11018" width="13.5703125" customWidth="1"/>
    <col min="11019" max="11019" width="10.28515625" customWidth="1"/>
    <col min="11265" max="11265" width="5.42578125" customWidth="1"/>
    <col min="11266" max="11266" width="28.5703125" customWidth="1"/>
    <col min="11267" max="11267" width="8.85546875" customWidth="1"/>
    <col min="11268" max="11268" width="12.42578125" customWidth="1"/>
    <col min="11269" max="11269" width="14.42578125" customWidth="1"/>
    <col min="11270" max="11270" width="12.85546875" customWidth="1"/>
    <col min="11271" max="11271" width="7.42578125" customWidth="1"/>
    <col min="11272" max="11272" width="12.5703125" customWidth="1"/>
    <col min="11273" max="11273" width="19.85546875" customWidth="1"/>
    <col min="11274" max="11274" width="13.5703125" customWidth="1"/>
    <col min="11275" max="11275" width="10.28515625" customWidth="1"/>
    <col min="11521" max="11521" width="5.42578125" customWidth="1"/>
    <col min="11522" max="11522" width="28.5703125" customWidth="1"/>
    <col min="11523" max="11523" width="8.85546875" customWidth="1"/>
    <col min="11524" max="11524" width="12.42578125" customWidth="1"/>
    <col min="11525" max="11525" width="14.42578125" customWidth="1"/>
    <col min="11526" max="11526" width="12.85546875" customWidth="1"/>
    <col min="11527" max="11527" width="7.42578125" customWidth="1"/>
    <col min="11528" max="11528" width="12.5703125" customWidth="1"/>
    <col min="11529" max="11529" width="19.85546875" customWidth="1"/>
    <col min="11530" max="11530" width="13.5703125" customWidth="1"/>
    <col min="11531" max="11531" width="10.28515625" customWidth="1"/>
    <col min="11777" max="11777" width="5.42578125" customWidth="1"/>
    <col min="11778" max="11778" width="28.5703125" customWidth="1"/>
    <col min="11779" max="11779" width="8.85546875" customWidth="1"/>
    <col min="11780" max="11780" width="12.42578125" customWidth="1"/>
    <col min="11781" max="11781" width="14.42578125" customWidth="1"/>
    <col min="11782" max="11782" width="12.85546875" customWidth="1"/>
    <col min="11783" max="11783" width="7.42578125" customWidth="1"/>
    <col min="11784" max="11784" width="12.5703125" customWidth="1"/>
    <col min="11785" max="11785" width="19.85546875" customWidth="1"/>
    <col min="11786" max="11786" width="13.5703125" customWidth="1"/>
    <col min="11787" max="11787" width="10.28515625" customWidth="1"/>
    <col min="12033" max="12033" width="5.42578125" customWidth="1"/>
    <col min="12034" max="12034" width="28.5703125" customWidth="1"/>
    <col min="12035" max="12035" width="8.85546875" customWidth="1"/>
    <col min="12036" max="12036" width="12.42578125" customWidth="1"/>
    <col min="12037" max="12037" width="14.42578125" customWidth="1"/>
    <col min="12038" max="12038" width="12.85546875" customWidth="1"/>
    <col min="12039" max="12039" width="7.42578125" customWidth="1"/>
    <col min="12040" max="12040" width="12.5703125" customWidth="1"/>
    <col min="12041" max="12041" width="19.85546875" customWidth="1"/>
    <col min="12042" max="12042" width="13.5703125" customWidth="1"/>
    <col min="12043" max="12043" width="10.28515625" customWidth="1"/>
    <col min="12289" max="12289" width="5.42578125" customWidth="1"/>
    <col min="12290" max="12290" width="28.5703125" customWidth="1"/>
    <col min="12291" max="12291" width="8.85546875" customWidth="1"/>
    <col min="12292" max="12292" width="12.42578125" customWidth="1"/>
    <col min="12293" max="12293" width="14.42578125" customWidth="1"/>
    <col min="12294" max="12294" width="12.85546875" customWidth="1"/>
    <col min="12295" max="12295" width="7.42578125" customWidth="1"/>
    <col min="12296" max="12296" width="12.5703125" customWidth="1"/>
    <col min="12297" max="12297" width="19.85546875" customWidth="1"/>
    <col min="12298" max="12298" width="13.5703125" customWidth="1"/>
    <col min="12299" max="12299" width="10.28515625" customWidth="1"/>
    <col min="12545" max="12545" width="5.42578125" customWidth="1"/>
    <col min="12546" max="12546" width="28.5703125" customWidth="1"/>
    <col min="12547" max="12547" width="8.85546875" customWidth="1"/>
    <col min="12548" max="12548" width="12.42578125" customWidth="1"/>
    <col min="12549" max="12549" width="14.42578125" customWidth="1"/>
    <col min="12550" max="12550" width="12.85546875" customWidth="1"/>
    <col min="12551" max="12551" width="7.42578125" customWidth="1"/>
    <col min="12552" max="12552" width="12.5703125" customWidth="1"/>
    <col min="12553" max="12553" width="19.85546875" customWidth="1"/>
    <col min="12554" max="12554" width="13.5703125" customWidth="1"/>
    <col min="12555" max="12555" width="10.28515625" customWidth="1"/>
    <col min="12801" max="12801" width="5.42578125" customWidth="1"/>
    <col min="12802" max="12802" width="28.5703125" customWidth="1"/>
    <col min="12803" max="12803" width="8.85546875" customWidth="1"/>
    <col min="12804" max="12804" width="12.42578125" customWidth="1"/>
    <col min="12805" max="12805" width="14.42578125" customWidth="1"/>
    <col min="12806" max="12806" width="12.85546875" customWidth="1"/>
    <col min="12807" max="12807" width="7.42578125" customWidth="1"/>
    <col min="12808" max="12808" width="12.5703125" customWidth="1"/>
    <col min="12809" max="12809" width="19.85546875" customWidth="1"/>
    <col min="12810" max="12810" width="13.5703125" customWidth="1"/>
    <col min="12811" max="12811" width="10.28515625" customWidth="1"/>
    <col min="13057" max="13057" width="5.42578125" customWidth="1"/>
    <col min="13058" max="13058" width="28.5703125" customWidth="1"/>
    <col min="13059" max="13059" width="8.85546875" customWidth="1"/>
    <col min="13060" max="13060" width="12.42578125" customWidth="1"/>
    <col min="13061" max="13061" width="14.42578125" customWidth="1"/>
    <col min="13062" max="13062" width="12.85546875" customWidth="1"/>
    <col min="13063" max="13063" width="7.42578125" customWidth="1"/>
    <col min="13064" max="13064" width="12.5703125" customWidth="1"/>
    <col min="13065" max="13065" width="19.85546875" customWidth="1"/>
    <col min="13066" max="13066" width="13.5703125" customWidth="1"/>
    <col min="13067" max="13067" width="10.28515625" customWidth="1"/>
    <col min="13313" max="13313" width="5.42578125" customWidth="1"/>
    <col min="13314" max="13314" width="28.5703125" customWidth="1"/>
    <col min="13315" max="13315" width="8.85546875" customWidth="1"/>
    <col min="13316" max="13316" width="12.42578125" customWidth="1"/>
    <col min="13317" max="13317" width="14.42578125" customWidth="1"/>
    <col min="13318" max="13318" width="12.85546875" customWidth="1"/>
    <col min="13319" max="13319" width="7.42578125" customWidth="1"/>
    <col min="13320" max="13320" width="12.5703125" customWidth="1"/>
    <col min="13321" max="13321" width="19.85546875" customWidth="1"/>
    <col min="13322" max="13322" width="13.5703125" customWidth="1"/>
    <col min="13323" max="13323" width="10.28515625" customWidth="1"/>
    <col min="13569" max="13569" width="5.42578125" customWidth="1"/>
    <col min="13570" max="13570" width="28.5703125" customWidth="1"/>
    <col min="13571" max="13571" width="8.85546875" customWidth="1"/>
    <col min="13572" max="13572" width="12.42578125" customWidth="1"/>
    <col min="13573" max="13573" width="14.42578125" customWidth="1"/>
    <col min="13574" max="13574" width="12.85546875" customWidth="1"/>
    <col min="13575" max="13575" width="7.42578125" customWidth="1"/>
    <col min="13576" max="13576" width="12.5703125" customWidth="1"/>
    <col min="13577" max="13577" width="19.85546875" customWidth="1"/>
    <col min="13578" max="13578" width="13.5703125" customWidth="1"/>
    <col min="13579" max="13579" width="10.28515625" customWidth="1"/>
    <col min="13825" max="13825" width="5.42578125" customWidth="1"/>
    <col min="13826" max="13826" width="28.5703125" customWidth="1"/>
    <col min="13827" max="13827" width="8.85546875" customWidth="1"/>
    <col min="13828" max="13828" width="12.42578125" customWidth="1"/>
    <col min="13829" max="13829" width="14.42578125" customWidth="1"/>
    <col min="13830" max="13830" width="12.85546875" customWidth="1"/>
    <col min="13831" max="13831" width="7.42578125" customWidth="1"/>
    <col min="13832" max="13832" width="12.5703125" customWidth="1"/>
    <col min="13833" max="13833" width="19.85546875" customWidth="1"/>
    <col min="13834" max="13834" width="13.5703125" customWidth="1"/>
    <col min="13835" max="13835" width="10.28515625" customWidth="1"/>
    <col min="14081" max="14081" width="5.42578125" customWidth="1"/>
    <col min="14082" max="14082" width="28.5703125" customWidth="1"/>
    <col min="14083" max="14083" width="8.85546875" customWidth="1"/>
    <col min="14084" max="14084" width="12.42578125" customWidth="1"/>
    <col min="14085" max="14085" width="14.42578125" customWidth="1"/>
    <col min="14086" max="14086" width="12.85546875" customWidth="1"/>
    <col min="14087" max="14087" width="7.42578125" customWidth="1"/>
    <col min="14088" max="14088" width="12.5703125" customWidth="1"/>
    <col min="14089" max="14089" width="19.85546875" customWidth="1"/>
    <col min="14090" max="14090" width="13.5703125" customWidth="1"/>
    <col min="14091" max="14091" width="10.28515625" customWidth="1"/>
    <col min="14337" max="14337" width="5.42578125" customWidth="1"/>
    <col min="14338" max="14338" width="28.5703125" customWidth="1"/>
    <col min="14339" max="14339" width="8.85546875" customWidth="1"/>
    <col min="14340" max="14340" width="12.42578125" customWidth="1"/>
    <col min="14341" max="14341" width="14.42578125" customWidth="1"/>
    <col min="14342" max="14342" width="12.85546875" customWidth="1"/>
    <col min="14343" max="14343" width="7.42578125" customWidth="1"/>
    <col min="14344" max="14344" width="12.5703125" customWidth="1"/>
    <col min="14345" max="14345" width="19.85546875" customWidth="1"/>
    <col min="14346" max="14346" width="13.5703125" customWidth="1"/>
    <col min="14347" max="14347" width="10.28515625" customWidth="1"/>
    <col min="14593" max="14593" width="5.42578125" customWidth="1"/>
    <col min="14594" max="14594" width="28.5703125" customWidth="1"/>
    <col min="14595" max="14595" width="8.85546875" customWidth="1"/>
    <col min="14596" max="14596" width="12.42578125" customWidth="1"/>
    <col min="14597" max="14597" width="14.42578125" customWidth="1"/>
    <col min="14598" max="14598" width="12.85546875" customWidth="1"/>
    <col min="14599" max="14599" width="7.42578125" customWidth="1"/>
    <col min="14600" max="14600" width="12.5703125" customWidth="1"/>
    <col min="14601" max="14601" width="19.85546875" customWidth="1"/>
    <col min="14602" max="14602" width="13.5703125" customWidth="1"/>
    <col min="14603" max="14603" width="10.28515625" customWidth="1"/>
    <col min="14849" max="14849" width="5.42578125" customWidth="1"/>
    <col min="14850" max="14850" width="28.5703125" customWidth="1"/>
    <col min="14851" max="14851" width="8.85546875" customWidth="1"/>
    <col min="14852" max="14852" width="12.42578125" customWidth="1"/>
    <col min="14853" max="14853" width="14.42578125" customWidth="1"/>
    <col min="14854" max="14854" width="12.85546875" customWidth="1"/>
    <col min="14855" max="14855" width="7.42578125" customWidth="1"/>
    <col min="14856" max="14856" width="12.5703125" customWidth="1"/>
    <col min="14857" max="14857" width="19.85546875" customWidth="1"/>
    <col min="14858" max="14858" width="13.5703125" customWidth="1"/>
    <col min="14859" max="14859" width="10.28515625" customWidth="1"/>
    <col min="15105" max="15105" width="5.42578125" customWidth="1"/>
    <col min="15106" max="15106" width="28.5703125" customWidth="1"/>
    <col min="15107" max="15107" width="8.85546875" customWidth="1"/>
    <col min="15108" max="15108" width="12.42578125" customWidth="1"/>
    <col min="15109" max="15109" width="14.42578125" customWidth="1"/>
    <col min="15110" max="15110" width="12.85546875" customWidth="1"/>
    <col min="15111" max="15111" width="7.42578125" customWidth="1"/>
    <col min="15112" max="15112" width="12.5703125" customWidth="1"/>
    <col min="15113" max="15113" width="19.85546875" customWidth="1"/>
    <col min="15114" max="15114" width="13.5703125" customWidth="1"/>
    <col min="15115" max="15115" width="10.28515625" customWidth="1"/>
    <col min="15361" max="15361" width="5.42578125" customWidth="1"/>
    <col min="15362" max="15362" width="28.5703125" customWidth="1"/>
    <col min="15363" max="15363" width="8.85546875" customWidth="1"/>
    <col min="15364" max="15364" width="12.42578125" customWidth="1"/>
    <col min="15365" max="15365" width="14.42578125" customWidth="1"/>
    <col min="15366" max="15366" width="12.85546875" customWidth="1"/>
    <col min="15367" max="15367" width="7.42578125" customWidth="1"/>
    <col min="15368" max="15368" width="12.5703125" customWidth="1"/>
    <col min="15369" max="15369" width="19.85546875" customWidth="1"/>
    <col min="15370" max="15370" width="13.5703125" customWidth="1"/>
    <col min="15371" max="15371" width="10.28515625" customWidth="1"/>
    <col min="15617" max="15617" width="5.42578125" customWidth="1"/>
    <col min="15618" max="15618" width="28.5703125" customWidth="1"/>
    <col min="15619" max="15619" width="8.85546875" customWidth="1"/>
    <col min="15620" max="15620" width="12.42578125" customWidth="1"/>
    <col min="15621" max="15621" width="14.42578125" customWidth="1"/>
    <col min="15622" max="15622" width="12.85546875" customWidth="1"/>
    <col min="15623" max="15623" width="7.42578125" customWidth="1"/>
    <col min="15624" max="15624" width="12.5703125" customWidth="1"/>
    <col min="15625" max="15625" width="19.85546875" customWidth="1"/>
    <col min="15626" max="15626" width="13.5703125" customWidth="1"/>
    <col min="15627" max="15627" width="10.28515625" customWidth="1"/>
    <col min="15873" max="15873" width="5.42578125" customWidth="1"/>
    <col min="15874" max="15874" width="28.5703125" customWidth="1"/>
    <col min="15875" max="15875" width="8.85546875" customWidth="1"/>
    <col min="15876" max="15876" width="12.42578125" customWidth="1"/>
    <col min="15877" max="15877" width="14.42578125" customWidth="1"/>
    <col min="15878" max="15878" width="12.85546875" customWidth="1"/>
    <col min="15879" max="15879" width="7.42578125" customWidth="1"/>
    <col min="15880" max="15880" width="12.5703125" customWidth="1"/>
    <col min="15881" max="15881" width="19.85546875" customWidth="1"/>
    <col min="15882" max="15882" width="13.5703125" customWidth="1"/>
    <col min="15883" max="15883" width="10.28515625" customWidth="1"/>
    <col min="16129" max="16129" width="5.42578125" customWidth="1"/>
    <col min="16130" max="16130" width="28.5703125" customWidth="1"/>
    <col min="16131" max="16131" width="8.85546875" customWidth="1"/>
    <col min="16132" max="16132" width="12.42578125" customWidth="1"/>
    <col min="16133" max="16133" width="14.42578125" customWidth="1"/>
    <col min="16134" max="16134" width="12.85546875" customWidth="1"/>
    <col min="16135" max="16135" width="7.42578125" customWidth="1"/>
    <col min="16136" max="16136" width="12.5703125" customWidth="1"/>
    <col min="16137" max="16137" width="19.85546875" customWidth="1"/>
    <col min="16138" max="16138" width="13.5703125" customWidth="1"/>
    <col min="16139" max="16139" width="10.28515625" customWidth="1"/>
  </cols>
  <sheetData>
    <row r="1" spans="1:13" ht="18.75" customHeight="1">
      <c r="K1" s="76"/>
      <c r="L1" s="76"/>
      <c r="M1" s="76" t="s">
        <v>0</v>
      </c>
    </row>
    <row r="2" spans="1:13" ht="20.25" customHeight="1">
      <c r="A2" s="77"/>
      <c r="B2" s="77"/>
      <c r="C2" s="77"/>
      <c r="D2" s="152"/>
      <c r="E2" s="77"/>
      <c r="F2" s="77"/>
      <c r="G2" s="77"/>
      <c r="H2" s="78"/>
      <c r="I2" s="78"/>
      <c r="K2" s="79"/>
      <c r="L2" s="79"/>
      <c r="M2" s="79" t="s">
        <v>43</v>
      </c>
    </row>
    <row r="3" spans="1:13" ht="61.5" customHeight="1">
      <c r="A3" s="77"/>
      <c r="B3" s="80" t="s">
        <v>217</v>
      </c>
      <c r="C3" s="81"/>
      <c r="D3" s="81"/>
      <c r="E3" s="81"/>
      <c r="F3" s="81"/>
      <c r="G3" s="81"/>
      <c r="H3" s="81"/>
      <c r="I3" s="81"/>
      <c r="J3" s="81"/>
      <c r="K3" s="77"/>
    </row>
    <row r="4" spans="1:13" ht="31.5" customHeight="1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3" ht="48.75" customHeight="1">
      <c r="A5" s="120" t="s">
        <v>4</v>
      </c>
      <c r="B5" s="120" t="s">
        <v>5</v>
      </c>
      <c r="C5" s="121" t="s">
        <v>6</v>
      </c>
      <c r="D5" s="121"/>
      <c r="E5" s="121"/>
      <c r="F5" s="121" t="s">
        <v>7</v>
      </c>
      <c r="G5" s="121" t="s">
        <v>8</v>
      </c>
      <c r="H5" s="121"/>
      <c r="I5" s="121"/>
      <c r="J5" s="121"/>
      <c r="K5" s="122" t="s">
        <v>9</v>
      </c>
    </row>
    <row r="6" spans="1:13" ht="158.25" customHeight="1">
      <c r="A6" s="120"/>
      <c r="B6" s="120"/>
      <c r="C6" s="123" t="s">
        <v>10</v>
      </c>
      <c r="D6" t="s">
        <v>218</v>
      </c>
      <c r="E6" s="123" t="s">
        <v>12</v>
      </c>
      <c r="F6" s="121"/>
      <c r="G6" s="124" t="s">
        <v>13</v>
      </c>
      <c r="H6" s="123" t="s">
        <v>14</v>
      </c>
      <c r="I6" s="123" t="s">
        <v>15</v>
      </c>
      <c r="J6" s="123" t="s">
        <v>14</v>
      </c>
      <c r="K6" s="122"/>
    </row>
    <row r="7" spans="1:13" ht="15.75">
      <c r="A7" s="86">
        <v>1</v>
      </c>
      <c r="B7" s="125" t="s">
        <v>185</v>
      </c>
      <c r="C7" s="94">
        <v>5154.7</v>
      </c>
      <c r="D7" s="154"/>
      <c r="E7" s="126"/>
      <c r="F7" s="127">
        <f>C7</f>
        <v>5154.7</v>
      </c>
      <c r="G7" s="125"/>
      <c r="H7" s="94"/>
      <c r="I7" s="128"/>
      <c r="J7" s="94"/>
      <c r="K7" s="96"/>
    </row>
    <row r="8" spans="1:13" ht="15.75">
      <c r="A8" s="86">
        <v>2</v>
      </c>
      <c r="B8" s="125" t="s">
        <v>186</v>
      </c>
      <c r="C8" s="94"/>
      <c r="D8" s="154"/>
      <c r="E8" s="126"/>
      <c r="F8" s="127"/>
      <c r="G8" s="125">
        <v>2220</v>
      </c>
      <c r="H8" s="94">
        <v>15</v>
      </c>
      <c r="I8" s="128" t="s">
        <v>92</v>
      </c>
      <c r="J8" s="155"/>
      <c r="K8" s="96"/>
    </row>
    <row r="9" spans="1:13" ht="15.75">
      <c r="A9" s="86">
        <v>3</v>
      </c>
      <c r="B9" s="125" t="s">
        <v>187</v>
      </c>
      <c r="C9" s="94"/>
      <c r="D9" s="154"/>
      <c r="E9" s="126"/>
      <c r="F9" s="127"/>
      <c r="G9" s="125">
        <v>2220</v>
      </c>
      <c r="H9" s="94">
        <v>3</v>
      </c>
      <c r="I9" s="128" t="s">
        <v>92</v>
      </c>
      <c r="J9" s="155"/>
      <c r="K9" s="96"/>
    </row>
    <row r="10" spans="1:13" ht="15.75">
      <c r="A10" s="86">
        <v>4</v>
      </c>
      <c r="B10" s="125" t="s">
        <v>188</v>
      </c>
      <c r="C10" s="94"/>
      <c r="D10" s="154"/>
      <c r="E10" s="126"/>
      <c r="F10" s="127"/>
      <c r="G10" s="125">
        <v>2220</v>
      </c>
      <c r="H10" s="94">
        <f>6.3+53.5+87.2</f>
        <v>147</v>
      </c>
      <c r="I10" s="128" t="s">
        <v>92</v>
      </c>
      <c r="J10" s="155"/>
      <c r="K10" s="96"/>
    </row>
    <row r="11" spans="1:13" ht="15.75">
      <c r="A11" s="86">
        <v>5</v>
      </c>
      <c r="B11" s="125" t="s">
        <v>189</v>
      </c>
      <c r="C11" s="94"/>
      <c r="D11" s="154"/>
      <c r="E11" s="126"/>
      <c r="F11" s="127"/>
      <c r="G11" s="125">
        <v>2220</v>
      </c>
      <c r="H11" s="94">
        <v>246.6</v>
      </c>
      <c r="I11" s="128" t="s">
        <v>92</v>
      </c>
      <c r="J11" s="155"/>
      <c r="K11" s="96"/>
    </row>
    <row r="12" spans="1:13" ht="15.75">
      <c r="A12" s="86">
        <v>6</v>
      </c>
      <c r="B12" s="125" t="s">
        <v>190</v>
      </c>
      <c r="C12" s="94"/>
      <c r="D12" s="154"/>
      <c r="E12" s="126"/>
      <c r="F12" s="127"/>
      <c r="G12" s="125">
        <v>2220</v>
      </c>
      <c r="H12" s="94">
        <v>45.7</v>
      </c>
      <c r="I12" s="128" t="s">
        <v>92</v>
      </c>
      <c r="J12" s="155"/>
      <c r="K12" s="96"/>
    </row>
    <row r="13" spans="1:13" ht="15.75">
      <c r="A13" s="86">
        <v>7</v>
      </c>
      <c r="B13" s="125" t="s">
        <v>188</v>
      </c>
      <c r="C13" s="94"/>
      <c r="D13" s="154"/>
      <c r="E13" s="126"/>
      <c r="F13" s="127"/>
      <c r="G13" s="125">
        <v>2220</v>
      </c>
      <c r="H13" s="94">
        <v>152.4</v>
      </c>
      <c r="I13" s="128" t="s">
        <v>92</v>
      </c>
      <c r="J13" s="155"/>
      <c r="K13" s="96"/>
    </row>
    <row r="14" spans="1:13" ht="15.75">
      <c r="A14" s="86">
        <v>8</v>
      </c>
      <c r="B14" s="125" t="s">
        <v>191</v>
      </c>
      <c r="C14" s="94"/>
      <c r="D14" s="154"/>
      <c r="E14" s="126"/>
      <c r="F14" s="127"/>
      <c r="G14" s="125">
        <v>2220</v>
      </c>
      <c r="H14" s="94">
        <f>43.9</f>
        <v>43.9</v>
      </c>
      <c r="I14" s="128" t="s">
        <v>92</v>
      </c>
      <c r="J14" s="155"/>
      <c r="K14" s="96"/>
    </row>
    <row r="15" spans="1:13" ht="15.75">
      <c r="A15" s="86">
        <v>9</v>
      </c>
      <c r="B15" s="125" t="s">
        <v>192</v>
      </c>
      <c r="C15" s="94"/>
      <c r="D15" s="154"/>
      <c r="E15" s="126"/>
      <c r="F15" s="127"/>
      <c r="G15" s="125">
        <v>2220</v>
      </c>
      <c r="H15" s="94">
        <v>97.7</v>
      </c>
      <c r="I15" s="128" t="s">
        <v>92</v>
      </c>
      <c r="J15" s="155"/>
      <c r="K15" s="96"/>
    </row>
    <row r="16" spans="1:13" s="167" customFormat="1" ht="15.75">
      <c r="A16" s="101">
        <v>10</v>
      </c>
      <c r="B16" s="157" t="s">
        <v>219</v>
      </c>
      <c r="C16" s="162"/>
      <c r="D16" s="163"/>
      <c r="E16" s="128"/>
      <c r="F16" s="164"/>
      <c r="G16" s="157">
        <v>2220</v>
      </c>
      <c r="H16" s="162">
        <v>2.5</v>
      </c>
      <c r="I16" s="128" t="s">
        <v>92</v>
      </c>
      <c r="J16" s="165"/>
      <c r="K16" s="166"/>
    </row>
    <row r="17" spans="1:17" s="167" customFormat="1" ht="15.75">
      <c r="A17" s="101">
        <v>11</v>
      </c>
      <c r="B17" s="157" t="s">
        <v>220</v>
      </c>
      <c r="C17" s="162"/>
      <c r="D17" s="163"/>
      <c r="E17" s="128"/>
      <c r="F17" s="164"/>
      <c r="G17" s="157">
        <v>2220</v>
      </c>
      <c r="H17" s="162">
        <v>3</v>
      </c>
      <c r="I17" s="128" t="s">
        <v>92</v>
      </c>
      <c r="J17" s="165"/>
      <c r="K17" s="166"/>
    </row>
    <row r="18" spans="1:17" s="167" customFormat="1" ht="15.75">
      <c r="A18" s="101">
        <v>12</v>
      </c>
      <c r="B18" s="157" t="s">
        <v>221</v>
      </c>
      <c r="C18" s="162"/>
      <c r="D18" s="163"/>
      <c r="E18" s="128"/>
      <c r="F18" s="164"/>
      <c r="G18" s="157">
        <v>2220</v>
      </c>
      <c r="H18" s="162">
        <v>95.9</v>
      </c>
      <c r="I18" s="128" t="s">
        <v>92</v>
      </c>
      <c r="J18" s="165"/>
      <c r="K18" s="166"/>
    </row>
    <row r="19" spans="1:17" s="167" customFormat="1" ht="15.75">
      <c r="A19" s="101">
        <v>13</v>
      </c>
      <c r="B19" s="157" t="s">
        <v>222</v>
      </c>
      <c r="C19" s="162"/>
      <c r="D19" s="163"/>
      <c r="E19" s="128"/>
      <c r="F19" s="164"/>
      <c r="G19" s="157">
        <v>2220</v>
      </c>
      <c r="H19" s="162">
        <v>5.9</v>
      </c>
      <c r="I19" s="128" t="s">
        <v>92</v>
      </c>
      <c r="J19" s="165"/>
      <c r="K19" s="166"/>
    </row>
    <row r="20" spans="1:17" s="167" customFormat="1" ht="15.75">
      <c r="A20" s="101">
        <v>14</v>
      </c>
      <c r="B20" s="157" t="s">
        <v>223</v>
      </c>
      <c r="C20" s="162"/>
      <c r="D20" s="163"/>
      <c r="E20" s="128"/>
      <c r="F20" s="164"/>
      <c r="G20" s="157">
        <v>2220</v>
      </c>
      <c r="H20" s="162">
        <v>13.1</v>
      </c>
      <c r="I20" s="128" t="s">
        <v>92</v>
      </c>
      <c r="J20" s="165"/>
      <c r="K20" s="166"/>
    </row>
    <row r="21" spans="1:17" s="167" customFormat="1" ht="15.75">
      <c r="A21" s="101">
        <v>15</v>
      </c>
      <c r="B21" s="157" t="s">
        <v>224</v>
      </c>
      <c r="C21" s="162"/>
      <c r="D21" s="163"/>
      <c r="E21" s="128"/>
      <c r="F21" s="164"/>
      <c r="G21" s="157">
        <v>2220</v>
      </c>
      <c r="H21" s="162">
        <v>9.8000000000000007</v>
      </c>
      <c r="I21" s="128" t="s">
        <v>92</v>
      </c>
      <c r="J21" s="165"/>
      <c r="K21" s="166"/>
      <c r="O21" s="168"/>
      <c r="P21" s="168"/>
      <c r="Q21" s="168"/>
    </row>
    <row r="22" spans="1:17" s="167" customFormat="1" ht="15.75">
      <c r="A22" s="101">
        <v>16</v>
      </c>
      <c r="B22" s="157" t="s">
        <v>225</v>
      </c>
      <c r="C22" s="162"/>
      <c r="D22" s="163"/>
      <c r="E22" s="128"/>
      <c r="F22" s="164"/>
      <c r="G22" s="157">
        <v>2220</v>
      </c>
      <c r="H22" s="162">
        <v>3</v>
      </c>
      <c r="I22" s="128" t="s">
        <v>92</v>
      </c>
      <c r="J22" s="165"/>
      <c r="K22" s="166"/>
      <c r="O22" s="168"/>
      <c r="P22" s="168"/>
      <c r="Q22" s="168"/>
    </row>
    <row r="23" spans="1:17" s="167" customFormat="1" ht="15.75">
      <c r="A23" s="101">
        <v>17</v>
      </c>
      <c r="B23" s="157" t="s">
        <v>226</v>
      </c>
      <c r="C23" s="162"/>
      <c r="D23" s="163"/>
      <c r="E23" s="128"/>
      <c r="F23" s="164"/>
      <c r="G23" s="157">
        <v>2220</v>
      </c>
      <c r="H23" s="162">
        <v>73.400000000000006</v>
      </c>
      <c r="I23" s="128" t="s">
        <v>92</v>
      </c>
      <c r="J23" s="165"/>
      <c r="K23" s="166"/>
    </row>
    <row r="24" spans="1:17" s="167" customFormat="1" ht="15.75">
      <c r="A24" s="101">
        <v>18</v>
      </c>
      <c r="B24" s="157" t="s">
        <v>227</v>
      </c>
      <c r="C24" s="162"/>
      <c r="D24" s="163"/>
      <c r="E24" s="128"/>
      <c r="F24" s="164"/>
      <c r="G24" s="157">
        <v>2220</v>
      </c>
      <c r="H24" s="162">
        <v>75.099999999999994</v>
      </c>
      <c r="I24" s="128" t="s">
        <v>92</v>
      </c>
      <c r="J24" s="165"/>
      <c r="K24" s="166"/>
    </row>
    <row r="25" spans="1:17" s="167" customFormat="1" ht="15.75">
      <c r="A25" s="101">
        <v>19</v>
      </c>
      <c r="B25" s="157" t="s">
        <v>228</v>
      </c>
      <c r="C25" s="162"/>
      <c r="D25" s="163"/>
      <c r="E25" s="128"/>
      <c r="F25" s="164"/>
      <c r="G25" s="157">
        <v>2220</v>
      </c>
      <c r="H25" s="162">
        <v>31.1</v>
      </c>
      <c r="I25" s="128" t="s">
        <v>92</v>
      </c>
      <c r="J25" s="165"/>
      <c r="K25" s="166"/>
    </row>
    <row r="26" spans="1:17" s="167" customFormat="1" ht="15.75">
      <c r="A26" s="101">
        <v>20</v>
      </c>
      <c r="B26" s="157" t="s">
        <v>229</v>
      </c>
      <c r="C26" s="162"/>
      <c r="D26" s="163"/>
      <c r="E26" s="128"/>
      <c r="F26" s="164"/>
      <c r="G26" s="157">
        <v>2220</v>
      </c>
      <c r="H26" s="162">
        <v>12.4</v>
      </c>
      <c r="I26" s="128" t="s">
        <v>92</v>
      </c>
      <c r="J26" s="165"/>
      <c r="K26" s="166"/>
    </row>
    <row r="27" spans="1:17" s="167" customFormat="1" ht="15.75">
      <c r="A27" s="101">
        <v>21</v>
      </c>
      <c r="B27" s="157" t="s">
        <v>230</v>
      </c>
      <c r="C27" s="162"/>
      <c r="D27" s="163"/>
      <c r="E27" s="128"/>
      <c r="F27" s="164"/>
      <c r="G27" s="157">
        <v>2220</v>
      </c>
      <c r="H27" s="162">
        <v>95.5</v>
      </c>
      <c r="I27" s="128" t="s">
        <v>92</v>
      </c>
      <c r="J27" s="165"/>
      <c r="K27" s="166"/>
    </row>
    <row r="28" spans="1:17" s="167" customFormat="1" ht="15.75">
      <c r="A28" s="101">
        <v>22</v>
      </c>
      <c r="B28" s="157" t="s">
        <v>231</v>
      </c>
      <c r="C28" s="162"/>
      <c r="D28" s="163"/>
      <c r="E28" s="128"/>
      <c r="F28" s="164"/>
      <c r="G28" s="157">
        <v>2220</v>
      </c>
      <c r="H28" s="162">
        <v>3</v>
      </c>
      <c r="I28" s="128" t="s">
        <v>92</v>
      </c>
      <c r="J28" s="165"/>
      <c r="K28" s="166"/>
    </row>
    <row r="29" spans="1:17" ht="15.75">
      <c r="A29" s="86">
        <v>23</v>
      </c>
      <c r="B29" s="125" t="s">
        <v>209</v>
      </c>
      <c r="C29" s="94"/>
      <c r="D29" s="154">
        <v>6.8</v>
      </c>
      <c r="E29" s="126" t="s">
        <v>92</v>
      </c>
      <c r="F29" s="127">
        <f>SUM(C29,D29)</f>
        <v>6.8</v>
      </c>
      <c r="G29" s="125">
        <v>2220</v>
      </c>
      <c r="H29" s="94"/>
      <c r="I29" s="126" t="str">
        <f>E29</f>
        <v>медикаменти</v>
      </c>
      <c r="J29" s="156">
        <f t="shared" ref="J29:J35" si="0">F29</f>
        <v>6.8</v>
      </c>
      <c r="K29" s="96"/>
    </row>
    <row r="30" spans="1:17" ht="15.75">
      <c r="A30" s="86">
        <v>24</v>
      </c>
      <c r="B30" s="125" t="s">
        <v>210</v>
      </c>
      <c r="C30" s="94"/>
      <c r="D30" s="154">
        <v>5.0999999999999996</v>
      </c>
      <c r="E30" s="126" t="s">
        <v>92</v>
      </c>
      <c r="F30" s="127">
        <f>SUM(C30,D30)</f>
        <v>5.0999999999999996</v>
      </c>
      <c r="G30" s="125">
        <v>2220</v>
      </c>
      <c r="H30" s="94"/>
      <c r="I30" s="126" t="str">
        <f>E30</f>
        <v>медикаменти</v>
      </c>
      <c r="J30" s="156">
        <f t="shared" si="0"/>
        <v>5.0999999999999996</v>
      </c>
      <c r="K30" s="96"/>
    </row>
    <row r="31" spans="1:17" ht="15.75">
      <c r="A31" s="86">
        <v>25</v>
      </c>
      <c r="B31" s="125" t="s">
        <v>211</v>
      </c>
      <c r="C31" s="94"/>
      <c r="D31" s="154">
        <v>11.3</v>
      </c>
      <c r="E31" s="126" t="s">
        <v>92</v>
      </c>
      <c r="F31" s="127">
        <f>SUM(C31,D31)</f>
        <v>11.3</v>
      </c>
      <c r="G31" s="125">
        <v>2220</v>
      </c>
      <c r="H31" s="94"/>
      <c r="I31" s="126" t="str">
        <f>E31</f>
        <v>медикаменти</v>
      </c>
      <c r="J31" s="156">
        <f t="shared" si="0"/>
        <v>11.3</v>
      </c>
      <c r="K31" s="96"/>
    </row>
    <row r="32" spans="1:17" ht="15" customHeight="1">
      <c r="A32" s="86">
        <v>26</v>
      </c>
      <c r="B32" s="125" t="s">
        <v>202</v>
      </c>
      <c r="C32" s="94"/>
      <c r="D32" s="154">
        <v>358.4</v>
      </c>
      <c r="E32" s="126" t="s">
        <v>92</v>
      </c>
      <c r="F32" s="127">
        <v>358.4</v>
      </c>
      <c r="G32" s="125">
        <v>2220</v>
      </c>
      <c r="H32" s="94"/>
      <c r="I32" s="126" t="s">
        <v>92</v>
      </c>
      <c r="J32" s="156">
        <f t="shared" si="0"/>
        <v>358.4</v>
      </c>
      <c r="K32" s="96"/>
    </row>
    <row r="33" spans="1:15" ht="15.75">
      <c r="A33" s="86">
        <v>27</v>
      </c>
      <c r="B33" s="125" t="s">
        <v>201</v>
      </c>
      <c r="C33" s="94"/>
      <c r="D33" s="154">
        <v>1.4</v>
      </c>
      <c r="E33" s="126" t="s">
        <v>92</v>
      </c>
      <c r="F33" s="127">
        <f>SUM(C33,D33)</f>
        <v>1.4</v>
      </c>
      <c r="G33" s="125">
        <v>2220</v>
      </c>
      <c r="H33" s="94"/>
      <c r="I33" s="126" t="s">
        <v>92</v>
      </c>
      <c r="J33" s="156">
        <f t="shared" si="0"/>
        <v>1.4</v>
      </c>
      <c r="K33" s="96"/>
    </row>
    <row r="34" spans="1:15" ht="15.75">
      <c r="A34" s="86">
        <v>28</v>
      </c>
      <c r="B34" s="125" t="s">
        <v>200</v>
      </c>
      <c r="C34" s="94"/>
      <c r="D34" s="154">
        <f>14.5+8.1</f>
        <v>22.6</v>
      </c>
      <c r="E34" s="126" t="s">
        <v>92</v>
      </c>
      <c r="F34" s="127">
        <f>SUM(C34,D34)</f>
        <v>22.6</v>
      </c>
      <c r="G34" s="125">
        <v>2220</v>
      </c>
      <c r="H34" s="94"/>
      <c r="I34" s="126" t="s">
        <v>92</v>
      </c>
      <c r="J34" s="156">
        <f t="shared" si="0"/>
        <v>22.6</v>
      </c>
      <c r="K34" s="96"/>
    </row>
    <row r="35" spans="1:15" ht="15.75">
      <c r="A35" s="86">
        <v>29</v>
      </c>
      <c r="B35" s="125" t="s">
        <v>203</v>
      </c>
      <c r="C35" s="94"/>
      <c r="D35" s="154">
        <v>57688.5</v>
      </c>
      <c r="E35" s="126" t="s">
        <v>92</v>
      </c>
      <c r="F35" s="127">
        <f>SUM(C35,D35)</f>
        <v>57688.5</v>
      </c>
      <c r="G35" s="125">
        <v>2220</v>
      </c>
      <c r="H35" s="94"/>
      <c r="I35" s="126" t="s">
        <v>92</v>
      </c>
      <c r="J35" s="156">
        <f t="shared" si="0"/>
        <v>57688.5</v>
      </c>
      <c r="K35" s="96"/>
    </row>
    <row r="36" spans="1:15" ht="15.75">
      <c r="A36" s="86">
        <v>30</v>
      </c>
      <c r="B36" s="169" t="s">
        <v>232</v>
      </c>
      <c r="C36" s="94"/>
      <c r="D36" s="154"/>
      <c r="E36" s="126"/>
      <c r="F36" s="127"/>
      <c r="G36" s="125">
        <v>3110</v>
      </c>
      <c r="H36" s="94">
        <v>113</v>
      </c>
      <c r="I36" s="126" t="s">
        <v>233</v>
      </c>
      <c r="J36" s="156">
        <v>0</v>
      </c>
      <c r="K36" s="96"/>
    </row>
    <row r="37" spans="1:15" ht="31.5">
      <c r="A37" s="86">
        <v>31</v>
      </c>
      <c r="B37" s="125" t="s">
        <v>193</v>
      </c>
      <c r="C37" s="94"/>
      <c r="D37" s="154">
        <v>5</v>
      </c>
      <c r="E37" s="126" t="s">
        <v>194</v>
      </c>
      <c r="F37" s="127">
        <f t="shared" ref="F37:F48" si="1">SUM(C37,D37)</f>
        <v>5</v>
      </c>
      <c r="G37" s="125">
        <v>2210</v>
      </c>
      <c r="H37" s="94"/>
      <c r="I37" s="126" t="s">
        <v>194</v>
      </c>
      <c r="J37" s="156">
        <f>F37</f>
        <v>5</v>
      </c>
      <c r="K37" s="96"/>
    </row>
    <row r="38" spans="1:15" ht="15.75">
      <c r="A38" s="86">
        <v>32</v>
      </c>
      <c r="B38" s="125" t="s">
        <v>161</v>
      </c>
      <c r="C38" s="94"/>
      <c r="D38" s="154">
        <v>1.5</v>
      </c>
      <c r="E38" s="126" t="s">
        <v>195</v>
      </c>
      <c r="F38" s="127">
        <f t="shared" si="1"/>
        <v>1.5</v>
      </c>
      <c r="G38" s="125">
        <v>2210</v>
      </c>
      <c r="H38" s="94"/>
      <c r="I38" s="126" t="s">
        <v>195</v>
      </c>
      <c r="J38" s="156">
        <f t="shared" ref="J38:J51" si="2">F38</f>
        <v>1.5</v>
      </c>
      <c r="K38" s="96"/>
    </row>
    <row r="39" spans="1:15" ht="31.5">
      <c r="A39" s="86">
        <v>33</v>
      </c>
      <c r="B39" s="125" t="s">
        <v>196</v>
      </c>
      <c r="C39" s="94"/>
      <c r="D39" s="154">
        <v>7</v>
      </c>
      <c r="E39" s="126" t="s">
        <v>197</v>
      </c>
      <c r="F39" s="127">
        <f t="shared" si="1"/>
        <v>7</v>
      </c>
      <c r="G39" s="125">
        <v>2210</v>
      </c>
      <c r="H39" s="94"/>
      <c r="I39" s="126" t="s">
        <v>197</v>
      </c>
      <c r="J39" s="156">
        <f t="shared" si="2"/>
        <v>7</v>
      </c>
      <c r="K39" s="96"/>
    </row>
    <row r="40" spans="1:15" ht="15.75">
      <c r="A40" s="86">
        <v>34</v>
      </c>
      <c r="B40" s="125" t="s">
        <v>161</v>
      </c>
      <c r="C40" s="94"/>
      <c r="D40" s="154">
        <v>3</v>
      </c>
      <c r="E40" s="126" t="s">
        <v>195</v>
      </c>
      <c r="F40" s="127">
        <f t="shared" si="1"/>
        <v>3</v>
      </c>
      <c r="G40" s="125">
        <v>2210</v>
      </c>
      <c r="H40" s="94"/>
      <c r="I40" s="126" t="s">
        <v>195</v>
      </c>
      <c r="J40" s="156">
        <f t="shared" si="2"/>
        <v>3</v>
      </c>
      <c r="K40" s="96"/>
    </row>
    <row r="41" spans="1:15" ht="15.75">
      <c r="A41" s="86">
        <v>35</v>
      </c>
      <c r="B41" s="125" t="s">
        <v>161</v>
      </c>
      <c r="C41" s="94"/>
      <c r="D41" s="154">
        <v>1.5</v>
      </c>
      <c r="E41" s="126" t="s">
        <v>195</v>
      </c>
      <c r="F41" s="127">
        <f t="shared" si="1"/>
        <v>1.5</v>
      </c>
      <c r="G41" s="125">
        <v>2210</v>
      </c>
      <c r="H41" s="94"/>
      <c r="I41" s="126" t="s">
        <v>195</v>
      </c>
      <c r="J41" s="156">
        <f t="shared" si="2"/>
        <v>1.5</v>
      </c>
      <c r="K41" s="96"/>
    </row>
    <row r="42" spans="1:15" ht="15.75">
      <c r="A42" s="86">
        <v>36</v>
      </c>
      <c r="B42" s="125" t="s">
        <v>198</v>
      </c>
      <c r="C42" s="94"/>
      <c r="D42" s="154">
        <v>3.8</v>
      </c>
      <c r="E42" s="126" t="s">
        <v>199</v>
      </c>
      <c r="F42" s="127">
        <f t="shared" si="1"/>
        <v>3.8</v>
      </c>
      <c r="G42" s="125">
        <v>2210</v>
      </c>
      <c r="H42" s="94"/>
      <c r="I42" s="126" t="s">
        <v>199</v>
      </c>
      <c r="J42" s="156">
        <f t="shared" si="2"/>
        <v>3.8</v>
      </c>
      <c r="K42" s="96"/>
    </row>
    <row r="43" spans="1:15" ht="15.75">
      <c r="A43" s="86">
        <v>37</v>
      </c>
      <c r="B43" s="125" t="s">
        <v>200</v>
      </c>
      <c r="C43" s="94"/>
      <c r="D43" s="154">
        <v>0.7</v>
      </c>
      <c r="E43" s="126" t="s">
        <v>195</v>
      </c>
      <c r="F43" s="127">
        <f t="shared" si="1"/>
        <v>0.7</v>
      </c>
      <c r="G43" s="125">
        <v>2210</v>
      </c>
      <c r="H43" s="94"/>
      <c r="I43" s="126" t="s">
        <v>195</v>
      </c>
      <c r="J43" s="156">
        <f t="shared" si="2"/>
        <v>0.7</v>
      </c>
      <c r="K43" s="96"/>
    </row>
    <row r="44" spans="1:15" ht="15.75">
      <c r="A44" s="86">
        <v>38</v>
      </c>
      <c r="B44" s="125" t="s">
        <v>201</v>
      </c>
      <c r="C44" s="94"/>
      <c r="D44" s="154">
        <v>2.1</v>
      </c>
      <c r="E44" s="126" t="s">
        <v>195</v>
      </c>
      <c r="F44" s="127">
        <f t="shared" si="1"/>
        <v>2.1</v>
      </c>
      <c r="G44" s="125">
        <v>2210</v>
      </c>
      <c r="H44" s="94"/>
      <c r="I44" s="126" t="s">
        <v>195</v>
      </c>
      <c r="J44" s="156">
        <f t="shared" si="2"/>
        <v>2.1</v>
      </c>
      <c r="K44" s="96"/>
    </row>
    <row r="45" spans="1:15" ht="47.25">
      <c r="A45" s="86">
        <v>39</v>
      </c>
      <c r="B45" s="125" t="s">
        <v>161</v>
      </c>
      <c r="C45" s="94"/>
      <c r="D45" s="154">
        <v>1</v>
      </c>
      <c r="E45" s="126" t="s">
        <v>204</v>
      </c>
      <c r="F45" s="127">
        <f t="shared" si="1"/>
        <v>1</v>
      </c>
      <c r="G45" s="125">
        <v>2210</v>
      </c>
      <c r="H45" s="94"/>
      <c r="I45" s="126" t="str">
        <f>E45</f>
        <v>телевізор, мікрохв, чайник,</v>
      </c>
      <c r="J45" s="156">
        <f t="shared" si="2"/>
        <v>1</v>
      </c>
      <c r="K45" s="96"/>
      <c r="O45" s="151"/>
    </row>
    <row r="46" spans="1:15" ht="93.75" customHeight="1">
      <c r="A46" s="86">
        <v>40</v>
      </c>
      <c r="B46" s="125" t="s">
        <v>161</v>
      </c>
      <c r="C46" s="94"/>
      <c r="D46" s="154">
        <v>98</v>
      </c>
      <c r="E46" s="126" t="s">
        <v>205</v>
      </c>
      <c r="F46" s="127">
        <f t="shared" si="1"/>
        <v>98</v>
      </c>
      <c r="G46" s="125">
        <v>2210</v>
      </c>
      <c r="H46" s="94"/>
      <c r="I46" s="126" t="str">
        <f t="shared" ref="I46:I51" si="3">E46</f>
        <v>система протипролежнева, кисневий концентратор</v>
      </c>
      <c r="J46" s="156">
        <f t="shared" si="2"/>
        <v>98</v>
      </c>
      <c r="K46" s="96"/>
    </row>
    <row r="47" spans="1:15" ht="15.75">
      <c r="A47" s="86">
        <v>41</v>
      </c>
      <c r="B47" s="125" t="s">
        <v>161</v>
      </c>
      <c r="C47" s="94"/>
      <c r="D47" s="154">
        <v>28.8</v>
      </c>
      <c r="E47" s="126" t="s">
        <v>206</v>
      </c>
      <c r="F47" s="127">
        <f t="shared" si="1"/>
        <v>28.8</v>
      </c>
      <c r="G47" s="125">
        <v>2210</v>
      </c>
      <c r="H47" s="94"/>
      <c r="I47" s="126" t="str">
        <f t="shared" si="3"/>
        <v>меблі</v>
      </c>
      <c r="J47" s="156">
        <f t="shared" si="2"/>
        <v>28.8</v>
      </c>
      <c r="K47" s="96"/>
    </row>
    <row r="48" spans="1:15" ht="31.5">
      <c r="A48" s="86">
        <v>42</v>
      </c>
      <c r="B48" s="125" t="s">
        <v>196</v>
      </c>
      <c r="C48" s="94"/>
      <c r="D48" s="154">
        <v>1.7</v>
      </c>
      <c r="E48" s="126" t="s">
        <v>207</v>
      </c>
      <c r="F48" s="127">
        <f t="shared" si="1"/>
        <v>1.7</v>
      </c>
      <c r="G48" s="125">
        <v>2210</v>
      </c>
      <c r="H48" s="94"/>
      <c r="I48" s="126" t="str">
        <f t="shared" si="3"/>
        <v xml:space="preserve">мед. інструмент </v>
      </c>
      <c r="J48" s="156">
        <f t="shared" si="2"/>
        <v>1.7</v>
      </c>
      <c r="K48" s="96"/>
    </row>
    <row r="49" spans="1:11" ht="15.75">
      <c r="A49" s="86">
        <v>43</v>
      </c>
      <c r="B49" s="125" t="s">
        <v>161</v>
      </c>
      <c r="C49" s="94"/>
      <c r="D49" s="154">
        <v>1.5</v>
      </c>
      <c r="E49" s="126" t="s">
        <v>213</v>
      </c>
      <c r="F49" s="127">
        <f>SUM(C49,D49)</f>
        <v>1.5</v>
      </c>
      <c r="G49" s="125">
        <v>2210</v>
      </c>
      <c r="H49" s="94"/>
      <c r="I49" s="126" t="s">
        <v>213</v>
      </c>
      <c r="J49" s="156">
        <f>F49</f>
        <v>1.5</v>
      </c>
      <c r="K49" s="96"/>
    </row>
    <row r="50" spans="1:11" ht="31.5">
      <c r="A50" s="86">
        <v>44</v>
      </c>
      <c r="B50" s="125" t="s">
        <v>196</v>
      </c>
      <c r="C50" s="94"/>
      <c r="D50" s="154">
        <v>32</v>
      </c>
      <c r="E50" s="126" t="s">
        <v>208</v>
      </c>
      <c r="F50" s="127">
        <f>SUM(C50,D50)</f>
        <v>32</v>
      </c>
      <c r="G50" s="157">
        <v>3110</v>
      </c>
      <c r="H50" s="94"/>
      <c r="I50" s="126" t="str">
        <f t="shared" si="3"/>
        <v>мед.обладнання</v>
      </c>
      <c r="J50" s="156">
        <f t="shared" si="2"/>
        <v>32</v>
      </c>
      <c r="K50" s="96"/>
    </row>
    <row r="51" spans="1:11" ht="31.5">
      <c r="A51" s="86">
        <v>45</v>
      </c>
      <c r="B51" s="125" t="s">
        <v>212</v>
      </c>
      <c r="C51" s="94"/>
      <c r="D51" s="154">
        <v>1341.2</v>
      </c>
      <c r="E51" s="126" t="s">
        <v>208</v>
      </c>
      <c r="F51" s="127">
        <v>1341.2</v>
      </c>
      <c r="G51" s="125">
        <v>3110</v>
      </c>
      <c r="H51" s="94"/>
      <c r="I51" s="126" t="str">
        <f t="shared" si="3"/>
        <v>мед.обладнання</v>
      </c>
      <c r="J51" s="156">
        <f t="shared" si="2"/>
        <v>1341.2</v>
      </c>
      <c r="K51" s="96"/>
    </row>
    <row r="52" spans="1:11" ht="15.75">
      <c r="A52" s="86">
        <v>46</v>
      </c>
      <c r="B52" s="125" t="s">
        <v>234</v>
      </c>
      <c r="C52" s="94"/>
      <c r="D52" s="154"/>
      <c r="E52" s="126"/>
      <c r="F52" s="127"/>
      <c r="G52" s="125">
        <v>3110</v>
      </c>
      <c r="H52" s="94">
        <v>22</v>
      </c>
      <c r="I52" s="126" t="s">
        <v>235</v>
      </c>
      <c r="J52" s="156"/>
      <c r="K52" s="96"/>
    </row>
    <row r="53" spans="1:11" ht="15.75">
      <c r="A53" s="86">
        <v>47</v>
      </c>
      <c r="B53" s="125" t="s">
        <v>236</v>
      </c>
      <c r="C53" s="94"/>
      <c r="D53" s="154"/>
      <c r="E53" s="126"/>
      <c r="F53" s="127"/>
      <c r="G53" s="125">
        <v>3110</v>
      </c>
      <c r="H53" s="94">
        <v>31.6</v>
      </c>
      <c r="I53" s="126" t="s">
        <v>237</v>
      </c>
      <c r="J53" s="156"/>
      <c r="K53" s="96"/>
    </row>
    <row r="54" spans="1:11" ht="15.75">
      <c r="A54" s="86">
        <v>48</v>
      </c>
      <c r="B54" s="125" t="s">
        <v>238</v>
      </c>
      <c r="C54" s="94"/>
      <c r="D54" s="154"/>
      <c r="E54" s="126"/>
      <c r="F54" s="127"/>
      <c r="G54" s="125">
        <v>3110</v>
      </c>
      <c r="H54" s="94">
        <v>24.8</v>
      </c>
      <c r="I54" s="126" t="s">
        <v>239</v>
      </c>
      <c r="J54" s="156"/>
      <c r="K54" s="96"/>
    </row>
    <row r="55" spans="1:11" ht="15.75">
      <c r="A55" s="86">
        <v>49</v>
      </c>
      <c r="B55" s="125" t="s">
        <v>240</v>
      </c>
      <c r="C55" s="94"/>
      <c r="D55" s="154"/>
      <c r="E55" s="126"/>
      <c r="F55" s="127"/>
      <c r="G55" s="125">
        <v>2210</v>
      </c>
      <c r="H55" s="94">
        <v>57.8</v>
      </c>
      <c r="I55" s="126" t="s">
        <v>241</v>
      </c>
      <c r="J55" s="156"/>
      <c r="K55" s="96"/>
    </row>
    <row r="56" spans="1:11" ht="15.75">
      <c r="A56" s="86">
        <v>50</v>
      </c>
      <c r="B56" s="125" t="s">
        <v>242</v>
      </c>
      <c r="C56" s="94"/>
      <c r="D56" s="154"/>
      <c r="E56" s="126"/>
      <c r="F56" s="127"/>
      <c r="G56" s="125">
        <v>2210</v>
      </c>
      <c r="H56" s="94">
        <v>6</v>
      </c>
      <c r="I56" s="126" t="s">
        <v>243</v>
      </c>
      <c r="J56" s="156"/>
      <c r="K56" s="96"/>
    </row>
    <row r="57" spans="1:11" ht="15.75">
      <c r="A57" s="86">
        <v>51</v>
      </c>
      <c r="B57" s="125" t="s">
        <v>244</v>
      </c>
      <c r="C57" s="94"/>
      <c r="D57" s="154"/>
      <c r="E57" s="126"/>
      <c r="F57" s="127"/>
      <c r="G57" s="125">
        <v>2282</v>
      </c>
      <c r="H57" s="94">
        <v>2</v>
      </c>
      <c r="I57" s="126" t="s">
        <v>245</v>
      </c>
      <c r="J57" s="94"/>
      <c r="K57" s="96"/>
    </row>
    <row r="58" spans="1:11" ht="15.75">
      <c r="A58" s="86">
        <v>52</v>
      </c>
      <c r="B58" s="125" t="s">
        <v>246</v>
      </c>
      <c r="C58" s="94"/>
      <c r="D58" s="154"/>
      <c r="E58" s="126"/>
      <c r="F58" s="127"/>
      <c r="G58" s="125">
        <v>2210</v>
      </c>
      <c r="H58" s="94">
        <v>20</v>
      </c>
      <c r="I58" s="126" t="s">
        <v>235</v>
      </c>
      <c r="J58" s="94"/>
      <c r="K58" s="96"/>
    </row>
    <row r="59" spans="1:11" ht="15.75">
      <c r="A59" s="86">
        <v>53</v>
      </c>
      <c r="B59" s="125" t="s">
        <v>247</v>
      </c>
      <c r="C59" s="94"/>
      <c r="D59" s="154"/>
      <c r="E59" s="126"/>
      <c r="F59" s="127"/>
      <c r="G59" s="125">
        <v>2210</v>
      </c>
      <c r="H59" s="94">
        <v>14.4</v>
      </c>
      <c r="I59" s="126" t="s">
        <v>195</v>
      </c>
      <c r="J59" s="94"/>
      <c r="K59" s="96"/>
    </row>
    <row r="60" spans="1:11" ht="15.75">
      <c r="A60" s="86">
        <f>A59+1</f>
        <v>54</v>
      </c>
      <c r="B60" s="125" t="s">
        <v>248</v>
      </c>
      <c r="C60" s="94"/>
      <c r="D60" s="154"/>
      <c r="E60" s="126"/>
      <c r="F60" s="127"/>
      <c r="G60" s="125">
        <v>2240</v>
      </c>
      <c r="H60" s="94">
        <v>6</v>
      </c>
      <c r="I60" s="126" t="s">
        <v>249</v>
      </c>
      <c r="J60" s="94"/>
      <c r="K60" s="96"/>
    </row>
    <row r="61" spans="1:11" ht="15.75">
      <c r="A61" s="86">
        <f t="shared" ref="A61:A101" si="4">A60+1</f>
        <v>55</v>
      </c>
      <c r="B61" s="125" t="s">
        <v>250</v>
      </c>
      <c r="C61" s="94"/>
      <c r="D61" s="154"/>
      <c r="E61" s="126"/>
      <c r="F61" s="127"/>
      <c r="G61" s="125">
        <v>2240</v>
      </c>
      <c r="H61" s="94">
        <v>9</v>
      </c>
      <c r="I61" s="126" t="s">
        <v>251</v>
      </c>
      <c r="J61" s="94"/>
      <c r="K61" s="96"/>
    </row>
    <row r="62" spans="1:11" ht="15.75">
      <c r="A62" s="86">
        <f t="shared" si="4"/>
        <v>56</v>
      </c>
      <c r="B62" s="125" t="s">
        <v>252</v>
      </c>
      <c r="C62" s="94"/>
      <c r="D62" s="154"/>
      <c r="E62" s="126"/>
      <c r="F62" s="127"/>
      <c r="G62" s="125">
        <v>2240</v>
      </c>
      <c r="H62" s="94">
        <v>3.2</v>
      </c>
      <c r="I62" s="126" t="s">
        <v>251</v>
      </c>
      <c r="J62" s="94"/>
      <c r="K62" s="96"/>
    </row>
    <row r="63" spans="1:11" ht="15.75">
      <c r="A63" s="86">
        <f t="shared" si="4"/>
        <v>57</v>
      </c>
      <c r="B63" s="125" t="s">
        <v>253</v>
      </c>
      <c r="C63" s="94"/>
      <c r="D63" s="154"/>
      <c r="E63" s="126"/>
      <c r="F63" s="127"/>
      <c r="G63" s="125">
        <v>3110</v>
      </c>
      <c r="H63" s="94">
        <v>20.399999999999999</v>
      </c>
      <c r="I63" s="126" t="s">
        <v>254</v>
      </c>
      <c r="J63" s="156"/>
      <c r="K63" s="96"/>
    </row>
    <row r="64" spans="1:11" ht="15.75">
      <c r="A64" s="86">
        <f t="shared" si="4"/>
        <v>58</v>
      </c>
      <c r="B64" s="125" t="s">
        <v>255</v>
      </c>
      <c r="C64" s="94"/>
      <c r="D64" s="154"/>
      <c r="E64" s="126"/>
      <c r="F64" s="127"/>
      <c r="G64" s="125">
        <v>2240</v>
      </c>
      <c r="H64" s="94">
        <v>3</v>
      </c>
      <c r="I64" s="170" t="s">
        <v>94</v>
      </c>
      <c r="J64" s="94"/>
      <c r="K64" s="96"/>
    </row>
    <row r="65" spans="1:11" ht="15.75">
      <c r="A65" s="86">
        <f t="shared" si="4"/>
        <v>59</v>
      </c>
      <c r="B65" s="125" t="s">
        <v>256</v>
      </c>
      <c r="C65" s="94"/>
      <c r="D65" s="154"/>
      <c r="E65" s="126"/>
      <c r="F65" s="127"/>
      <c r="G65" s="125">
        <v>2282</v>
      </c>
      <c r="H65" s="94">
        <v>4.5</v>
      </c>
      <c r="I65" s="170" t="s">
        <v>245</v>
      </c>
      <c r="J65" s="94"/>
      <c r="K65" s="96"/>
    </row>
    <row r="66" spans="1:11" ht="15.75">
      <c r="A66" s="86">
        <f t="shared" si="4"/>
        <v>60</v>
      </c>
      <c r="B66" s="125" t="s">
        <v>257</v>
      </c>
      <c r="C66" s="94"/>
      <c r="D66" s="154"/>
      <c r="E66" s="126"/>
      <c r="F66" s="127"/>
      <c r="G66" s="125">
        <v>2210</v>
      </c>
      <c r="H66" s="94">
        <v>2</v>
      </c>
      <c r="I66" s="170" t="s">
        <v>258</v>
      </c>
      <c r="J66" s="94"/>
      <c r="K66" s="96"/>
    </row>
    <row r="67" spans="1:11" ht="15.75">
      <c r="A67" s="86">
        <f t="shared" si="4"/>
        <v>61</v>
      </c>
      <c r="B67" s="125" t="s">
        <v>257</v>
      </c>
      <c r="C67" s="94"/>
      <c r="D67" s="154"/>
      <c r="E67" s="126"/>
      <c r="F67" s="127"/>
      <c r="G67" s="125">
        <v>2240</v>
      </c>
      <c r="H67" s="94">
        <v>15</v>
      </c>
      <c r="I67" s="126" t="s">
        <v>259</v>
      </c>
      <c r="J67" s="94"/>
      <c r="K67" s="96"/>
    </row>
    <row r="68" spans="1:11" ht="15.75">
      <c r="A68" s="86">
        <f t="shared" si="4"/>
        <v>62</v>
      </c>
      <c r="B68" s="125" t="s">
        <v>260</v>
      </c>
      <c r="C68" s="94"/>
      <c r="D68" s="154"/>
      <c r="E68" s="126"/>
      <c r="F68" s="127"/>
      <c r="G68" s="125">
        <v>2210</v>
      </c>
      <c r="H68" s="94">
        <v>3</v>
      </c>
      <c r="I68" s="170" t="s">
        <v>261</v>
      </c>
      <c r="J68" s="94"/>
      <c r="K68" s="96"/>
    </row>
    <row r="69" spans="1:11" ht="15.75">
      <c r="A69" s="86">
        <f t="shared" si="4"/>
        <v>63</v>
      </c>
      <c r="B69" s="125" t="s">
        <v>262</v>
      </c>
      <c r="C69" s="94"/>
      <c r="D69" s="154"/>
      <c r="E69" s="126"/>
      <c r="F69" s="127"/>
      <c r="G69" s="125">
        <v>2210</v>
      </c>
      <c r="H69" s="94">
        <v>16</v>
      </c>
      <c r="I69" s="170" t="s">
        <v>263</v>
      </c>
      <c r="J69" s="94"/>
      <c r="K69" s="96"/>
    </row>
    <row r="70" spans="1:11" ht="15.75">
      <c r="A70" s="86">
        <f t="shared" si="4"/>
        <v>64</v>
      </c>
      <c r="B70" s="125" t="s">
        <v>264</v>
      </c>
      <c r="C70" s="94"/>
      <c r="D70" s="154"/>
      <c r="E70" s="126"/>
      <c r="F70" s="127"/>
      <c r="G70" s="125">
        <v>2240</v>
      </c>
      <c r="H70" s="94">
        <v>172</v>
      </c>
      <c r="I70" s="170" t="s">
        <v>265</v>
      </c>
      <c r="J70" s="94"/>
      <c r="K70" s="96"/>
    </row>
    <row r="71" spans="1:11" ht="15.75">
      <c r="A71" s="86">
        <f t="shared" si="4"/>
        <v>65</v>
      </c>
      <c r="B71" s="125" t="s">
        <v>266</v>
      </c>
      <c r="C71" s="94"/>
      <c r="D71" s="154"/>
      <c r="E71" s="126"/>
      <c r="F71" s="127"/>
      <c r="G71" s="125">
        <v>2240</v>
      </c>
      <c r="H71" s="94">
        <v>74</v>
      </c>
      <c r="I71" s="170" t="s">
        <v>267</v>
      </c>
      <c r="J71" s="94"/>
      <c r="K71" s="96"/>
    </row>
    <row r="72" spans="1:11" ht="15.75">
      <c r="A72" s="86">
        <f t="shared" si="4"/>
        <v>66</v>
      </c>
      <c r="B72" s="125" t="s">
        <v>268</v>
      </c>
      <c r="C72" s="94"/>
      <c r="D72" s="154"/>
      <c r="E72" s="126"/>
      <c r="F72" s="127"/>
      <c r="G72" s="125">
        <v>2210</v>
      </c>
      <c r="H72" s="94">
        <v>3</v>
      </c>
      <c r="I72" s="170" t="s">
        <v>125</v>
      </c>
      <c r="J72" s="94"/>
      <c r="K72" s="96"/>
    </row>
    <row r="73" spans="1:11" ht="15.75">
      <c r="A73" s="86">
        <f t="shared" si="4"/>
        <v>67</v>
      </c>
      <c r="B73" s="125" t="s">
        <v>269</v>
      </c>
      <c r="C73" s="94"/>
      <c r="D73" s="154"/>
      <c r="E73" s="126"/>
      <c r="F73" s="127"/>
      <c r="G73" s="125">
        <v>2240</v>
      </c>
      <c r="H73" s="94">
        <v>6.9</v>
      </c>
      <c r="I73" s="171" t="s">
        <v>270</v>
      </c>
      <c r="J73" s="94"/>
      <c r="K73" s="96"/>
    </row>
    <row r="74" spans="1:11" ht="15.75">
      <c r="A74" s="86">
        <f t="shared" si="4"/>
        <v>68</v>
      </c>
      <c r="B74" s="125" t="s">
        <v>271</v>
      </c>
      <c r="C74" s="94"/>
      <c r="D74" s="154"/>
      <c r="E74" s="126"/>
      <c r="F74" s="127"/>
      <c r="G74" s="125">
        <v>2210</v>
      </c>
      <c r="H74" s="94">
        <v>3</v>
      </c>
      <c r="I74" s="170" t="s">
        <v>272</v>
      </c>
      <c r="J74" s="94"/>
      <c r="K74" s="96"/>
    </row>
    <row r="75" spans="1:11" ht="15.75">
      <c r="A75" s="86">
        <f t="shared" si="4"/>
        <v>69</v>
      </c>
      <c r="B75" s="125" t="s">
        <v>273</v>
      </c>
      <c r="C75" s="94"/>
      <c r="D75" s="154"/>
      <c r="E75" s="126"/>
      <c r="F75" s="127"/>
      <c r="G75" s="125">
        <v>2240</v>
      </c>
      <c r="H75" s="94">
        <v>1</v>
      </c>
      <c r="I75" s="170" t="s">
        <v>274</v>
      </c>
      <c r="J75" s="94"/>
      <c r="K75" s="96"/>
    </row>
    <row r="76" spans="1:11" ht="15.75">
      <c r="A76" s="86">
        <f t="shared" si="4"/>
        <v>70</v>
      </c>
      <c r="B76" s="125" t="s">
        <v>275</v>
      </c>
      <c r="C76" s="94"/>
      <c r="D76" s="154"/>
      <c r="E76" s="126"/>
      <c r="F76" s="127"/>
      <c r="G76" s="125">
        <v>2240</v>
      </c>
      <c r="H76" s="94">
        <v>1</v>
      </c>
      <c r="I76" s="170" t="s">
        <v>276</v>
      </c>
      <c r="J76" s="94"/>
      <c r="K76" s="96"/>
    </row>
    <row r="77" spans="1:11" ht="15.75">
      <c r="A77" s="86">
        <f t="shared" si="4"/>
        <v>71</v>
      </c>
      <c r="B77" s="125" t="s">
        <v>277</v>
      </c>
      <c r="C77" s="94"/>
      <c r="D77" s="154"/>
      <c r="E77" s="126"/>
      <c r="F77" s="127"/>
      <c r="G77" s="125">
        <v>2210</v>
      </c>
      <c r="H77" s="94">
        <v>15</v>
      </c>
      <c r="I77" s="170" t="s">
        <v>278</v>
      </c>
      <c r="J77" s="94"/>
      <c r="K77" s="96"/>
    </row>
    <row r="78" spans="1:11" ht="15.75">
      <c r="A78" s="86">
        <f t="shared" si="4"/>
        <v>72</v>
      </c>
      <c r="B78" s="125" t="s">
        <v>279</v>
      </c>
      <c r="C78" s="94"/>
      <c r="D78" s="154"/>
      <c r="E78" s="126"/>
      <c r="F78" s="127"/>
      <c r="G78" s="125">
        <v>2210</v>
      </c>
      <c r="H78" s="94">
        <v>9</v>
      </c>
      <c r="I78" s="170" t="s">
        <v>258</v>
      </c>
      <c r="J78" s="94"/>
      <c r="K78" s="96"/>
    </row>
    <row r="79" spans="1:11" ht="15.75">
      <c r="A79" s="86">
        <f t="shared" si="4"/>
        <v>73</v>
      </c>
      <c r="B79" s="125" t="s">
        <v>280</v>
      </c>
      <c r="C79" s="94"/>
      <c r="D79" s="154"/>
      <c r="E79" s="126"/>
      <c r="F79" s="127"/>
      <c r="G79" s="125">
        <v>2240</v>
      </c>
      <c r="H79" s="94">
        <v>1</v>
      </c>
      <c r="I79" s="170" t="s">
        <v>281</v>
      </c>
      <c r="J79" s="94"/>
      <c r="K79" s="96"/>
    </row>
    <row r="80" spans="1:11" ht="15.75">
      <c r="A80" s="86">
        <f t="shared" si="4"/>
        <v>74</v>
      </c>
      <c r="B80" s="125" t="s">
        <v>282</v>
      </c>
      <c r="C80" s="94"/>
      <c r="D80" s="154"/>
      <c r="E80" s="126"/>
      <c r="F80" s="127"/>
      <c r="G80" s="125">
        <v>2210</v>
      </c>
      <c r="H80" s="94">
        <v>4.7</v>
      </c>
      <c r="I80" s="170" t="s">
        <v>206</v>
      </c>
      <c r="J80" s="94"/>
      <c r="K80" s="96"/>
    </row>
    <row r="81" spans="1:11" ht="15.75">
      <c r="A81" s="86">
        <f t="shared" si="4"/>
        <v>75</v>
      </c>
      <c r="B81" s="125" t="s">
        <v>283</v>
      </c>
      <c r="C81" s="94"/>
      <c r="D81" s="154"/>
      <c r="E81" s="126"/>
      <c r="F81" s="127"/>
      <c r="G81" s="125">
        <v>2210</v>
      </c>
      <c r="H81" s="94">
        <v>8.6999999999999993</v>
      </c>
      <c r="I81" s="170" t="s">
        <v>284</v>
      </c>
      <c r="J81" s="94"/>
      <c r="K81" s="96"/>
    </row>
    <row r="82" spans="1:11" ht="15.75">
      <c r="A82" s="86">
        <f t="shared" si="4"/>
        <v>76</v>
      </c>
      <c r="B82" s="125" t="s">
        <v>285</v>
      </c>
      <c r="C82" s="94"/>
      <c r="D82" s="154"/>
      <c r="E82" s="126"/>
      <c r="F82" s="127"/>
      <c r="G82" s="125">
        <v>2250</v>
      </c>
      <c r="H82" s="94">
        <v>1</v>
      </c>
      <c r="I82" s="170" t="s">
        <v>286</v>
      </c>
      <c r="J82" s="94"/>
      <c r="K82" s="96"/>
    </row>
    <row r="83" spans="1:11" ht="15.75">
      <c r="A83" s="86">
        <f t="shared" si="4"/>
        <v>77</v>
      </c>
      <c r="B83" s="125" t="s">
        <v>287</v>
      </c>
      <c r="C83" s="94"/>
      <c r="D83" s="154"/>
      <c r="E83" s="126"/>
      <c r="F83" s="127"/>
      <c r="G83" s="125">
        <v>2240</v>
      </c>
      <c r="H83" s="94">
        <v>8.8000000000000007</v>
      </c>
      <c r="I83" s="126" t="s">
        <v>288</v>
      </c>
      <c r="J83" s="94"/>
      <c r="K83" s="96"/>
    </row>
    <row r="84" spans="1:11" ht="15.75">
      <c r="A84" s="86">
        <f t="shared" si="4"/>
        <v>78</v>
      </c>
      <c r="B84" s="125" t="s">
        <v>282</v>
      </c>
      <c r="C84" s="94"/>
      <c r="D84" s="154"/>
      <c r="E84" s="126"/>
      <c r="F84" s="127"/>
      <c r="G84" s="125">
        <v>2210</v>
      </c>
      <c r="H84" s="94">
        <v>2.4</v>
      </c>
      <c r="I84" s="170" t="s">
        <v>289</v>
      </c>
      <c r="J84" s="94"/>
      <c r="K84" s="96"/>
    </row>
    <row r="85" spans="1:11" ht="15.75">
      <c r="A85" s="86">
        <f t="shared" si="4"/>
        <v>79</v>
      </c>
      <c r="B85" s="125" t="s">
        <v>290</v>
      </c>
      <c r="C85" s="94"/>
      <c r="D85" s="154"/>
      <c r="E85" s="126"/>
      <c r="F85" s="127"/>
      <c r="G85" s="125">
        <v>2240</v>
      </c>
      <c r="H85" s="94">
        <v>5.8</v>
      </c>
      <c r="I85" s="170" t="s">
        <v>206</v>
      </c>
      <c r="J85" s="94"/>
      <c r="K85" s="96"/>
    </row>
    <row r="86" spans="1:11" ht="15.75">
      <c r="A86" s="86">
        <f t="shared" si="4"/>
        <v>80</v>
      </c>
      <c r="B86" s="125" t="s">
        <v>290</v>
      </c>
      <c r="C86" s="94"/>
      <c r="D86" s="154"/>
      <c r="E86" s="126"/>
      <c r="F86" s="127"/>
      <c r="G86" s="125">
        <v>2210</v>
      </c>
      <c r="H86" s="94">
        <v>2.8</v>
      </c>
      <c r="I86" s="126" t="s">
        <v>195</v>
      </c>
      <c r="J86" s="94"/>
      <c r="K86" s="96"/>
    </row>
    <row r="87" spans="1:11" ht="15.75">
      <c r="A87" s="86">
        <f t="shared" si="4"/>
        <v>81</v>
      </c>
      <c r="B87" s="125" t="s">
        <v>291</v>
      </c>
      <c r="C87" s="94"/>
      <c r="D87" s="154"/>
      <c r="E87" s="126"/>
      <c r="F87" s="127"/>
      <c r="G87" s="125">
        <v>2210</v>
      </c>
      <c r="H87" s="94">
        <v>17.100000000000001</v>
      </c>
      <c r="I87" s="170" t="s">
        <v>125</v>
      </c>
      <c r="J87" s="94"/>
      <c r="K87" s="96"/>
    </row>
    <row r="88" spans="1:11" ht="15.75">
      <c r="A88" s="86">
        <f t="shared" si="4"/>
        <v>82</v>
      </c>
      <c r="B88" s="125" t="s">
        <v>292</v>
      </c>
      <c r="C88" s="94"/>
      <c r="D88" s="154"/>
      <c r="E88" s="126"/>
      <c r="F88" s="127"/>
      <c r="G88" s="125">
        <v>2210</v>
      </c>
      <c r="H88" s="94">
        <v>2.9</v>
      </c>
      <c r="I88" s="170" t="s">
        <v>293</v>
      </c>
      <c r="J88" s="94"/>
      <c r="K88" s="96"/>
    </row>
    <row r="89" spans="1:11" ht="15.75">
      <c r="A89" s="86">
        <f t="shared" si="4"/>
        <v>83</v>
      </c>
      <c r="B89" s="125" t="s">
        <v>294</v>
      </c>
      <c r="C89" s="94"/>
      <c r="D89" s="154"/>
      <c r="E89" s="126"/>
      <c r="F89" s="127"/>
      <c r="G89" s="125">
        <v>2210</v>
      </c>
      <c r="H89" s="94">
        <v>18.3</v>
      </c>
      <c r="I89" s="170" t="s">
        <v>125</v>
      </c>
      <c r="J89" s="94"/>
      <c r="K89" s="96"/>
    </row>
    <row r="90" spans="1:11" ht="15.75">
      <c r="A90" s="86">
        <f t="shared" si="4"/>
        <v>84</v>
      </c>
      <c r="B90" s="125" t="s">
        <v>295</v>
      </c>
      <c r="C90" s="94"/>
      <c r="D90" s="154"/>
      <c r="E90" s="126"/>
      <c r="F90" s="127"/>
      <c r="G90" s="125">
        <v>2210</v>
      </c>
      <c r="H90" s="94">
        <v>2.5</v>
      </c>
      <c r="I90" s="170" t="s">
        <v>296</v>
      </c>
      <c r="J90" s="94"/>
      <c r="K90" s="96"/>
    </row>
    <row r="91" spans="1:11" ht="15.75">
      <c r="A91" s="86">
        <f t="shared" si="4"/>
        <v>85</v>
      </c>
      <c r="B91" s="125" t="s">
        <v>297</v>
      </c>
      <c r="C91" s="94"/>
      <c r="D91" s="154"/>
      <c r="E91" s="126"/>
      <c r="F91" s="127"/>
      <c r="G91" s="125">
        <v>3110</v>
      </c>
      <c r="H91" s="94">
        <v>63</v>
      </c>
      <c r="I91" s="170" t="s">
        <v>298</v>
      </c>
      <c r="J91" s="94"/>
      <c r="K91" s="96"/>
    </row>
    <row r="92" spans="1:11" ht="15.75">
      <c r="A92" s="86">
        <f t="shared" si="4"/>
        <v>86</v>
      </c>
      <c r="B92" s="125" t="s">
        <v>299</v>
      </c>
      <c r="C92" s="94"/>
      <c r="D92" s="154"/>
      <c r="E92" s="126"/>
      <c r="F92" s="127"/>
      <c r="G92" s="125">
        <v>2210</v>
      </c>
      <c r="H92" s="94">
        <v>8.4</v>
      </c>
      <c r="I92" s="170" t="s">
        <v>300</v>
      </c>
      <c r="J92" s="94"/>
      <c r="K92" s="96"/>
    </row>
    <row r="93" spans="1:11" ht="15.75">
      <c r="A93" s="86">
        <f t="shared" si="4"/>
        <v>87</v>
      </c>
      <c r="B93" s="125" t="s">
        <v>301</v>
      </c>
      <c r="C93" s="94"/>
      <c r="D93" s="154"/>
      <c r="E93" s="126"/>
      <c r="F93" s="127"/>
      <c r="G93" s="125">
        <v>2210</v>
      </c>
      <c r="H93" s="94">
        <v>2.9</v>
      </c>
      <c r="I93" s="126" t="s">
        <v>195</v>
      </c>
      <c r="J93" s="94"/>
      <c r="K93" s="96"/>
    </row>
    <row r="94" spans="1:11" ht="15.75">
      <c r="A94" s="86">
        <f t="shared" si="4"/>
        <v>88</v>
      </c>
      <c r="B94" s="125" t="s">
        <v>302</v>
      </c>
      <c r="C94" s="94"/>
      <c r="D94" s="154"/>
      <c r="E94" s="126"/>
      <c r="F94" s="127"/>
      <c r="G94" s="125">
        <v>2210</v>
      </c>
      <c r="H94" s="94">
        <v>6</v>
      </c>
      <c r="I94" s="126" t="s">
        <v>195</v>
      </c>
      <c r="J94" s="94"/>
      <c r="K94" s="96"/>
    </row>
    <row r="95" spans="1:11" ht="15.75">
      <c r="A95" s="86">
        <f t="shared" si="4"/>
        <v>89</v>
      </c>
      <c r="B95" s="125" t="s">
        <v>303</v>
      </c>
      <c r="C95" s="94"/>
      <c r="D95" s="154"/>
      <c r="E95" s="126"/>
      <c r="F95" s="127"/>
      <c r="G95" s="125">
        <v>2240</v>
      </c>
      <c r="H95" s="94">
        <v>3.6</v>
      </c>
      <c r="I95" s="170" t="s">
        <v>304</v>
      </c>
      <c r="J95" s="94"/>
      <c r="K95" s="96"/>
    </row>
    <row r="96" spans="1:11" ht="15.75">
      <c r="A96" s="86">
        <f t="shared" si="4"/>
        <v>90</v>
      </c>
      <c r="B96" s="125" t="s">
        <v>305</v>
      </c>
      <c r="C96" s="94"/>
      <c r="D96" s="154"/>
      <c r="E96" s="126"/>
      <c r="F96" s="127"/>
      <c r="G96" s="125">
        <v>2240</v>
      </c>
      <c r="H96" s="94">
        <v>2.9</v>
      </c>
      <c r="I96" s="170" t="s">
        <v>306</v>
      </c>
      <c r="J96" s="94"/>
      <c r="K96" s="96"/>
    </row>
    <row r="97" spans="1:11" ht="15.75">
      <c r="A97" s="86">
        <f t="shared" si="4"/>
        <v>91</v>
      </c>
      <c r="B97" s="125" t="s">
        <v>307</v>
      </c>
      <c r="C97" s="94"/>
      <c r="D97" s="154"/>
      <c r="E97" s="126"/>
      <c r="F97" s="127"/>
      <c r="G97" s="125">
        <v>2240</v>
      </c>
      <c r="H97" s="94">
        <v>2.9</v>
      </c>
      <c r="I97" s="170" t="s">
        <v>308</v>
      </c>
      <c r="J97" s="94"/>
      <c r="K97" s="96"/>
    </row>
    <row r="98" spans="1:11" ht="15.75">
      <c r="A98" s="86">
        <f t="shared" si="4"/>
        <v>92</v>
      </c>
      <c r="B98" s="125" t="s">
        <v>309</v>
      </c>
      <c r="C98" s="94"/>
      <c r="D98" s="154"/>
      <c r="E98" s="126"/>
      <c r="F98" s="127"/>
      <c r="G98" s="125">
        <v>2210</v>
      </c>
      <c r="H98" s="94">
        <v>2.9</v>
      </c>
      <c r="I98" s="170" t="s">
        <v>296</v>
      </c>
      <c r="J98" s="94"/>
      <c r="K98" s="96"/>
    </row>
    <row r="99" spans="1:11" ht="15.75">
      <c r="A99" s="86">
        <f t="shared" si="4"/>
        <v>93</v>
      </c>
      <c r="B99" s="125" t="s">
        <v>310</v>
      </c>
      <c r="C99" s="94"/>
      <c r="D99" s="154"/>
      <c r="E99" s="126"/>
      <c r="F99" s="127"/>
      <c r="G99" s="125">
        <v>2240</v>
      </c>
      <c r="H99" s="94">
        <v>6.4</v>
      </c>
      <c r="I99" s="170" t="s">
        <v>311</v>
      </c>
      <c r="J99" s="94"/>
      <c r="K99" s="96"/>
    </row>
    <row r="100" spans="1:11" ht="15.75">
      <c r="A100" s="86">
        <f t="shared" si="4"/>
        <v>94</v>
      </c>
      <c r="B100" s="125" t="s">
        <v>312</v>
      </c>
      <c r="C100" s="94"/>
      <c r="D100" s="154"/>
      <c r="E100" s="126"/>
      <c r="F100" s="127"/>
      <c r="G100" s="125">
        <v>2240</v>
      </c>
      <c r="H100" s="94">
        <v>1.2</v>
      </c>
      <c r="I100" s="126" t="s">
        <v>259</v>
      </c>
      <c r="J100" s="94"/>
      <c r="K100" s="96"/>
    </row>
    <row r="101" spans="1:11" ht="15.75">
      <c r="A101" s="86">
        <f t="shared" si="4"/>
        <v>95</v>
      </c>
      <c r="B101" s="125" t="s">
        <v>313</v>
      </c>
      <c r="C101" s="94"/>
      <c r="D101" s="154"/>
      <c r="E101" s="126"/>
      <c r="F101" s="127"/>
      <c r="G101" s="125">
        <v>3110</v>
      </c>
      <c r="H101" s="94">
        <v>29.5</v>
      </c>
      <c r="I101" s="170" t="s">
        <v>237</v>
      </c>
      <c r="J101" s="94"/>
      <c r="K101" s="96"/>
    </row>
    <row r="102" spans="1:11" ht="15.75">
      <c r="A102" s="125"/>
      <c r="B102" s="109" t="s">
        <v>37</v>
      </c>
      <c r="C102" s="114">
        <f>SUM(C7:C44)</f>
        <v>5154.7</v>
      </c>
      <c r="D102" s="132">
        <f>SUM(D7:D54)</f>
        <v>59622.899999999994</v>
      </c>
      <c r="E102" s="158"/>
      <c r="F102" s="114">
        <f>SUM(F7:F54)</f>
        <v>64777.599999999999</v>
      </c>
      <c r="G102" s="114"/>
      <c r="H102" s="114">
        <f>SUM(H7:H101)</f>
        <v>2039.3000000000006</v>
      </c>
      <c r="I102" s="158"/>
      <c r="J102" s="114">
        <f>SUM(J7:J56)</f>
        <v>59622.899999999994</v>
      </c>
      <c r="K102" s="114">
        <f>C102-H102</f>
        <v>3115.3999999999992</v>
      </c>
    </row>
    <row r="103" spans="1:11" ht="15.75">
      <c r="B103" s="133" t="s">
        <v>163</v>
      </c>
      <c r="F103" s="71"/>
      <c r="G103" s="72"/>
      <c r="H103" s="134"/>
      <c r="I103" t="s">
        <v>214</v>
      </c>
    </row>
    <row r="104" spans="1:11">
      <c r="A104" s="160" t="s">
        <v>215</v>
      </c>
      <c r="B104" s="160"/>
      <c r="C104" s="160"/>
      <c r="D104" s="161"/>
      <c r="E104" s="160"/>
      <c r="F104" s="160"/>
      <c r="G104" s="160"/>
      <c r="H104" s="160"/>
      <c r="I104" s="160"/>
      <c r="J104" s="160"/>
      <c r="K104" s="160"/>
    </row>
    <row r="105" spans="1:11" ht="15.75">
      <c r="B105" s="133" t="s">
        <v>41</v>
      </c>
      <c r="F105" s="71"/>
      <c r="G105" s="72"/>
      <c r="H105" s="134"/>
      <c r="I105" t="s">
        <v>216</v>
      </c>
    </row>
    <row r="106" spans="1:11">
      <c r="F106" s="74" t="s">
        <v>40</v>
      </c>
      <c r="G106" s="75"/>
      <c r="H106" s="75"/>
    </row>
    <row r="109" spans="1:11">
      <c r="H109">
        <v>2039.3</v>
      </c>
    </row>
  </sheetData>
  <mergeCells count="10">
    <mergeCell ref="G103:H103"/>
    <mergeCell ref="G105:H105"/>
    <mergeCell ref="B3:J3"/>
    <mergeCell ref="A4:K4"/>
    <mergeCell ref="A5:A6"/>
    <mergeCell ref="B5:B6"/>
    <mergeCell ref="C5:E5"/>
    <mergeCell ref="F5:F6"/>
    <mergeCell ref="G5:J5"/>
    <mergeCell ref="K5:K6"/>
  </mergeCells>
  <pageMargins left="0" right="0" top="0" bottom="0" header="0" footer="0"/>
  <pageSetup paperSize="9" scale="7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40"/>
  <sheetViews>
    <sheetView topLeftCell="A13" zoomScale="89" zoomScaleNormal="89" workbookViewId="0">
      <selection sqref="A1:IV65536"/>
    </sheetView>
  </sheetViews>
  <sheetFormatPr defaultRowHeight="15"/>
  <cols>
    <col min="1" max="1" width="5.42578125" customWidth="1"/>
    <col min="2" max="2" width="26.7109375" customWidth="1"/>
    <col min="3" max="3" width="8.85546875" customWidth="1"/>
    <col min="4" max="4" width="12.42578125" style="151" customWidth="1"/>
    <col min="5" max="5" width="14.42578125" customWidth="1"/>
    <col min="6" max="6" width="12.85546875" customWidth="1"/>
    <col min="7" max="7" width="7.42578125" customWidth="1"/>
    <col min="8" max="8" width="12.5703125" customWidth="1"/>
    <col min="9" max="9" width="19.85546875" customWidth="1"/>
    <col min="10" max="10" width="13.5703125" customWidth="1"/>
    <col min="11" max="11" width="10.28515625" customWidth="1"/>
    <col min="257" max="257" width="5.42578125" customWidth="1"/>
    <col min="258" max="258" width="26.7109375" customWidth="1"/>
    <col min="259" max="259" width="8.85546875" customWidth="1"/>
    <col min="260" max="260" width="12.42578125" customWidth="1"/>
    <col min="261" max="261" width="14.42578125" customWidth="1"/>
    <col min="262" max="262" width="12.85546875" customWidth="1"/>
    <col min="263" max="263" width="7.42578125" customWidth="1"/>
    <col min="264" max="264" width="12.5703125" customWidth="1"/>
    <col min="265" max="265" width="19.85546875" customWidth="1"/>
    <col min="266" max="266" width="13.5703125" customWidth="1"/>
    <col min="267" max="267" width="10.28515625" customWidth="1"/>
    <col min="513" max="513" width="5.42578125" customWidth="1"/>
    <col min="514" max="514" width="26.7109375" customWidth="1"/>
    <col min="515" max="515" width="8.85546875" customWidth="1"/>
    <col min="516" max="516" width="12.42578125" customWidth="1"/>
    <col min="517" max="517" width="14.42578125" customWidth="1"/>
    <col min="518" max="518" width="12.85546875" customWidth="1"/>
    <col min="519" max="519" width="7.42578125" customWidth="1"/>
    <col min="520" max="520" width="12.5703125" customWidth="1"/>
    <col min="521" max="521" width="19.85546875" customWidth="1"/>
    <col min="522" max="522" width="13.5703125" customWidth="1"/>
    <col min="523" max="523" width="10.28515625" customWidth="1"/>
    <col min="769" max="769" width="5.42578125" customWidth="1"/>
    <col min="770" max="770" width="26.7109375" customWidth="1"/>
    <col min="771" max="771" width="8.85546875" customWidth="1"/>
    <col min="772" max="772" width="12.42578125" customWidth="1"/>
    <col min="773" max="773" width="14.42578125" customWidth="1"/>
    <col min="774" max="774" width="12.85546875" customWidth="1"/>
    <col min="775" max="775" width="7.42578125" customWidth="1"/>
    <col min="776" max="776" width="12.5703125" customWidth="1"/>
    <col min="777" max="777" width="19.85546875" customWidth="1"/>
    <col min="778" max="778" width="13.5703125" customWidth="1"/>
    <col min="779" max="779" width="10.28515625" customWidth="1"/>
    <col min="1025" max="1025" width="5.42578125" customWidth="1"/>
    <col min="1026" max="1026" width="26.7109375" customWidth="1"/>
    <col min="1027" max="1027" width="8.85546875" customWidth="1"/>
    <col min="1028" max="1028" width="12.42578125" customWidth="1"/>
    <col min="1029" max="1029" width="14.42578125" customWidth="1"/>
    <col min="1030" max="1030" width="12.85546875" customWidth="1"/>
    <col min="1031" max="1031" width="7.42578125" customWidth="1"/>
    <col min="1032" max="1032" width="12.5703125" customWidth="1"/>
    <col min="1033" max="1033" width="19.85546875" customWidth="1"/>
    <col min="1034" max="1034" width="13.5703125" customWidth="1"/>
    <col min="1035" max="1035" width="10.28515625" customWidth="1"/>
    <col min="1281" max="1281" width="5.42578125" customWidth="1"/>
    <col min="1282" max="1282" width="26.7109375" customWidth="1"/>
    <col min="1283" max="1283" width="8.85546875" customWidth="1"/>
    <col min="1284" max="1284" width="12.42578125" customWidth="1"/>
    <col min="1285" max="1285" width="14.42578125" customWidth="1"/>
    <col min="1286" max="1286" width="12.85546875" customWidth="1"/>
    <col min="1287" max="1287" width="7.42578125" customWidth="1"/>
    <col min="1288" max="1288" width="12.5703125" customWidth="1"/>
    <col min="1289" max="1289" width="19.85546875" customWidth="1"/>
    <col min="1290" max="1290" width="13.5703125" customWidth="1"/>
    <col min="1291" max="1291" width="10.28515625" customWidth="1"/>
    <col min="1537" max="1537" width="5.42578125" customWidth="1"/>
    <col min="1538" max="1538" width="26.7109375" customWidth="1"/>
    <col min="1539" max="1539" width="8.85546875" customWidth="1"/>
    <col min="1540" max="1540" width="12.42578125" customWidth="1"/>
    <col min="1541" max="1541" width="14.42578125" customWidth="1"/>
    <col min="1542" max="1542" width="12.85546875" customWidth="1"/>
    <col min="1543" max="1543" width="7.42578125" customWidth="1"/>
    <col min="1544" max="1544" width="12.5703125" customWidth="1"/>
    <col min="1545" max="1545" width="19.85546875" customWidth="1"/>
    <col min="1546" max="1546" width="13.5703125" customWidth="1"/>
    <col min="1547" max="1547" width="10.28515625" customWidth="1"/>
    <col min="1793" max="1793" width="5.42578125" customWidth="1"/>
    <col min="1794" max="1794" width="26.7109375" customWidth="1"/>
    <col min="1795" max="1795" width="8.85546875" customWidth="1"/>
    <col min="1796" max="1796" width="12.42578125" customWidth="1"/>
    <col min="1797" max="1797" width="14.42578125" customWidth="1"/>
    <col min="1798" max="1798" width="12.85546875" customWidth="1"/>
    <col min="1799" max="1799" width="7.42578125" customWidth="1"/>
    <col min="1800" max="1800" width="12.5703125" customWidth="1"/>
    <col min="1801" max="1801" width="19.85546875" customWidth="1"/>
    <col min="1802" max="1802" width="13.5703125" customWidth="1"/>
    <col min="1803" max="1803" width="10.28515625" customWidth="1"/>
    <col min="2049" max="2049" width="5.42578125" customWidth="1"/>
    <col min="2050" max="2050" width="26.7109375" customWidth="1"/>
    <col min="2051" max="2051" width="8.85546875" customWidth="1"/>
    <col min="2052" max="2052" width="12.42578125" customWidth="1"/>
    <col min="2053" max="2053" width="14.42578125" customWidth="1"/>
    <col min="2054" max="2054" width="12.85546875" customWidth="1"/>
    <col min="2055" max="2055" width="7.42578125" customWidth="1"/>
    <col min="2056" max="2056" width="12.5703125" customWidth="1"/>
    <col min="2057" max="2057" width="19.85546875" customWidth="1"/>
    <col min="2058" max="2058" width="13.5703125" customWidth="1"/>
    <col min="2059" max="2059" width="10.28515625" customWidth="1"/>
    <col min="2305" max="2305" width="5.42578125" customWidth="1"/>
    <col min="2306" max="2306" width="26.7109375" customWidth="1"/>
    <col min="2307" max="2307" width="8.85546875" customWidth="1"/>
    <col min="2308" max="2308" width="12.42578125" customWidth="1"/>
    <col min="2309" max="2309" width="14.42578125" customWidth="1"/>
    <col min="2310" max="2310" width="12.85546875" customWidth="1"/>
    <col min="2311" max="2311" width="7.42578125" customWidth="1"/>
    <col min="2312" max="2312" width="12.5703125" customWidth="1"/>
    <col min="2313" max="2313" width="19.85546875" customWidth="1"/>
    <col min="2314" max="2314" width="13.5703125" customWidth="1"/>
    <col min="2315" max="2315" width="10.28515625" customWidth="1"/>
    <col min="2561" max="2561" width="5.42578125" customWidth="1"/>
    <col min="2562" max="2562" width="26.7109375" customWidth="1"/>
    <col min="2563" max="2563" width="8.85546875" customWidth="1"/>
    <col min="2564" max="2564" width="12.42578125" customWidth="1"/>
    <col min="2565" max="2565" width="14.42578125" customWidth="1"/>
    <col min="2566" max="2566" width="12.85546875" customWidth="1"/>
    <col min="2567" max="2567" width="7.42578125" customWidth="1"/>
    <col min="2568" max="2568" width="12.5703125" customWidth="1"/>
    <col min="2569" max="2569" width="19.85546875" customWidth="1"/>
    <col min="2570" max="2570" width="13.5703125" customWidth="1"/>
    <col min="2571" max="2571" width="10.28515625" customWidth="1"/>
    <col min="2817" max="2817" width="5.42578125" customWidth="1"/>
    <col min="2818" max="2818" width="26.7109375" customWidth="1"/>
    <col min="2819" max="2819" width="8.85546875" customWidth="1"/>
    <col min="2820" max="2820" width="12.42578125" customWidth="1"/>
    <col min="2821" max="2821" width="14.42578125" customWidth="1"/>
    <col min="2822" max="2822" width="12.85546875" customWidth="1"/>
    <col min="2823" max="2823" width="7.42578125" customWidth="1"/>
    <col min="2824" max="2824" width="12.5703125" customWidth="1"/>
    <col min="2825" max="2825" width="19.85546875" customWidth="1"/>
    <col min="2826" max="2826" width="13.5703125" customWidth="1"/>
    <col min="2827" max="2827" width="10.28515625" customWidth="1"/>
    <col min="3073" max="3073" width="5.42578125" customWidth="1"/>
    <col min="3074" max="3074" width="26.7109375" customWidth="1"/>
    <col min="3075" max="3075" width="8.85546875" customWidth="1"/>
    <col min="3076" max="3076" width="12.42578125" customWidth="1"/>
    <col min="3077" max="3077" width="14.42578125" customWidth="1"/>
    <col min="3078" max="3078" width="12.85546875" customWidth="1"/>
    <col min="3079" max="3079" width="7.42578125" customWidth="1"/>
    <col min="3080" max="3080" width="12.5703125" customWidth="1"/>
    <col min="3081" max="3081" width="19.85546875" customWidth="1"/>
    <col min="3082" max="3082" width="13.5703125" customWidth="1"/>
    <col min="3083" max="3083" width="10.28515625" customWidth="1"/>
    <col min="3329" max="3329" width="5.42578125" customWidth="1"/>
    <col min="3330" max="3330" width="26.7109375" customWidth="1"/>
    <col min="3331" max="3331" width="8.85546875" customWidth="1"/>
    <col min="3332" max="3332" width="12.42578125" customWidth="1"/>
    <col min="3333" max="3333" width="14.42578125" customWidth="1"/>
    <col min="3334" max="3334" width="12.85546875" customWidth="1"/>
    <col min="3335" max="3335" width="7.42578125" customWidth="1"/>
    <col min="3336" max="3336" width="12.5703125" customWidth="1"/>
    <col min="3337" max="3337" width="19.85546875" customWidth="1"/>
    <col min="3338" max="3338" width="13.5703125" customWidth="1"/>
    <col min="3339" max="3339" width="10.28515625" customWidth="1"/>
    <col min="3585" max="3585" width="5.42578125" customWidth="1"/>
    <col min="3586" max="3586" width="26.7109375" customWidth="1"/>
    <col min="3587" max="3587" width="8.85546875" customWidth="1"/>
    <col min="3588" max="3588" width="12.42578125" customWidth="1"/>
    <col min="3589" max="3589" width="14.42578125" customWidth="1"/>
    <col min="3590" max="3590" width="12.85546875" customWidth="1"/>
    <col min="3591" max="3591" width="7.42578125" customWidth="1"/>
    <col min="3592" max="3592" width="12.5703125" customWidth="1"/>
    <col min="3593" max="3593" width="19.85546875" customWidth="1"/>
    <col min="3594" max="3594" width="13.5703125" customWidth="1"/>
    <col min="3595" max="3595" width="10.28515625" customWidth="1"/>
    <col min="3841" max="3841" width="5.42578125" customWidth="1"/>
    <col min="3842" max="3842" width="26.7109375" customWidth="1"/>
    <col min="3843" max="3843" width="8.85546875" customWidth="1"/>
    <col min="3844" max="3844" width="12.42578125" customWidth="1"/>
    <col min="3845" max="3845" width="14.42578125" customWidth="1"/>
    <col min="3846" max="3846" width="12.85546875" customWidth="1"/>
    <col min="3847" max="3847" width="7.42578125" customWidth="1"/>
    <col min="3848" max="3848" width="12.5703125" customWidth="1"/>
    <col min="3849" max="3849" width="19.85546875" customWidth="1"/>
    <col min="3850" max="3850" width="13.5703125" customWidth="1"/>
    <col min="3851" max="3851" width="10.28515625" customWidth="1"/>
    <col min="4097" max="4097" width="5.42578125" customWidth="1"/>
    <col min="4098" max="4098" width="26.7109375" customWidth="1"/>
    <col min="4099" max="4099" width="8.85546875" customWidth="1"/>
    <col min="4100" max="4100" width="12.42578125" customWidth="1"/>
    <col min="4101" max="4101" width="14.42578125" customWidth="1"/>
    <col min="4102" max="4102" width="12.85546875" customWidth="1"/>
    <col min="4103" max="4103" width="7.42578125" customWidth="1"/>
    <col min="4104" max="4104" width="12.5703125" customWidth="1"/>
    <col min="4105" max="4105" width="19.85546875" customWidth="1"/>
    <col min="4106" max="4106" width="13.5703125" customWidth="1"/>
    <col min="4107" max="4107" width="10.28515625" customWidth="1"/>
    <col min="4353" max="4353" width="5.42578125" customWidth="1"/>
    <col min="4354" max="4354" width="26.7109375" customWidth="1"/>
    <col min="4355" max="4355" width="8.85546875" customWidth="1"/>
    <col min="4356" max="4356" width="12.42578125" customWidth="1"/>
    <col min="4357" max="4357" width="14.42578125" customWidth="1"/>
    <col min="4358" max="4358" width="12.85546875" customWidth="1"/>
    <col min="4359" max="4359" width="7.42578125" customWidth="1"/>
    <col min="4360" max="4360" width="12.5703125" customWidth="1"/>
    <col min="4361" max="4361" width="19.85546875" customWidth="1"/>
    <col min="4362" max="4362" width="13.5703125" customWidth="1"/>
    <col min="4363" max="4363" width="10.28515625" customWidth="1"/>
    <col min="4609" max="4609" width="5.42578125" customWidth="1"/>
    <col min="4610" max="4610" width="26.7109375" customWidth="1"/>
    <col min="4611" max="4611" width="8.85546875" customWidth="1"/>
    <col min="4612" max="4612" width="12.42578125" customWidth="1"/>
    <col min="4613" max="4613" width="14.42578125" customWidth="1"/>
    <col min="4614" max="4614" width="12.85546875" customWidth="1"/>
    <col min="4615" max="4615" width="7.42578125" customWidth="1"/>
    <col min="4616" max="4616" width="12.5703125" customWidth="1"/>
    <col min="4617" max="4617" width="19.85546875" customWidth="1"/>
    <col min="4618" max="4618" width="13.5703125" customWidth="1"/>
    <col min="4619" max="4619" width="10.28515625" customWidth="1"/>
    <col min="4865" max="4865" width="5.42578125" customWidth="1"/>
    <col min="4866" max="4866" width="26.7109375" customWidth="1"/>
    <col min="4867" max="4867" width="8.85546875" customWidth="1"/>
    <col min="4868" max="4868" width="12.42578125" customWidth="1"/>
    <col min="4869" max="4869" width="14.42578125" customWidth="1"/>
    <col min="4870" max="4870" width="12.85546875" customWidth="1"/>
    <col min="4871" max="4871" width="7.42578125" customWidth="1"/>
    <col min="4872" max="4872" width="12.5703125" customWidth="1"/>
    <col min="4873" max="4873" width="19.85546875" customWidth="1"/>
    <col min="4874" max="4874" width="13.5703125" customWidth="1"/>
    <col min="4875" max="4875" width="10.28515625" customWidth="1"/>
    <col min="5121" max="5121" width="5.42578125" customWidth="1"/>
    <col min="5122" max="5122" width="26.7109375" customWidth="1"/>
    <col min="5123" max="5123" width="8.85546875" customWidth="1"/>
    <col min="5124" max="5124" width="12.42578125" customWidth="1"/>
    <col min="5125" max="5125" width="14.42578125" customWidth="1"/>
    <col min="5126" max="5126" width="12.85546875" customWidth="1"/>
    <col min="5127" max="5127" width="7.42578125" customWidth="1"/>
    <col min="5128" max="5128" width="12.5703125" customWidth="1"/>
    <col min="5129" max="5129" width="19.85546875" customWidth="1"/>
    <col min="5130" max="5130" width="13.5703125" customWidth="1"/>
    <col min="5131" max="5131" width="10.28515625" customWidth="1"/>
    <col min="5377" max="5377" width="5.42578125" customWidth="1"/>
    <col min="5378" max="5378" width="26.7109375" customWidth="1"/>
    <col min="5379" max="5379" width="8.85546875" customWidth="1"/>
    <col min="5380" max="5380" width="12.42578125" customWidth="1"/>
    <col min="5381" max="5381" width="14.42578125" customWidth="1"/>
    <col min="5382" max="5382" width="12.85546875" customWidth="1"/>
    <col min="5383" max="5383" width="7.42578125" customWidth="1"/>
    <col min="5384" max="5384" width="12.5703125" customWidth="1"/>
    <col min="5385" max="5385" width="19.85546875" customWidth="1"/>
    <col min="5386" max="5386" width="13.5703125" customWidth="1"/>
    <col min="5387" max="5387" width="10.28515625" customWidth="1"/>
    <col min="5633" max="5633" width="5.42578125" customWidth="1"/>
    <col min="5634" max="5634" width="26.7109375" customWidth="1"/>
    <col min="5635" max="5635" width="8.85546875" customWidth="1"/>
    <col min="5636" max="5636" width="12.42578125" customWidth="1"/>
    <col min="5637" max="5637" width="14.42578125" customWidth="1"/>
    <col min="5638" max="5638" width="12.85546875" customWidth="1"/>
    <col min="5639" max="5639" width="7.42578125" customWidth="1"/>
    <col min="5640" max="5640" width="12.5703125" customWidth="1"/>
    <col min="5641" max="5641" width="19.85546875" customWidth="1"/>
    <col min="5642" max="5642" width="13.5703125" customWidth="1"/>
    <col min="5643" max="5643" width="10.28515625" customWidth="1"/>
    <col min="5889" max="5889" width="5.42578125" customWidth="1"/>
    <col min="5890" max="5890" width="26.7109375" customWidth="1"/>
    <col min="5891" max="5891" width="8.85546875" customWidth="1"/>
    <col min="5892" max="5892" width="12.42578125" customWidth="1"/>
    <col min="5893" max="5893" width="14.42578125" customWidth="1"/>
    <col min="5894" max="5894" width="12.85546875" customWidth="1"/>
    <col min="5895" max="5895" width="7.42578125" customWidth="1"/>
    <col min="5896" max="5896" width="12.5703125" customWidth="1"/>
    <col min="5897" max="5897" width="19.85546875" customWidth="1"/>
    <col min="5898" max="5898" width="13.5703125" customWidth="1"/>
    <col min="5899" max="5899" width="10.28515625" customWidth="1"/>
    <col min="6145" max="6145" width="5.42578125" customWidth="1"/>
    <col min="6146" max="6146" width="26.7109375" customWidth="1"/>
    <col min="6147" max="6147" width="8.85546875" customWidth="1"/>
    <col min="6148" max="6148" width="12.42578125" customWidth="1"/>
    <col min="6149" max="6149" width="14.42578125" customWidth="1"/>
    <col min="6150" max="6150" width="12.85546875" customWidth="1"/>
    <col min="6151" max="6151" width="7.42578125" customWidth="1"/>
    <col min="6152" max="6152" width="12.5703125" customWidth="1"/>
    <col min="6153" max="6153" width="19.85546875" customWidth="1"/>
    <col min="6154" max="6154" width="13.5703125" customWidth="1"/>
    <col min="6155" max="6155" width="10.28515625" customWidth="1"/>
    <col min="6401" max="6401" width="5.42578125" customWidth="1"/>
    <col min="6402" max="6402" width="26.7109375" customWidth="1"/>
    <col min="6403" max="6403" width="8.85546875" customWidth="1"/>
    <col min="6404" max="6404" width="12.42578125" customWidth="1"/>
    <col min="6405" max="6405" width="14.42578125" customWidth="1"/>
    <col min="6406" max="6406" width="12.85546875" customWidth="1"/>
    <col min="6407" max="6407" width="7.42578125" customWidth="1"/>
    <col min="6408" max="6408" width="12.5703125" customWidth="1"/>
    <col min="6409" max="6409" width="19.85546875" customWidth="1"/>
    <col min="6410" max="6410" width="13.5703125" customWidth="1"/>
    <col min="6411" max="6411" width="10.28515625" customWidth="1"/>
    <col min="6657" max="6657" width="5.42578125" customWidth="1"/>
    <col min="6658" max="6658" width="26.7109375" customWidth="1"/>
    <col min="6659" max="6659" width="8.85546875" customWidth="1"/>
    <col min="6660" max="6660" width="12.42578125" customWidth="1"/>
    <col min="6661" max="6661" width="14.42578125" customWidth="1"/>
    <col min="6662" max="6662" width="12.85546875" customWidth="1"/>
    <col min="6663" max="6663" width="7.42578125" customWidth="1"/>
    <col min="6664" max="6664" width="12.5703125" customWidth="1"/>
    <col min="6665" max="6665" width="19.85546875" customWidth="1"/>
    <col min="6666" max="6666" width="13.5703125" customWidth="1"/>
    <col min="6667" max="6667" width="10.28515625" customWidth="1"/>
    <col min="6913" max="6913" width="5.42578125" customWidth="1"/>
    <col min="6914" max="6914" width="26.7109375" customWidth="1"/>
    <col min="6915" max="6915" width="8.85546875" customWidth="1"/>
    <col min="6916" max="6916" width="12.42578125" customWidth="1"/>
    <col min="6917" max="6917" width="14.42578125" customWidth="1"/>
    <col min="6918" max="6918" width="12.85546875" customWidth="1"/>
    <col min="6919" max="6919" width="7.42578125" customWidth="1"/>
    <col min="6920" max="6920" width="12.5703125" customWidth="1"/>
    <col min="6921" max="6921" width="19.85546875" customWidth="1"/>
    <col min="6922" max="6922" width="13.5703125" customWidth="1"/>
    <col min="6923" max="6923" width="10.28515625" customWidth="1"/>
    <col min="7169" max="7169" width="5.42578125" customWidth="1"/>
    <col min="7170" max="7170" width="26.7109375" customWidth="1"/>
    <col min="7171" max="7171" width="8.85546875" customWidth="1"/>
    <col min="7172" max="7172" width="12.42578125" customWidth="1"/>
    <col min="7173" max="7173" width="14.42578125" customWidth="1"/>
    <col min="7174" max="7174" width="12.85546875" customWidth="1"/>
    <col min="7175" max="7175" width="7.42578125" customWidth="1"/>
    <col min="7176" max="7176" width="12.5703125" customWidth="1"/>
    <col min="7177" max="7177" width="19.85546875" customWidth="1"/>
    <col min="7178" max="7178" width="13.5703125" customWidth="1"/>
    <col min="7179" max="7179" width="10.28515625" customWidth="1"/>
    <col min="7425" max="7425" width="5.42578125" customWidth="1"/>
    <col min="7426" max="7426" width="26.7109375" customWidth="1"/>
    <col min="7427" max="7427" width="8.85546875" customWidth="1"/>
    <col min="7428" max="7428" width="12.42578125" customWidth="1"/>
    <col min="7429" max="7429" width="14.42578125" customWidth="1"/>
    <col min="7430" max="7430" width="12.85546875" customWidth="1"/>
    <col min="7431" max="7431" width="7.42578125" customWidth="1"/>
    <col min="7432" max="7432" width="12.5703125" customWidth="1"/>
    <col min="7433" max="7433" width="19.85546875" customWidth="1"/>
    <col min="7434" max="7434" width="13.5703125" customWidth="1"/>
    <col min="7435" max="7435" width="10.28515625" customWidth="1"/>
    <col min="7681" max="7681" width="5.42578125" customWidth="1"/>
    <col min="7682" max="7682" width="26.7109375" customWidth="1"/>
    <col min="7683" max="7683" width="8.85546875" customWidth="1"/>
    <col min="7684" max="7684" width="12.42578125" customWidth="1"/>
    <col min="7685" max="7685" width="14.42578125" customWidth="1"/>
    <col min="7686" max="7686" width="12.85546875" customWidth="1"/>
    <col min="7687" max="7687" width="7.42578125" customWidth="1"/>
    <col min="7688" max="7688" width="12.5703125" customWidth="1"/>
    <col min="7689" max="7689" width="19.85546875" customWidth="1"/>
    <col min="7690" max="7690" width="13.5703125" customWidth="1"/>
    <col min="7691" max="7691" width="10.28515625" customWidth="1"/>
    <col min="7937" max="7937" width="5.42578125" customWidth="1"/>
    <col min="7938" max="7938" width="26.7109375" customWidth="1"/>
    <col min="7939" max="7939" width="8.85546875" customWidth="1"/>
    <col min="7940" max="7940" width="12.42578125" customWidth="1"/>
    <col min="7941" max="7941" width="14.42578125" customWidth="1"/>
    <col min="7942" max="7942" width="12.85546875" customWidth="1"/>
    <col min="7943" max="7943" width="7.42578125" customWidth="1"/>
    <col min="7944" max="7944" width="12.5703125" customWidth="1"/>
    <col min="7945" max="7945" width="19.85546875" customWidth="1"/>
    <col min="7946" max="7946" width="13.5703125" customWidth="1"/>
    <col min="7947" max="7947" width="10.28515625" customWidth="1"/>
    <col min="8193" max="8193" width="5.42578125" customWidth="1"/>
    <col min="8194" max="8194" width="26.7109375" customWidth="1"/>
    <col min="8195" max="8195" width="8.85546875" customWidth="1"/>
    <col min="8196" max="8196" width="12.42578125" customWidth="1"/>
    <col min="8197" max="8197" width="14.42578125" customWidth="1"/>
    <col min="8198" max="8198" width="12.85546875" customWidth="1"/>
    <col min="8199" max="8199" width="7.42578125" customWidth="1"/>
    <col min="8200" max="8200" width="12.5703125" customWidth="1"/>
    <col min="8201" max="8201" width="19.85546875" customWidth="1"/>
    <col min="8202" max="8202" width="13.5703125" customWidth="1"/>
    <col min="8203" max="8203" width="10.28515625" customWidth="1"/>
    <col min="8449" max="8449" width="5.42578125" customWidth="1"/>
    <col min="8450" max="8450" width="26.7109375" customWidth="1"/>
    <col min="8451" max="8451" width="8.85546875" customWidth="1"/>
    <col min="8452" max="8452" width="12.42578125" customWidth="1"/>
    <col min="8453" max="8453" width="14.42578125" customWidth="1"/>
    <col min="8454" max="8454" width="12.85546875" customWidth="1"/>
    <col min="8455" max="8455" width="7.42578125" customWidth="1"/>
    <col min="8456" max="8456" width="12.5703125" customWidth="1"/>
    <col min="8457" max="8457" width="19.85546875" customWidth="1"/>
    <col min="8458" max="8458" width="13.5703125" customWidth="1"/>
    <col min="8459" max="8459" width="10.28515625" customWidth="1"/>
    <col min="8705" max="8705" width="5.42578125" customWidth="1"/>
    <col min="8706" max="8706" width="26.7109375" customWidth="1"/>
    <col min="8707" max="8707" width="8.85546875" customWidth="1"/>
    <col min="8708" max="8708" width="12.42578125" customWidth="1"/>
    <col min="8709" max="8709" width="14.42578125" customWidth="1"/>
    <col min="8710" max="8710" width="12.85546875" customWidth="1"/>
    <col min="8711" max="8711" width="7.42578125" customWidth="1"/>
    <col min="8712" max="8712" width="12.5703125" customWidth="1"/>
    <col min="8713" max="8713" width="19.85546875" customWidth="1"/>
    <col min="8714" max="8714" width="13.5703125" customWidth="1"/>
    <col min="8715" max="8715" width="10.28515625" customWidth="1"/>
    <col min="8961" max="8961" width="5.42578125" customWidth="1"/>
    <col min="8962" max="8962" width="26.7109375" customWidth="1"/>
    <col min="8963" max="8963" width="8.85546875" customWidth="1"/>
    <col min="8964" max="8964" width="12.42578125" customWidth="1"/>
    <col min="8965" max="8965" width="14.42578125" customWidth="1"/>
    <col min="8966" max="8966" width="12.85546875" customWidth="1"/>
    <col min="8967" max="8967" width="7.42578125" customWidth="1"/>
    <col min="8968" max="8968" width="12.5703125" customWidth="1"/>
    <col min="8969" max="8969" width="19.85546875" customWidth="1"/>
    <col min="8970" max="8970" width="13.5703125" customWidth="1"/>
    <col min="8971" max="8971" width="10.28515625" customWidth="1"/>
    <col min="9217" max="9217" width="5.42578125" customWidth="1"/>
    <col min="9218" max="9218" width="26.7109375" customWidth="1"/>
    <col min="9219" max="9219" width="8.85546875" customWidth="1"/>
    <col min="9220" max="9220" width="12.42578125" customWidth="1"/>
    <col min="9221" max="9221" width="14.42578125" customWidth="1"/>
    <col min="9222" max="9222" width="12.85546875" customWidth="1"/>
    <col min="9223" max="9223" width="7.42578125" customWidth="1"/>
    <col min="9224" max="9224" width="12.5703125" customWidth="1"/>
    <col min="9225" max="9225" width="19.85546875" customWidth="1"/>
    <col min="9226" max="9226" width="13.5703125" customWidth="1"/>
    <col min="9227" max="9227" width="10.28515625" customWidth="1"/>
    <col min="9473" max="9473" width="5.42578125" customWidth="1"/>
    <col min="9474" max="9474" width="26.7109375" customWidth="1"/>
    <col min="9475" max="9475" width="8.85546875" customWidth="1"/>
    <col min="9476" max="9476" width="12.42578125" customWidth="1"/>
    <col min="9477" max="9477" width="14.42578125" customWidth="1"/>
    <col min="9478" max="9478" width="12.85546875" customWidth="1"/>
    <col min="9479" max="9479" width="7.42578125" customWidth="1"/>
    <col min="9480" max="9480" width="12.5703125" customWidth="1"/>
    <col min="9481" max="9481" width="19.85546875" customWidth="1"/>
    <col min="9482" max="9482" width="13.5703125" customWidth="1"/>
    <col min="9483" max="9483" width="10.28515625" customWidth="1"/>
    <col min="9729" max="9729" width="5.42578125" customWidth="1"/>
    <col min="9730" max="9730" width="26.7109375" customWidth="1"/>
    <col min="9731" max="9731" width="8.85546875" customWidth="1"/>
    <col min="9732" max="9732" width="12.42578125" customWidth="1"/>
    <col min="9733" max="9733" width="14.42578125" customWidth="1"/>
    <col min="9734" max="9734" width="12.85546875" customWidth="1"/>
    <col min="9735" max="9735" width="7.42578125" customWidth="1"/>
    <col min="9736" max="9736" width="12.5703125" customWidth="1"/>
    <col min="9737" max="9737" width="19.85546875" customWidth="1"/>
    <col min="9738" max="9738" width="13.5703125" customWidth="1"/>
    <col min="9739" max="9739" width="10.28515625" customWidth="1"/>
    <col min="9985" max="9985" width="5.42578125" customWidth="1"/>
    <col min="9986" max="9986" width="26.7109375" customWidth="1"/>
    <col min="9987" max="9987" width="8.85546875" customWidth="1"/>
    <col min="9988" max="9988" width="12.42578125" customWidth="1"/>
    <col min="9989" max="9989" width="14.42578125" customWidth="1"/>
    <col min="9990" max="9990" width="12.85546875" customWidth="1"/>
    <col min="9991" max="9991" width="7.42578125" customWidth="1"/>
    <col min="9992" max="9992" width="12.5703125" customWidth="1"/>
    <col min="9993" max="9993" width="19.85546875" customWidth="1"/>
    <col min="9994" max="9994" width="13.5703125" customWidth="1"/>
    <col min="9995" max="9995" width="10.28515625" customWidth="1"/>
    <col min="10241" max="10241" width="5.42578125" customWidth="1"/>
    <col min="10242" max="10242" width="26.7109375" customWidth="1"/>
    <col min="10243" max="10243" width="8.85546875" customWidth="1"/>
    <col min="10244" max="10244" width="12.42578125" customWidth="1"/>
    <col min="10245" max="10245" width="14.42578125" customWidth="1"/>
    <col min="10246" max="10246" width="12.85546875" customWidth="1"/>
    <col min="10247" max="10247" width="7.42578125" customWidth="1"/>
    <col min="10248" max="10248" width="12.5703125" customWidth="1"/>
    <col min="10249" max="10249" width="19.85546875" customWidth="1"/>
    <col min="10250" max="10250" width="13.5703125" customWidth="1"/>
    <col min="10251" max="10251" width="10.28515625" customWidth="1"/>
    <col min="10497" max="10497" width="5.42578125" customWidth="1"/>
    <col min="10498" max="10498" width="26.7109375" customWidth="1"/>
    <col min="10499" max="10499" width="8.85546875" customWidth="1"/>
    <col min="10500" max="10500" width="12.42578125" customWidth="1"/>
    <col min="10501" max="10501" width="14.42578125" customWidth="1"/>
    <col min="10502" max="10502" width="12.85546875" customWidth="1"/>
    <col min="10503" max="10503" width="7.42578125" customWidth="1"/>
    <col min="10504" max="10504" width="12.5703125" customWidth="1"/>
    <col min="10505" max="10505" width="19.85546875" customWidth="1"/>
    <col min="10506" max="10506" width="13.5703125" customWidth="1"/>
    <col min="10507" max="10507" width="10.28515625" customWidth="1"/>
    <col min="10753" max="10753" width="5.42578125" customWidth="1"/>
    <col min="10754" max="10754" width="26.7109375" customWidth="1"/>
    <col min="10755" max="10755" width="8.85546875" customWidth="1"/>
    <col min="10756" max="10756" width="12.42578125" customWidth="1"/>
    <col min="10757" max="10757" width="14.42578125" customWidth="1"/>
    <col min="10758" max="10758" width="12.85546875" customWidth="1"/>
    <col min="10759" max="10759" width="7.42578125" customWidth="1"/>
    <col min="10760" max="10760" width="12.5703125" customWidth="1"/>
    <col min="10761" max="10761" width="19.85546875" customWidth="1"/>
    <col min="10762" max="10762" width="13.5703125" customWidth="1"/>
    <col min="10763" max="10763" width="10.28515625" customWidth="1"/>
    <col min="11009" max="11009" width="5.42578125" customWidth="1"/>
    <col min="11010" max="11010" width="26.7109375" customWidth="1"/>
    <col min="11011" max="11011" width="8.85546875" customWidth="1"/>
    <col min="11012" max="11012" width="12.42578125" customWidth="1"/>
    <col min="11013" max="11013" width="14.42578125" customWidth="1"/>
    <col min="11014" max="11014" width="12.85546875" customWidth="1"/>
    <col min="11015" max="11015" width="7.42578125" customWidth="1"/>
    <col min="11016" max="11016" width="12.5703125" customWidth="1"/>
    <col min="11017" max="11017" width="19.85546875" customWidth="1"/>
    <col min="11018" max="11018" width="13.5703125" customWidth="1"/>
    <col min="11019" max="11019" width="10.28515625" customWidth="1"/>
    <col min="11265" max="11265" width="5.42578125" customWidth="1"/>
    <col min="11266" max="11266" width="26.7109375" customWidth="1"/>
    <col min="11267" max="11267" width="8.85546875" customWidth="1"/>
    <col min="11268" max="11268" width="12.42578125" customWidth="1"/>
    <col min="11269" max="11269" width="14.42578125" customWidth="1"/>
    <col min="11270" max="11270" width="12.85546875" customWidth="1"/>
    <col min="11271" max="11271" width="7.42578125" customWidth="1"/>
    <col min="11272" max="11272" width="12.5703125" customWidth="1"/>
    <col min="11273" max="11273" width="19.85546875" customWidth="1"/>
    <col min="11274" max="11274" width="13.5703125" customWidth="1"/>
    <col min="11275" max="11275" width="10.28515625" customWidth="1"/>
    <col min="11521" max="11521" width="5.42578125" customWidth="1"/>
    <col min="11522" max="11522" width="26.7109375" customWidth="1"/>
    <col min="11523" max="11523" width="8.85546875" customWidth="1"/>
    <col min="11524" max="11524" width="12.42578125" customWidth="1"/>
    <col min="11525" max="11525" width="14.42578125" customWidth="1"/>
    <col min="11526" max="11526" width="12.85546875" customWidth="1"/>
    <col min="11527" max="11527" width="7.42578125" customWidth="1"/>
    <col min="11528" max="11528" width="12.5703125" customWidth="1"/>
    <col min="11529" max="11529" width="19.85546875" customWidth="1"/>
    <col min="11530" max="11530" width="13.5703125" customWidth="1"/>
    <col min="11531" max="11531" width="10.28515625" customWidth="1"/>
    <col min="11777" max="11777" width="5.42578125" customWidth="1"/>
    <col min="11778" max="11778" width="26.7109375" customWidth="1"/>
    <col min="11779" max="11779" width="8.85546875" customWidth="1"/>
    <col min="11780" max="11780" width="12.42578125" customWidth="1"/>
    <col min="11781" max="11781" width="14.42578125" customWidth="1"/>
    <col min="11782" max="11782" width="12.85546875" customWidth="1"/>
    <col min="11783" max="11783" width="7.42578125" customWidth="1"/>
    <col min="11784" max="11784" width="12.5703125" customWidth="1"/>
    <col min="11785" max="11785" width="19.85546875" customWidth="1"/>
    <col min="11786" max="11786" width="13.5703125" customWidth="1"/>
    <col min="11787" max="11787" width="10.28515625" customWidth="1"/>
    <col min="12033" max="12033" width="5.42578125" customWidth="1"/>
    <col min="12034" max="12034" width="26.7109375" customWidth="1"/>
    <col min="12035" max="12035" width="8.85546875" customWidth="1"/>
    <col min="12036" max="12036" width="12.42578125" customWidth="1"/>
    <col min="12037" max="12037" width="14.42578125" customWidth="1"/>
    <col min="12038" max="12038" width="12.85546875" customWidth="1"/>
    <col min="12039" max="12039" width="7.42578125" customWidth="1"/>
    <col min="12040" max="12040" width="12.5703125" customWidth="1"/>
    <col min="12041" max="12041" width="19.85546875" customWidth="1"/>
    <col min="12042" max="12042" width="13.5703125" customWidth="1"/>
    <col min="12043" max="12043" width="10.28515625" customWidth="1"/>
    <col min="12289" max="12289" width="5.42578125" customWidth="1"/>
    <col min="12290" max="12290" width="26.7109375" customWidth="1"/>
    <col min="12291" max="12291" width="8.85546875" customWidth="1"/>
    <col min="12292" max="12292" width="12.42578125" customWidth="1"/>
    <col min="12293" max="12293" width="14.42578125" customWidth="1"/>
    <col min="12294" max="12294" width="12.85546875" customWidth="1"/>
    <col min="12295" max="12295" width="7.42578125" customWidth="1"/>
    <col min="12296" max="12296" width="12.5703125" customWidth="1"/>
    <col min="12297" max="12297" width="19.85546875" customWidth="1"/>
    <col min="12298" max="12298" width="13.5703125" customWidth="1"/>
    <col min="12299" max="12299" width="10.28515625" customWidth="1"/>
    <col min="12545" max="12545" width="5.42578125" customWidth="1"/>
    <col min="12546" max="12546" width="26.7109375" customWidth="1"/>
    <col min="12547" max="12547" width="8.85546875" customWidth="1"/>
    <col min="12548" max="12548" width="12.42578125" customWidth="1"/>
    <col min="12549" max="12549" width="14.42578125" customWidth="1"/>
    <col min="12550" max="12550" width="12.85546875" customWidth="1"/>
    <col min="12551" max="12551" width="7.42578125" customWidth="1"/>
    <col min="12552" max="12552" width="12.5703125" customWidth="1"/>
    <col min="12553" max="12553" width="19.85546875" customWidth="1"/>
    <col min="12554" max="12554" width="13.5703125" customWidth="1"/>
    <col min="12555" max="12555" width="10.28515625" customWidth="1"/>
    <col min="12801" max="12801" width="5.42578125" customWidth="1"/>
    <col min="12802" max="12802" width="26.7109375" customWidth="1"/>
    <col min="12803" max="12803" width="8.85546875" customWidth="1"/>
    <col min="12804" max="12804" width="12.42578125" customWidth="1"/>
    <col min="12805" max="12805" width="14.42578125" customWidth="1"/>
    <col min="12806" max="12806" width="12.85546875" customWidth="1"/>
    <col min="12807" max="12807" width="7.42578125" customWidth="1"/>
    <col min="12808" max="12808" width="12.5703125" customWidth="1"/>
    <col min="12809" max="12809" width="19.85546875" customWidth="1"/>
    <col min="12810" max="12810" width="13.5703125" customWidth="1"/>
    <col min="12811" max="12811" width="10.28515625" customWidth="1"/>
    <col min="13057" max="13057" width="5.42578125" customWidth="1"/>
    <col min="13058" max="13058" width="26.7109375" customWidth="1"/>
    <col min="13059" max="13059" width="8.85546875" customWidth="1"/>
    <col min="13060" max="13060" width="12.42578125" customWidth="1"/>
    <col min="13061" max="13061" width="14.42578125" customWidth="1"/>
    <col min="13062" max="13062" width="12.85546875" customWidth="1"/>
    <col min="13063" max="13063" width="7.42578125" customWidth="1"/>
    <col min="13064" max="13064" width="12.5703125" customWidth="1"/>
    <col min="13065" max="13065" width="19.85546875" customWidth="1"/>
    <col min="13066" max="13066" width="13.5703125" customWidth="1"/>
    <col min="13067" max="13067" width="10.28515625" customWidth="1"/>
    <col min="13313" max="13313" width="5.42578125" customWidth="1"/>
    <col min="13314" max="13314" width="26.7109375" customWidth="1"/>
    <col min="13315" max="13315" width="8.85546875" customWidth="1"/>
    <col min="13316" max="13316" width="12.42578125" customWidth="1"/>
    <col min="13317" max="13317" width="14.42578125" customWidth="1"/>
    <col min="13318" max="13318" width="12.85546875" customWidth="1"/>
    <col min="13319" max="13319" width="7.42578125" customWidth="1"/>
    <col min="13320" max="13320" width="12.5703125" customWidth="1"/>
    <col min="13321" max="13321" width="19.85546875" customWidth="1"/>
    <col min="13322" max="13322" width="13.5703125" customWidth="1"/>
    <col min="13323" max="13323" width="10.28515625" customWidth="1"/>
    <col min="13569" max="13569" width="5.42578125" customWidth="1"/>
    <col min="13570" max="13570" width="26.7109375" customWidth="1"/>
    <col min="13571" max="13571" width="8.85546875" customWidth="1"/>
    <col min="13572" max="13572" width="12.42578125" customWidth="1"/>
    <col min="13573" max="13573" width="14.42578125" customWidth="1"/>
    <col min="13574" max="13574" width="12.85546875" customWidth="1"/>
    <col min="13575" max="13575" width="7.42578125" customWidth="1"/>
    <col min="13576" max="13576" width="12.5703125" customWidth="1"/>
    <col min="13577" max="13577" width="19.85546875" customWidth="1"/>
    <col min="13578" max="13578" width="13.5703125" customWidth="1"/>
    <col min="13579" max="13579" width="10.28515625" customWidth="1"/>
    <col min="13825" max="13825" width="5.42578125" customWidth="1"/>
    <col min="13826" max="13826" width="26.7109375" customWidth="1"/>
    <col min="13827" max="13827" width="8.85546875" customWidth="1"/>
    <col min="13828" max="13828" width="12.42578125" customWidth="1"/>
    <col min="13829" max="13829" width="14.42578125" customWidth="1"/>
    <col min="13830" max="13830" width="12.85546875" customWidth="1"/>
    <col min="13831" max="13831" width="7.42578125" customWidth="1"/>
    <col min="13832" max="13832" width="12.5703125" customWidth="1"/>
    <col min="13833" max="13833" width="19.85546875" customWidth="1"/>
    <col min="13834" max="13834" width="13.5703125" customWidth="1"/>
    <col min="13835" max="13835" width="10.28515625" customWidth="1"/>
    <col min="14081" max="14081" width="5.42578125" customWidth="1"/>
    <col min="14082" max="14082" width="26.7109375" customWidth="1"/>
    <col min="14083" max="14083" width="8.85546875" customWidth="1"/>
    <col min="14084" max="14084" width="12.42578125" customWidth="1"/>
    <col min="14085" max="14085" width="14.42578125" customWidth="1"/>
    <col min="14086" max="14086" width="12.85546875" customWidth="1"/>
    <col min="14087" max="14087" width="7.42578125" customWidth="1"/>
    <col min="14088" max="14088" width="12.5703125" customWidth="1"/>
    <col min="14089" max="14089" width="19.85546875" customWidth="1"/>
    <col min="14090" max="14090" width="13.5703125" customWidth="1"/>
    <col min="14091" max="14091" width="10.28515625" customWidth="1"/>
    <col min="14337" max="14337" width="5.42578125" customWidth="1"/>
    <col min="14338" max="14338" width="26.7109375" customWidth="1"/>
    <col min="14339" max="14339" width="8.85546875" customWidth="1"/>
    <col min="14340" max="14340" width="12.42578125" customWidth="1"/>
    <col min="14341" max="14341" width="14.42578125" customWidth="1"/>
    <col min="14342" max="14342" width="12.85546875" customWidth="1"/>
    <col min="14343" max="14343" width="7.42578125" customWidth="1"/>
    <col min="14344" max="14344" width="12.5703125" customWidth="1"/>
    <col min="14345" max="14345" width="19.85546875" customWidth="1"/>
    <col min="14346" max="14346" width="13.5703125" customWidth="1"/>
    <col min="14347" max="14347" width="10.28515625" customWidth="1"/>
    <col min="14593" max="14593" width="5.42578125" customWidth="1"/>
    <col min="14594" max="14594" width="26.7109375" customWidth="1"/>
    <col min="14595" max="14595" width="8.85546875" customWidth="1"/>
    <col min="14596" max="14596" width="12.42578125" customWidth="1"/>
    <col min="14597" max="14597" width="14.42578125" customWidth="1"/>
    <col min="14598" max="14598" width="12.85546875" customWidth="1"/>
    <col min="14599" max="14599" width="7.42578125" customWidth="1"/>
    <col min="14600" max="14600" width="12.5703125" customWidth="1"/>
    <col min="14601" max="14601" width="19.85546875" customWidth="1"/>
    <col min="14602" max="14602" width="13.5703125" customWidth="1"/>
    <col min="14603" max="14603" width="10.28515625" customWidth="1"/>
    <col min="14849" max="14849" width="5.42578125" customWidth="1"/>
    <col min="14850" max="14850" width="26.7109375" customWidth="1"/>
    <col min="14851" max="14851" width="8.85546875" customWidth="1"/>
    <col min="14852" max="14852" width="12.42578125" customWidth="1"/>
    <col min="14853" max="14853" width="14.42578125" customWidth="1"/>
    <col min="14854" max="14854" width="12.85546875" customWidth="1"/>
    <col min="14855" max="14855" width="7.42578125" customWidth="1"/>
    <col min="14856" max="14856" width="12.5703125" customWidth="1"/>
    <col min="14857" max="14857" width="19.85546875" customWidth="1"/>
    <col min="14858" max="14858" width="13.5703125" customWidth="1"/>
    <col min="14859" max="14859" width="10.28515625" customWidth="1"/>
    <col min="15105" max="15105" width="5.42578125" customWidth="1"/>
    <col min="15106" max="15106" width="26.7109375" customWidth="1"/>
    <col min="15107" max="15107" width="8.85546875" customWidth="1"/>
    <col min="15108" max="15108" width="12.42578125" customWidth="1"/>
    <col min="15109" max="15109" width="14.42578125" customWidth="1"/>
    <col min="15110" max="15110" width="12.85546875" customWidth="1"/>
    <col min="15111" max="15111" width="7.42578125" customWidth="1"/>
    <col min="15112" max="15112" width="12.5703125" customWidth="1"/>
    <col min="15113" max="15113" width="19.85546875" customWidth="1"/>
    <col min="15114" max="15114" width="13.5703125" customWidth="1"/>
    <col min="15115" max="15115" width="10.28515625" customWidth="1"/>
    <col min="15361" max="15361" width="5.42578125" customWidth="1"/>
    <col min="15362" max="15362" width="26.7109375" customWidth="1"/>
    <col min="15363" max="15363" width="8.85546875" customWidth="1"/>
    <col min="15364" max="15364" width="12.42578125" customWidth="1"/>
    <col min="15365" max="15365" width="14.42578125" customWidth="1"/>
    <col min="15366" max="15366" width="12.85546875" customWidth="1"/>
    <col min="15367" max="15367" width="7.42578125" customWidth="1"/>
    <col min="15368" max="15368" width="12.5703125" customWidth="1"/>
    <col min="15369" max="15369" width="19.85546875" customWidth="1"/>
    <col min="15370" max="15370" width="13.5703125" customWidth="1"/>
    <col min="15371" max="15371" width="10.28515625" customWidth="1"/>
    <col min="15617" max="15617" width="5.42578125" customWidth="1"/>
    <col min="15618" max="15618" width="26.7109375" customWidth="1"/>
    <col min="15619" max="15619" width="8.85546875" customWidth="1"/>
    <col min="15620" max="15620" width="12.42578125" customWidth="1"/>
    <col min="15621" max="15621" width="14.42578125" customWidth="1"/>
    <col min="15622" max="15622" width="12.85546875" customWidth="1"/>
    <col min="15623" max="15623" width="7.42578125" customWidth="1"/>
    <col min="15624" max="15624" width="12.5703125" customWidth="1"/>
    <col min="15625" max="15625" width="19.85546875" customWidth="1"/>
    <col min="15626" max="15626" width="13.5703125" customWidth="1"/>
    <col min="15627" max="15627" width="10.28515625" customWidth="1"/>
    <col min="15873" max="15873" width="5.42578125" customWidth="1"/>
    <col min="15874" max="15874" width="26.7109375" customWidth="1"/>
    <col min="15875" max="15875" width="8.85546875" customWidth="1"/>
    <col min="15876" max="15876" width="12.42578125" customWidth="1"/>
    <col min="15877" max="15877" width="14.42578125" customWidth="1"/>
    <col min="15878" max="15878" width="12.85546875" customWidth="1"/>
    <col min="15879" max="15879" width="7.42578125" customWidth="1"/>
    <col min="15880" max="15880" width="12.5703125" customWidth="1"/>
    <col min="15881" max="15881" width="19.85546875" customWidth="1"/>
    <col min="15882" max="15882" width="13.5703125" customWidth="1"/>
    <col min="15883" max="15883" width="10.28515625" customWidth="1"/>
    <col min="16129" max="16129" width="5.42578125" customWidth="1"/>
    <col min="16130" max="16130" width="26.7109375" customWidth="1"/>
    <col min="16131" max="16131" width="8.85546875" customWidth="1"/>
    <col min="16132" max="16132" width="12.42578125" customWidth="1"/>
    <col min="16133" max="16133" width="14.42578125" customWidth="1"/>
    <col min="16134" max="16134" width="12.85546875" customWidth="1"/>
    <col min="16135" max="16135" width="7.42578125" customWidth="1"/>
    <col min="16136" max="16136" width="12.5703125" customWidth="1"/>
    <col min="16137" max="16137" width="19.85546875" customWidth="1"/>
    <col min="16138" max="16138" width="13.5703125" customWidth="1"/>
    <col min="16139" max="16139" width="10.28515625" customWidth="1"/>
  </cols>
  <sheetData>
    <row r="1" spans="1:13" ht="18.75" customHeight="1">
      <c r="K1" s="76"/>
      <c r="L1" s="76"/>
      <c r="M1" s="76" t="s">
        <v>0</v>
      </c>
    </row>
    <row r="2" spans="1:13" ht="20.25" customHeight="1">
      <c r="A2" s="77"/>
      <c r="B2" s="77"/>
      <c r="C2" s="77"/>
      <c r="D2" s="152"/>
      <c r="E2" s="77"/>
      <c r="F2" s="77"/>
      <c r="G2" s="77"/>
      <c r="H2" s="78"/>
      <c r="I2" s="78"/>
      <c r="K2" s="79"/>
      <c r="L2" s="79"/>
      <c r="M2" s="79" t="s">
        <v>43</v>
      </c>
    </row>
    <row r="3" spans="1:13" ht="61.5" customHeight="1">
      <c r="A3" s="77"/>
      <c r="B3" s="80" t="s">
        <v>184</v>
      </c>
      <c r="C3" s="81"/>
      <c r="D3" s="81"/>
      <c r="E3" s="81"/>
      <c r="F3" s="81"/>
      <c r="G3" s="81"/>
      <c r="H3" s="81"/>
      <c r="I3" s="81"/>
      <c r="J3" s="81"/>
      <c r="K3" s="77"/>
    </row>
    <row r="4" spans="1:13" ht="31.5" customHeight="1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3" ht="48.75" customHeight="1">
      <c r="A5" s="120" t="s">
        <v>4</v>
      </c>
      <c r="B5" s="120" t="s">
        <v>5</v>
      </c>
      <c r="C5" s="121" t="s">
        <v>6</v>
      </c>
      <c r="D5" s="121"/>
      <c r="E5" s="121"/>
      <c r="F5" s="121" t="s">
        <v>7</v>
      </c>
      <c r="G5" s="121" t="s">
        <v>8</v>
      </c>
      <c r="H5" s="121"/>
      <c r="I5" s="121"/>
      <c r="J5" s="121"/>
      <c r="K5" s="122" t="s">
        <v>9</v>
      </c>
    </row>
    <row r="6" spans="1:13" ht="158.25" customHeight="1">
      <c r="A6" s="120"/>
      <c r="B6" s="120"/>
      <c r="C6" s="123" t="s">
        <v>10</v>
      </c>
      <c r="D6" s="153" t="s">
        <v>11</v>
      </c>
      <c r="E6" s="123" t="s">
        <v>12</v>
      </c>
      <c r="F6" s="121"/>
      <c r="G6" s="124" t="s">
        <v>13</v>
      </c>
      <c r="H6" s="123" t="s">
        <v>14</v>
      </c>
      <c r="I6" s="123" t="s">
        <v>15</v>
      </c>
      <c r="J6" s="123" t="s">
        <v>14</v>
      </c>
      <c r="K6" s="122"/>
    </row>
    <row r="7" spans="1:13" ht="15.75">
      <c r="A7" s="86">
        <v>1</v>
      </c>
      <c r="B7" s="125" t="s">
        <v>185</v>
      </c>
      <c r="C7" s="94">
        <v>3253.5</v>
      </c>
      <c r="D7" s="154"/>
      <c r="E7" s="126"/>
      <c r="F7" s="127">
        <f>C7</f>
        <v>3253.5</v>
      </c>
      <c r="G7" s="125"/>
      <c r="H7" s="94"/>
      <c r="I7" s="128"/>
      <c r="J7" s="94"/>
      <c r="K7" s="96"/>
    </row>
    <row r="8" spans="1:13" ht="15.75">
      <c r="A8" s="86">
        <v>2</v>
      </c>
      <c r="B8" s="125" t="s">
        <v>186</v>
      </c>
      <c r="C8" s="94"/>
      <c r="D8" s="154"/>
      <c r="E8" s="126"/>
      <c r="F8" s="127"/>
      <c r="G8" s="125">
        <v>2220</v>
      </c>
      <c r="H8" s="94">
        <v>15</v>
      </c>
      <c r="I8" s="128" t="s">
        <v>92</v>
      </c>
      <c r="J8" s="155"/>
      <c r="K8" s="96"/>
    </row>
    <row r="9" spans="1:13" ht="15.75">
      <c r="A9" s="86">
        <v>3</v>
      </c>
      <c r="B9" s="125" t="s">
        <v>187</v>
      </c>
      <c r="C9" s="94"/>
      <c r="D9" s="154"/>
      <c r="E9" s="126"/>
      <c r="F9" s="127"/>
      <c r="G9" s="125">
        <v>2220</v>
      </c>
      <c r="H9" s="94">
        <v>3</v>
      </c>
      <c r="I9" s="128" t="s">
        <v>92</v>
      </c>
      <c r="J9" s="155"/>
      <c r="K9" s="96"/>
    </row>
    <row r="10" spans="1:13" ht="15.75">
      <c r="A10" s="86">
        <v>4</v>
      </c>
      <c r="B10" s="125" t="s">
        <v>188</v>
      </c>
      <c r="C10" s="94"/>
      <c r="D10" s="154"/>
      <c r="E10" s="126"/>
      <c r="F10" s="127"/>
      <c r="G10" s="125">
        <v>2220</v>
      </c>
      <c r="H10" s="94">
        <f>6.3+53.5+87.2</f>
        <v>147</v>
      </c>
      <c r="I10" s="128" t="s">
        <v>92</v>
      </c>
      <c r="J10" s="155"/>
      <c r="K10" s="96"/>
    </row>
    <row r="11" spans="1:13" ht="15.75">
      <c r="A11" s="86">
        <v>5</v>
      </c>
      <c r="B11" s="125" t="s">
        <v>189</v>
      </c>
      <c r="C11" s="94"/>
      <c r="D11" s="154"/>
      <c r="E11" s="126"/>
      <c r="F11" s="127"/>
      <c r="G11" s="125">
        <v>2220</v>
      </c>
      <c r="H11" s="94">
        <f>72.2+2.3+9.2+17.3</f>
        <v>101</v>
      </c>
      <c r="I11" s="128" t="s">
        <v>92</v>
      </c>
      <c r="J11" s="155"/>
      <c r="K11" s="96"/>
    </row>
    <row r="12" spans="1:13" ht="15.75">
      <c r="A12" s="86">
        <v>6</v>
      </c>
      <c r="B12" s="125" t="s">
        <v>190</v>
      </c>
      <c r="C12" s="94"/>
      <c r="D12" s="154"/>
      <c r="E12" s="126"/>
      <c r="F12" s="127"/>
      <c r="G12" s="125">
        <v>2220</v>
      </c>
      <c r="H12" s="94">
        <f>2.3+43</f>
        <v>45.3</v>
      </c>
      <c r="I12" s="128" t="s">
        <v>92</v>
      </c>
      <c r="J12" s="155"/>
      <c r="K12" s="96"/>
    </row>
    <row r="13" spans="1:13" ht="15.75">
      <c r="A13" s="86">
        <v>7</v>
      </c>
      <c r="B13" s="125" t="s">
        <v>188</v>
      </c>
      <c r="C13" s="94"/>
      <c r="D13" s="154"/>
      <c r="E13" s="126"/>
      <c r="F13" s="127"/>
      <c r="G13" s="125">
        <v>2220</v>
      </c>
      <c r="H13" s="94">
        <f>87.1</f>
        <v>87.1</v>
      </c>
      <c r="I13" s="128" t="s">
        <v>92</v>
      </c>
      <c r="J13" s="155"/>
      <c r="K13" s="96"/>
    </row>
    <row r="14" spans="1:13" ht="15.75">
      <c r="A14" s="86">
        <v>8</v>
      </c>
      <c r="B14" s="125" t="s">
        <v>191</v>
      </c>
      <c r="C14" s="94"/>
      <c r="D14" s="154"/>
      <c r="E14" s="126"/>
      <c r="F14" s="127"/>
      <c r="G14" s="125">
        <v>2220</v>
      </c>
      <c r="H14" s="94">
        <f>43.9</f>
        <v>43.9</v>
      </c>
      <c r="I14" s="128" t="s">
        <v>92</v>
      </c>
      <c r="J14" s="155"/>
      <c r="K14" s="96"/>
    </row>
    <row r="15" spans="1:13" ht="15.75">
      <c r="A15" s="86">
        <v>9</v>
      </c>
      <c r="B15" s="125" t="s">
        <v>192</v>
      </c>
      <c r="C15" s="94"/>
      <c r="D15" s="154"/>
      <c r="E15" s="126"/>
      <c r="F15" s="127"/>
      <c r="G15" s="125">
        <v>2220</v>
      </c>
      <c r="H15" s="94">
        <v>97.7</v>
      </c>
      <c r="I15" s="128" t="s">
        <v>92</v>
      </c>
      <c r="J15" s="155"/>
      <c r="K15" s="96"/>
    </row>
    <row r="16" spans="1:13" ht="31.5">
      <c r="A16" s="86">
        <v>10</v>
      </c>
      <c r="B16" s="125" t="s">
        <v>193</v>
      </c>
      <c r="C16" s="94"/>
      <c r="D16" s="154">
        <v>5</v>
      </c>
      <c r="E16" s="126" t="s">
        <v>194</v>
      </c>
      <c r="F16" s="127">
        <f t="shared" ref="F16:F35" si="0">SUM(C16,D16)</f>
        <v>5</v>
      </c>
      <c r="G16" s="125">
        <v>2210</v>
      </c>
      <c r="H16" s="94"/>
      <c r="I16" s="126" t="s">
        <v>194</v>
      </c>
      <c r="J16" s="156">
        <f>F16</f>
        <v>5</v>
      </c>
      <c r="K16" s="96"/>
    </row>
    <row r="17" spans="1:15" ht="15.75">
      <c r="A17" s="86">
        <v>11</v>
      </c>
      <c r="B17" s="125" t="s">
        <v>161</v>
      </c>
      <c r="C17" s="94"/>
      <c r="D17" s="154">
        <v>1.5</v>
      </c>
      <c r="E17" s="126" t="s">
        <v>195</v>
      </c>
      <c r="F17" s="127">
        <f t="shared" si="0"/>
        <v>1.5</v>
      </c>
      <c r="G17" s="125">
        <v>2210</v>
      </c>
      <c r="H17" s="94"/>
      <c r="I17" s="126" t="s">
        <v>195</v>
      </c>
      <c r="J17" s="156">
        <f t="shared" ref="J17:J35" si="1">F17</f>
        <v>1.5</v>
      </c>
      <c r="K17" s="96"/>
    </row>
    <row r="18" spans="1:15" ht="31.5">
      <c r="A18" s="86">
        <v>12</v>
      </c>
      <c r="B18" s="125" t="s">
        <v>196</v>
      </c>
      <c r="C18" s="94"/>
      <c r="D18" s="154">
        <v>7</v>
      </c>
      <c r="E18" s="126" t="s">
        <v>197</v>
      </c>
      <c r="F18" s="127">
        <f t="shared" si="0"/>
        <v>7</v>
      </c>
      <c r="G18" s="125">
        <v>2210</v>
      </c>
      <c r="H18" s="94"/>
      <c r="I18" s="126" t="s">
        <v>197</v>
      </c>
      <c r="J18" s="156">
        <f t="shared" si="1"/>
        <v>7</v>
      </c>
      <c r="K18" s="96"/>
    </row>
    <row r="19" spans="1:15" ht="15.75">
      <c r="A19" s="86">
        <v>13</v>
      </c>
      <c r="B19" s="125" t="s">
        <v>161</v>
      </c>
      <c r="C19" s="94"/>
      <c r="D19" s="154">
        <v>3</v>
      </c>
      <c r="E19" s="126" t="s">
        <v>195</v>
      </c>
      <c r="F19" s="127">
        <f t="shared" si="0"/>
        <v>3</v>
      </c>
      <c r="G19" s="125">
        <v>2210</v>
      </c>
      <c r="H19" s="94"/>
      <c r="I19" s="126" t="s">
        <v>195</v>
      </c>
      <c r="J19" s="156">
        <f t="shared" si="1"/>
        <v>3</v>
      </c>
      <c r="K19" s="96"/>
    </row>
    <row r="20" spans="1:15" ht="15.75">
      <c r="A20" s="86">
        <v>14</v>
      </c>
      <c r="B20" s="125" t="s">
        <v>161</v>
      </c>
      <c r="C20" s="94"/>
      <c r="D20" s="154">
        <v>1.5</v>
      </c>
      <c r="E20" s="126" t="s">
        <v>195</v>
      </c>
      <c r="F20" s="127">
        <f t="shared" si="0"/>
        <v>1.5</v>
      </c>
      <c r="G20" s="125">
        <v>2210</v>
      </c>
      <c r="H20" s="94"/>
      <c r="I20" s="126" t="s">
        <v>195</v>
      </c>
      <c r="J20" s="156">
        <f t="shared" si="1"/>
        <v>1.5</v>
      </c>
      <c r="K20" s="96"/>
    </row>
    <row r="21" spans="1:15" ht="15.75">
      <c r="A21" s="86">
        <v>15</v>
      </c>
      <c r="B21" s="125" t="s">
        <v>198</v>
      </c>
      <c r="C21" s="94"/>
      <c r="D21" s="154">
        <v>3.8</v>
      </c>
      <c r="E21" s="126" t="s">
        <v>199</v>
      </c>
      <c r="F21" s="127">
        <f t="shared" si="0"/>
        <v>3.8</v>
      </c>
      <c r="G21" s="125">
        <v>2210</v>
      </c>
      <c r="H21" s="94"/>
      <c r="I21" s="126" t="s">
        <v>199</v>
      </c>
      <c r="J21" s="156">
        <f t="shared" si="1"/>
        <v>3.8</v>
      </c>
      <c r="K21" s="96"/>
    </row>
    <row r="22" spans="1:15" ht="15.75">
      <c r="A22" s="86">
        <v>16</v>
      </c>
      <c r="B22" s="125" t="s">
        <v>200</v>
      </c>
      <c r="C22" s="94"/>
      <c r="D22" s="154">
        <v>0.7</v>
      </c>
      <c r="E22" s="126" t="s">
        <v>195</v>
      </c>
      <c r="F22" s="127">
        <f t="shared" si="0"/>
        <v>0.7</v>
      </c>
      <c r="G22" s="125">
        <v>2210</v>
      </c>
      <c r="H22" s="94"/>
      <c r="I22" s="126" t="s">
        <v>195</v>
      </c>
      <c r="J22" s="156">
        <f t="shared" si="1"/>
        <v>0.7</v>
      </c>
      <c r="K22" s="96"/>
    </row>
    <row r="23" spans="1:15" ht="15.75">
      <c r="A23" s="86">
        <v>17</v>
      </c>
      <c r="B23" s="125" t="s">
        <v>201</v>
      </c>
      <c r="C23" s="94"/>
      <c r="D23" s="154">
        <v>2.1</v>
      </c>
      <c r="E23" s="126" t="s">
        <v>195</v>
      </c>
      <c r="F23" s="127">
        <f t="shared" si="0"/>
        <v>2.1</v>
      </c>
      <c r="G23" s="125">
        <v>2210</v>
      </c>
      <c r="H23" s="94"/>
      <c r="I23" s="126" t="s">
        <v>195</v>
      </c>
      <c r="J23" s="156">
        <f t="shared" si="1"/>
        <v>2.1</v>
      </c>
      <c r="K23" s="96"/>
    </row>
    <row r="24" spans="1:15" ht="15" customHeight="1">
      <c r="A24" s="86">
        <v>18</v>
      </c>
      <c r="B24" s="125" t="s">
        <v>202</v>
      </c>
      <c r="C24" s="94"/>
      <c r="D24" s="154">
        <v>239</v>
      </c>
      <c r="E24" s="126" t="s">
        <v>92</v>
      </c>
      <c r="F24" s="127">
        <v>239</v>
      </c>
      <c r="G24" s="125">
        <v>2220</v>
      </c>
      <c r="H24" s="94"/>
      <c r="I24" s="126" t="s">
        <v>92</v>
      </c>
      <c r="J24" s="156">
        <f t="shared" si="1"/>
        <v>239</v>
      </c>
      <c r="K24" s="96"/>
    </row>
    <row r="25" spans="1:15" ht="15.75">
      <c r="A25" s="86">
        <v>19</v>
      </c>
      <c r="B25" s="125" t="s">
        <v>201</v>
      </c>
      <c r="C25" s="94"/>
      <c r="D25" s="154">
        <v>1.4</v>
      </c>
      <c r="E25" s="126" t="s">
        <v>92</v>
      </c>
      <c r="F25" s="127">
        <f t="shared" si="0"/>
        <v>1.4</v>
      </c>
      <c r="G25" s="125">
        <v>2220</v>
      </c>
      <c r="H25" s="94"/>
      <c r="I25" s="126" t="s">
        <v>92</v>
      </c>
      <c r="J25" s="156">
        <f t="shared" si="1"/>
        <v>1.4</v>
      </c>
      <c r="K25" s="96"/>
    </row>
    <row r="26" spans="1:15" ht="15.75">
      <c r="A26" s="86">
        <v>20</v>
      </c>
      <c r="B26" s="125" t="s">
        <v>200</v>
      </c>
      <c r="C26" s="94"/>
      <c r="D26" s="154">
        <f>14.5+8.1</f>
        <v>22.6</v>
      </c>
      <c r="E26" s="126" t="s">
        <v>92</v>
      </c>
      <c r="F26" s="127">
        <f t="shared" si="0"/>
        <v>22.6</v>
      </c>
      <c r="G26" s="125">
        <v>2220</v>
      </c>
      <c r="H26" s="94"/>
      <c r="I26" s="126" t="s">
        <v>92</v>
      </c>
      <c r="J26" s="156">
        <f t="shared" si="1"/>
        <v>22.6</v>
      </c>
      <c r="K26" s="96"/>
    </row>
    <row r="27" spans="1:15" ht="15.75">
      <c r="A27" s="86">
        <v>21</v>
      </c>
      <c r="B27" s="125" t="s">
        <v>203</v>
      </c>
      <c r="C27" s="94"/>
      <c r="D27" s="154">
        <v>24608.400000000001</v>
      </c>
      <c r="E27" s="126" t="s">
        <v>92</v>
      </c>
      <c r="F27" s="127">
        <f t="shared" si="0"/>
        <v>24608.400000000001</v>
      </c>
      <c r="G27" s="125">
        <v>2220</v>
      </c>
      <c r="H27" s="94"/>
      <c r="I27" s="126" t="s">
        <v>92</v>
      </c>
      <c r="J27" s="156">
        <f t="shared" si="1"/>
        <v>24608.400000000001</v>
      </c>
      <c r="K27" s="96"/>
    </row>
    <row r="28" spans="1:15" ht="47.25">
      <c r="A28" s="86">
        <v>22</v>
      </c>
      <c r="B28" s="125" t="s">
        <v>161</v>
      </c>
      <c r="C28" s="94"/>
      <c r="D28" s="154">
        <v>1</v>
      </c>
      <c r="E28" s="126" t="s">
        <v>204</v>
      </c>
      <c r="F28" s="127">
        <f t="shared" si="0"/>
        <v>1</v>
      </c>
      <c r="G28" s="125">
        <v>2210</v>
      </c>
      <c r="H28" s="94"/>
      <c r="I28" s="126" t="str">
        <f>E28</f>
        <v>телевізор, мікрохв, чайник,</v>
      </c>
      <c r="J28" s="156">
        <f t="shared" si="1"/>
        <v>1</v>
      </c>
      <c r="K28" s="96"/>
      <c r="O28" s="151"/>
    </row>
    <row r="29" spans="1:15" ht="94.5">
      <c r="A29" s="86">
        <v>23</v>
      </c>
      <c r="B29" s="125" t="s">
        <v>161</v>
      </c>
      <c r="C29" s="94"/>
      <c r="D29" s="154">
        <v>98.05</v>
      </c>
      <c r="E29" s="126" t="s">
        <v>205</v>
      </c>
      <c r="F29" s="127">
        <f t="shared" si="0"/>
        <v>98.05</v>
      </c>
      <c r="G29" s="125">
        <v>2210</v>
      </c>
      <c r="H29" s="94"/>
      <c r="I29" s="126" t="str">
        <f t="shared" ref="I29:I35" si="2">E29</f>
        <v>система протипролежнева, кисневий концентратор</v>
      </c>
      <c r="J29" s="156">
        <f t="shared" si="1"/>
        <v>98.05</v>
      </c>
      <c r="K29" s="96"/>
    </row>
    <row r="30" spans="1:15" ht="15.75">
      <c r="A30" s="86">
        <v>24</v>
      </c>
      <c r="B30" s="125" t="s">
        <v>161</v>
      </c>
      <c r="C30" s="94"/>
      <c r="D30" s="154">
        <v>28.8</v>
      </c>
      <c r="E30" s="126" t="s">
        <v>206</v>
      </c>
      <c r="F30" s="127">
        <f t="shared" si="0"/>
        <v>28.8</v>
      </c>
      <c r="G30" s="125">
        <v>2210</v>
      </c>
      <c r="H30" s="94"/>
      <c r="I30" s="126" t="str">
        <f t="shared" si="2"/>
        <v>меблі</v>
      </c>
      <c r="J30" s="156">
        <f t="shared" si="1"/>
        <v>28.8</v>
      </c>
      <c r="K30" s="96"/>
    </row>
    <row r="31" spans="1:15" ht="31.5">
      <c r="A31" s="86">
        <v>25</v>
      </c>
      <c r="B31" s="125" t="s">
        <v>196</v>
      </c>
      <c r="C31" s="94"/>
      <c r="D31" s="154">
        <v>1.7</v>
      </c>
      <c r="E31" s="126" t="s">
        <v>207</v>
      </c>
      <c r="F31" s="127">
        <f t="shared" si="0"/>
        <v>1.7</v>
      </c>
      <c r="G31" s="125">
        <v>2210</v>
      </c>
      <c r="H31" s="94"/>
      <c r="I31" s="126" t="str">
        <f t="shared" si="2"/>
        <v xml:space="preserve">мед. інструмент </v>
      </c>
      <c r="J31" s="156">
        <f t="shared" si="1"/>
        <v>1.7</v>
      </c>
      <c r="K31" s="96"/>
    </row>
    <row r="32" spans="1:15" ht="31.5">
      <c r="A32" s="86">
        <v>26</v>
      </c>
      <c r="B32" s="125" t="s">
        <v>196</v>
      </c>
      <c r="C32" s="94"/>
      <c r="D32" s="154">
        <v>32</v>
      </c>
      <c r="E32" s="126" t="s">
        <v>208</v>
      </c>
      <c r="F32" s="127">
        <f>SUM(C32,D32)</f>
        <v>32</v>
      </c>
      <c r="G32" s="157">
        <v>3110</v>
      </c>
      <c r="H32" s="94"/>
      <c r="I32" s="126" t="str">
        <f t="shared" si="2"/>
        <v>мед.обладнання</v>
      </c>
      <c r="J32" s="156">
        <f t="shared" si="1"/>
        <v>32</v>
      </c>
      <c r="K32" s="96"/>
    </row>
    <row r="33" spans="1:14" ht="15.75">
      <c r="A33" s="86">
        <v>27</v>
      </c>
      <c r="B33" s="125" t="s">
        <v>209</v>
      </c>
      <c r="C33" s="94"/>
      <c r="D33" s="154">
        <f>1.5+1.5</f>
        <v>3</v>
      </c>
      <c r="E33" s="126" t="s">
        <v>92</v>
      </c>
      <c r="F33" s="127">
        <f t="shared" si="0"/>
        <v>3</v>
      </c>
      <c r="G33" s="125">
        <v>2220</v>
      </c>
      <c r="H33" s="94"/>
      <c r="I33" s="126" t="str">
        <f t="shared" si="2"/>
        <v>медикаменти</v>
      </c>
      <c r="J33" s="156">
        <f t="shared" si="1"/>
        <v>3</v>
      </c>
      <c r="K33" s="96"/>
    </row>
    <row r="34" spans="1:14" ht="15.75">
      <c r="A34" s="86">
        <v>28</v>
      </c>
      <c r="B34" s="125" t="s">
        <v>210</v>
      </c>
      <c r="C34" s="94"/>
      <c r="D34" s="154">
        <v>5.0999999999999996</v>
      </c>
      <c r="E34" s="126" t="s">
        <v>92</v>
      </c>
      <c r="F34" s="127">
        <f t="shared" si="0"/>
        <v>5.0999999999999996</v>
      </c>
      <c r="G34" s="125">
        <v>2220</v>
      </c>
      <c r="H34" s="94"/>
      <c r="I34" s="126" t="str">
        <f t="shared" si="2"/>
        <v>медикаменти</v>
      </c>
      <c r="J34" s="156">
        <f t="shared" si="1"/>
        <v>5.0999999999999996</v>
      </c>
      <c r="K34" s="96"/>
    </row>
    <row r="35" spans="1:14" ht="15.75">
      <c r="A35" s="86">
        <v>29</v>
      </c>
      <c r="B35" s="125" t="s">
        <v>211</v>
      </c>
      <c r="C35" s="94"/>
      <c r="D35" s="154">
        <v>11.3</v>
      </c>
      <c r="E35" s="126" t="s">
        <v>92</v>
      </c>
      <c r="F35" s="127">
        <f t="shared" si="0"/>
        <v>11.3</v>
      </c>
      <c r="G35" s="125">
        <v>2220</v>
      </c>
      <c r="H35" s="94"/>
      <c r="I35" s="126" t="str">
        <f t="shared" si="2"/>
        <v>медикаменти</v>
      </c>
      <c r="J35" s="156">
        <f t="shared" si="1"/>
        <v>11.3</v>
      </c>
      <c r="K35" s="96"/>
    </row>
    <row r="36" spans="1:14" ht="15.75">
      <c r="A36" s="125"/>
      <c r="B36" s="109" t="s">
        <v>37</v>
      </c>
      <c r="C36" s="114">
        <f>SUM(C7:C27)</f>
        <v>3253.5</v>
      </c>
      <c r="D36" s="132">
        <f>SUM(D16:D35)</f>
        <v>25076.949999999997</v>
      </c>
      <c r="E36" s="158"/>
      <c r="F36" s="132">
        <f>SUM(F7:F35)</f>
        <v>28330.449999999997</v>
      </c>
      <c r="G36" s="159"/>
      <c r="H36" s="114">
        <f>SUM(H7:H27)</f>
        <v>540</v>
      </c>
      <c r="I36" s="158"/>
      <c r="J36" s="114">
        <f>SUM(J7:J35)</f>
        <v>25076.949999999997</v>
      </c>
      <c r="K36" s="114">
        <f>C36-H36</f>
        <v>2713.5</v>
      </c>
      <c r="N36">
        <v>2713.5</v>
      </c>
    </row>
    <row r="37" spans="1:14" ht="15.75">
      <c r="B37" s="133" t="s">
        <v>163</v>
      </c>
      <c r="F37" s="71"/>
      <c r="G37" s="72"/>
      <c r="H37" s="134"/>
      <c r="I37" t="s">
        <v>214</v>
      </c>
    </row>
    <row r="38" spans="1:14">
      <c r="A38" s="160" t="s">
        <v>215</v>
      </c>
      <c r="B38" s="160"/>
      <c r="C38" s="160"/>
      <c r="D38" s="161"/>
      <c r="E38" s="160"/>
      <c r="F38" s="160"/>
      <c r="G38" s="160"/>
      <c r="H38" s="160"/>
      <c r="I38" s="160"/>
      <c r="J38" s="160"/>
      <c r="K38" s="160"/>
    </row>
    <row r="39" spans="1:14" ht="15.75">
      <c r="B39" s="133" t="s">
        <v>41</v>
      </c>
      <c r="F39" s="71"/>
      <c r="G39" s="72"/>
      <c r="H39" s="134"/>
      <c r="I39" t="s">
        <v>216</v>
      </c>
    </row>
    <row r="40" spans="1:14">
      <c r="F40" s="74" t="s">
        <v>40</v>
      </c>
      <c r="G40" s="75"/>
      <c r="H40" s="75"/>
    </row>
  </sheetData>
  <mergeCells count="10">
    <mergeCell ref="G37:H37"/>
    <mergeCell ref="G39:H39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.31496062992125984" footer="0.31496062992125984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I8" sqref="I8"/>
    </sheetView>
  </sheetViews>
  <sheetFormatPr defaultRowHeight="15.75"/>
  <cols>
    <col min="1" max="1" width="7.28515625" style="172" customWidth="1"/>
    <col min="2" max="2" width="24.42578125" style="172" customWidth="1"/>
    <col min="3" max="3" width="16.28515625" style="172" customWidth="1"/>
    <col min="4" max="4" width="13.5703125" style="172" customWidth="1"/>
    <col min="5" max="5" width="18.85546875" style="172" customWidth="1"/>
    <col min="6" max="6" width="15.85546875" style="172" customWidth="1"/>
    <col min="7" max="7" width="16.5703125" style="172" customWidth="1"/>
    <col min="8" max="8" width="14.28515625" style="172" customWidth="1"/>
    <col min="9" max="9" width="22.85546875" style="172" customWidth="1"/>
    <col min="10" max="10" width="14" style="172" customWidth="1"/>
    <col min="11" max="11" width="15.5703125" style="172" customWidth="1"/>
    <col min="12" max="256" width="9.140625" style="172"/>
    <col min="257" max="257" width="7.28515625" style="172" customWidth="1"/>
    <col min="258" max="258" width="24.42578125" style="172" customWidth="1"/>
    <col min="259" max="259" width="16.28515625" style="172" customWidth="1"/>
    <col min="260" max="260" width="13.5703125" style="172" customWidth="1"/>
    <col min="261" max="261" width="18.85546875" style="172" customWidth="1"/>
    <col min="262" max="262" width="15.85546875" style="172" customWidth="1"/>
    <col min="263" max="263" width="16.5703125" style="172" customWidth="1"/>
    <col min="264" max="264" width="14.28515625" style="172" customWidth="1"/>
    <col min="265" max="265" width="22.85546875" style="172" customWidth="1"/>
    <col min="266" max="266" width="14" style="172" customWidth="1"/>
    <col min="267" max="267" width="15.5703125" style="172" customWidth="1"/>
    <col min="268" max="512" width="9.140625" style="172"/>
    <col min="513" max="513" width="7.28515625" style="172" customWidth="1"/>
    <col min="514" max="514" width="24.42578125" style="172" customWidth="1"/>
    <col min="515" max="515" width="16.28515625" style="172" customWidth="1"/>
    <col min="516" max="516" width="13.5703125" style="172" customWidth="1"/>
    <col min="517" max="517" width="18.85546875" style="172" customWidth="1"/>
    <col min="518" max="518" width="15.85546875" style="172" customWidth="1"/>
    <col min="519" max="519" width="16.5703125" style="172" customWidth="1"/>
    <col min="520" max="520" width="14.28515625" style="172" customWidth="1"/>
    <col min="521" max="521" width="22.85546875" style="172" customWidth="1"/>
    <col min="522" max="522" width="14" style="172" customWidth="1"/>
    <col min="523" max="523" width="15.5703125" style="172" customWidth="1"/>
    <col min="524" max="768" width="9.140625" style="172"/>
    <col min="769" max="769" width="7.28515625" style="172" customWidth="1"/>
    <col min="770" max="770" width="24.42578125" style="172" customWidth="1"/>
    <col min="771" max="771" width="16.28515625" style="172" customWidth="1"/>
    <col min="772" max="772" width="13.5703125" style="172" customWidth="1"/>
    <col min="773" max="773" width="18.85546875" style="172" customWidth="1"/>
    <col min="774" max="774" width="15.85546875" style="172" customWidth="1"/>
    <col min="775" max="775" width="16.5703125" style="172" customWidth="1"/>
    <col min="776" max="776" width="14.28515625" style="172" customWidth="1"/>
    <col min="777" max="777" width="22.85546875" style="172" customWidth="1"/>
    <col min="778" max="778" width="14" style="172" customWidth="1"/>
    <col min="779" max="779" width="15.5703125" style="172" customWidth="1"/>
    <col min="780" max="1024" width="9.140625" style="172"/>
    <col min="1025" max="1025" width="7.28515625" style="172" customWidth="1"/>
    <col min="1026" max="1026" width="24.42578125" style="172" customWidth="1"/>
    <col min="1027" max="1027" width="16.28515625" style="172" customWidth="1"/>
    <col min="1028" max="1028" width="13.5703125" style="172" customWidth="1"/>
    <col min="1029" max="1029" width="18.85546875" style="172" customWidth="1"/>
    <col min="1030" max="1030" width="15.85546875" style="172" customWidth="1"/>
    <col min="1031" max="1031" width="16.5703125" style="172" customWidth="1"/>
    <col min="1032" max="1032" width="14.28515625" style="172" customWidth="1"/>
    <col min="1033" max="1033" width="22.85546875" style="172" customWidth="1"/>
    <col min="1034" max="1034" width="14" style="172" customWidth="1"/>
    <col min="1035" max="1035" width="15.5703125" style="172" customWidth="1"/>
    <col min="1036" max="1280" width="9.140625" style="172"/>
    <col min="1281" max="1281" width="7.28515625" style="172" customWidth="1"/>
    <col min="1282" max="1282" width="24.42578125" style="172" customWidth="1"/>
    <col min="1283" max="1283" width="16.28515625" style="172" customWidth="1"/>
    <col min="1284" max="1284" width="13.5703125" style="172" customWidth="1"/>
    <col min="1285" max="1285" width="18.85546875" style="172" customWidth="1"/>
    <col min="1286" max="1286" width="15.85546875" style="172" customWidth="1"/>
    <col min="1287" max="1287" width="16.5703125" style="172" customWidth="1"/>
    <col min="1288" max="1288" width="14.28515625" style="172" customWidth="1"/>
    <col min="1289" max="1289" width="22.85546875" style="172" customWidth="1"/>
    <col min="1290" max="1290" width="14" style="172" customWidth="1"/>
    <col min="1291" max="1291" width="15.5703125" style="172" customWidth="1"/>
    <col min="1292" max="1536" width="9.140625" style="172"/>
    <col min="1537" max="1537" width="7.28515625" style="172" customWidth="1"/>
    <col min="1538" max="1538" width="24.42578125" style="172" customWidth="1"/>
    <col min="1539" max="1539" width="16.28515625" style="172" customWidth="1"/>
    <col min="1540" max="1540" width="13.5703125" style="172" customWidth="1"/>
    <col min="1541" max="1541" width="18.85546875" style="172" customWidth="1"/>
    <col min="1542" max="1542" width="15.85546875" style="172" customWidth="1"/>
    <col min="1543" max="1543" width="16.5703125" style="172" customWidth="1"/>
    <col min="1544" max="1544" width="14.28515625" style="172" customWidth="1"/>
    <col min="1545" max="1545" width="22.85546875" style="172" customWidth="1"/>
    <col min="1546" max="1546" width="14" style="172" customWidth="1"/>
    <col min="1547" max="1547" width="15.5703125" style="172" customWidth="1"/>
    <col min="1548" max="1792" width="9.140625" style="172"/>
    <col min="1793" max="1793" width="7.28515625" style="172" customWidth="1"/>
    <col min="1794" max="1794" width="24.42578125" style="172" customWidth="1"/>
    <col min="1795" max="1795" width="16.28515625" style="172" customWidth="1"/>
    <col min="1796" max="1796" width="13.5703125" style="172" customWidth="1"/>
    <col min="1797" max="1797" width="18.85546875" style="172" customWidth="1"/>
    <col min="1798" max="1798" width="15.85546875" style="172" customWidth="1"/>
    <col min="1799" max="1799" width="16.5703125" style="172" customWidth="1"/>
    <col min="1800" max="1800" width="14.28515625" style="172" customWidth="1"/>
    <col min="1801" max="1801" width="22.85546875" style="172" customWidth="1"/>
    <col min="1802" max="1802" width="14" style="172" customWidth="1"/>
    <col min="1803" max="1803" width="15.5703125" style="172" customWidth="1"/>
    <col min="1804" max="2048" width="9.140625" style="172"/>
    <col min="2049" max="2049" width="7.28515625" style="172" customWidth="1"/>
    <col min="2050" max="2050" width="24.42578125" style="172" customWidth="1"/>
    <col min="2051" max="2051" width="16.28515625" style="172" customWidth="1"/>
    <col min="2052" max="2052" width="13.5703125" style="172" customWidth="1"/>
    <col min="2053" max="2053" width="18.85546875" style="172" customWidth="1"/>
    <col min="2054" max="2054" width="15.85546875" style="172" customWidth="1"/>
    <col min="2055" max="2055" width="16.5703125" style="172" customWidth="1"/>
    <col min="2056" max="2056" width="14.28515625" style="172" customWidth="1"/>
    <col min="2057" max="2057" width="22.85546875" style="172" customWidth="1"/>
    <col min="2058" max="2058" width="14" style="172" customWidth="1"/>
    <col min="2059" max="2059" width="15.5703125" style="172" customWidth="1"/>
    <col min="2060" max="2304" width="9.140625" style="172"/>
    <col min="2305" max="2305" width="7.28515625" style="172" customWidth="1"/>
    <col min="2306" max="2306" width="24.42578125" style="172" customWidth="1"/>
    <col min="2307" max="2307" width="16.28515625" style="172" customWidth="1"/>
    <col min="2308" max="2308" width="13.5703125" style="172" customWidth="1"/>
    <col min="2309" max="2309" width="18.85546875" style="172" customWidth="1"/>
    <col min="2310" max="2310" width="15.85546875" style="172" customWidth="1"/>
    <col min="2311" max="2311" width="16.5703125" style="172" customWidth="1"/>
    <col min="2312" max="2312" width="14.28515625" style="172" customWidth="1"/>
    <col min="2313" max="2313" width="22.85546875" style="172" customWidth="1"/>
    <col min="2314" max="2314" width="14" style="172" customWidth="1"/>
    <col min="2315" max="2315" width="15.5703125" style="172" customWidth="1"/>
    <col min="2316" max="2560" width="9.140625" style="172"/>
    <col min="2561" max="2561" width="7.28515625" style="172" customWidth="1"/>
    <col min="2562" max="2562" width="24.42578125" style="172" customWidth="1"/>
    <col min="2563" max="2563" width="16.28515625" style="172" customWidth="1"/>
    <col min="2564" max="2564" width="13.5703125" style="172" customWidth="1"/>
    <col min="2565" max="2565" width="18.85546875" style="172" customWidth="1"/>
    <col min="2566" max="2566" width="15.85546875" style="172" customWidth="1"/>
    <col min="2567" max="2567" width="16.5703125" style="172" customWidth="1"/>
    <col min="2568" max="2568" width="14.28515625" style="172" customWidth="1"/>
    <col min="2569" max="2569" width="22.85546875" style="172" customWidth="1"/>
    <col min="2570" max="2570" width="14" style="172" customWidth="1"/>
    <col min="2571" max="2571" width="15.5703125" style="172" customWidth="1"/>
    <col min="2572" max="2816" width="9.140625" style="172"/>
    <col min="2817" max="2817" width="7.28515625" style="172" customWidth="1"/>
    <col min="2818" max="2818" width="24.42578125" style="172" customWidth="1"/>
    <col min="2819" max="2819" width="16.28515625" style="172" customWidth="1"/>
    <col min="2820" max="2820" width="13.5703125" style="172" customWidth="1"/>
    <col min="2821" max="2821" width="18.85546875" style="172" customWidth="1"/>
    <col min="2822" max="2822" width="15.85546875" style="172" customWidth="1"/>
    <col min="2823" max="2823" width="16.5703125" style="172" customWidth="1"/>
    <col min="2824" max="2824" width="14.28515625" style="172" customWidth="1"/>
    <col min="2825" max="2825" width="22.85546875" style="172" customWidth="1"/>
    <col min="2826" max="2826" width="14" style="172" customWidth="1"/>
    <col min="2827" max="2827" width="15.5703125" style="172" customWidth="1"/>
    <col min="2828" max="3072" width="9.140625" style="172"/>
    <col min="3073" max="3073" width="7.28515625" style="172" customWidth="1"/>
    <col min="3074" max="3074" width="24.42578125" style="172" customWidth="1"/>
    <col min="3075" max="3075" width="16.28515625" style="172" customWidth="1"/>
    <col min="3076" max="3076" width="13.5703125" style="172" customWidth="1"/>
    <col min="3077" max="3077" width="18.85546875" style="172" customWidth="1"/>
    <col min="3078" max="3078" width="15.85546875" style="172" customWidth="1"/>
    <col min="3079" max="3079" width="16.5703125" style="172" customWidth="1"/>
    <col min="3080" max="3080" width="14.28515625" style="172" customWidth="1"/>
    <col min="3081" max="3081" width="22.85546875" style="172" customWidth="1"/>
    <col min="3082" max="3082" width="14" style="172" customWidth="1"/>
    <col min="3083" max="3083" width="15.5703125" style="172" customWidth="1"/>
    <col min="3084" max="3328" width="9.140625" style="172"/>
    <col min="3329" max="3329" width="7.28515625" style="172" customWidth="1"/>
    <col min="3330" max="3330" width="24.42578125" style="172" customWidth="1"/>
    <col min="3331" max="3331" width="16.28515625" style="172" customWidth="1"/>
    <col min="3332" max="3332" width="13.5703125" style="172" customWidth="1"/>
    <col min="3333" max="3333" width="18.85546875" style="172" customWidth="1"/>
    <col min="3334" max="3334" width="15.85546875" style="172" customWidth="1"/>
    <col min="3335" max="3335" width="16.5703125" style="172" customWidth="1"/>
    <col min="3336" max="3336" width="14.28515625" style="172" customWidth="1"/>
    <col min="3337" max="3337" width="22.85546875" style="172" customWidth="1"/>
    <col min="3338" max="3338" width="14" style="172" customWidth="1"/>
    <col min="3339" max="3339" width="15.5703125" style="172" customWidth="1"/>
    <col min="3340" max="3584" width="9.140625" style="172"/>
    <col min="3585" max="3585" width="7.28515625" style="172" customWidth="1"/>
    <col min="3586" max="3586" width="24.42578125" style="172" customWidth="1"/>
    <col min="3587" max="3587" width="16.28515625" style="172" customWidth="1"/>
    <col min="3588" max="3588" width="13.5703125" style="172" customWidth="1"/>
    <col min="3589" max="3589" width="18.85546875" style="172" customWidth="1"/>
    <col min="3590" max="3590" width="15.85546875" style="172" customWidth="1"/>
    <col min="3591" max="3591" width="16.5703125" style="172" customWidth="1"/>
    <col min="3592" max="3592" width="14.28515625" style="172" customWidth="1"/>
    <col min="3593" max="3593" width="22.85546875" style="172" customWidth="1"/>
    <col min="3594" max="3594" width="14" style="172" customWidth="1"/>
    <col min="3595" max="3595" width="15.5703125" style="172" customWidth="1"/>
    <col min="3596" max="3840" width="9.140625" style="172"/>
    <col min="3841" max="3841" width="7.28515625" style="172" customWidth="1"/>
    <col min="3842" max="3842" width="24.42578125" style="172" customWidth="1"/>
    <col min="3843" max="3843" width="16.28515625" style="172" customWidth="1"/>
    <col min="3844" max="3844" width="13.5703125" style="172" customWidth="1"/>
    <col min="3845" max="3845" width="18.85546875" style="172" customWidth="1"/>
    <col min="3846" max="3846" width="15.85546875" style="172" customWidth="1"/>
    <col min="3847" max="3847" width="16.5703125" style="172" customWidth="1"/>
    <col min="3848" max="3848" width="14.28515625" style="172" customWidth="1"/>
    <col min="3849" max="3849" width="22.85546875" style="172" customWidth="1"/>
    <col min="3850" max="3850" width="14" style="172" customWidth="1"/>
    <col min="3851" max="3851" width="15.5703125" style="172" customWidth="1"/>
    <col min="3852" max="4096" width="9.140625" style="172"/>
    <col min="4097" max="4097" width="7.28515625" style="172" customWidth="1"/>
    <col min="4098" max="4098" width="24.42578125" style="172" customWidth="1"/>
    <col min="4099" max="4099" width="16.28515625" style="172" customWidth="1"/>
    <col min="4100" max="4100" width="13.5703125" style="172" customWidth="1"/>
    <col min="4101" max="4101" width="18.85546875" style="172" customWidth="1"/>
    <col min="4102" max="4102" width="15.85546875" style="172" customWidth="1"/>
    <col min="4103" max="4103" width="16.5703125" style="172" customWidth="1"/>
    <col min="4104" max="4104" width="14.28515625" style="172" customWidth="1"/>
    <col min="4105" max="4105" width="22.85546875" style="172" customWidth="1"/>
    <col min="4106" max="4106" width="14" style="172" customWidth="1"/>
    <col min="4107" max="4107" width="15.5703125" style="172" customWidth="1"/>
    <col min="4108" max="4352" width="9.140625" style="172"/>
    <col min="4353" max="4353" width="7.28515625" style="172" customWidth="1"/>
    <col min="4354" max="4354" width="24.42578125" style="172" customWidth="1"/>
    <col min="4355" max="4355" width="16.28515625" style="172" customWidth="1"/>
    <col min="4356" max="4356" width="13.5703125" style="172" customWidth="1"/>
    <col min="4357" max="4357" width="18.85546875" style="172" customWidth="1"/>
    <col min="4358" max="4358" width="15.85546875" style="172" customWidth="1"/>
    <col min="4359" max="4359" width="16.5703125" style="172" customWidth="1"/>
    <col min="4360" max="4360" width="14.28515625" style="172" customWidth="1"/>
    <col min="4361" max="4361" width="22.85546875" style="172" customWidth="1"/>
    <col min="4362" max="4362" width="14" style="172" customWidth="1"/>
    <col min="4363" max="4363" width="15.5703125" style="172" customWidth="1"/>
    <col min="4364" max="4608" width="9.140625" style="172"/>
    <col min="4609" max="4609" width="7.28515625" style="172" customWidth="1"/>
    <col min="4610" max="4610" width="24.42578125" style="172" customWidth="1"/>
    <col min="4611" max="4611" width="16.28515625" style="172" customWidth="1"/>
    <col min="4612" max="4612" width="13.5703125" style="172" customWidth="1"/>
    <col min="4613" max="4613" width="18.85546875" style="172" customWidth="1"/>
    <col min="4614" max="4614" width="15.85546875" style="172" customWidth="1"/>
    <col min="4615" max="4615" width="16.5703125" style="172" customWidth="1"/>
    <col min="4616" max="4616" width="14.28515625" style="172" customWidth="1"/>
    <col min="4617" max="4617" width="22.85546875" style="172" customWidth="1"/>
    <col min="4618" max="4618" width="14" style="172" customWidth="1"/>
    <col min="4619" max="4619" width="15.5703125" style="172" customWidth="1"/>
    <col min="4620" max="4864" width="9.140625" style="172"/>
    <col min="4865" max="4865" width="7.28515625" style="172" customWidth="1"/>
    <col min="4866" max="4866" width="24.42578125" style="172" customWidth="1"/>
    <col min="4867" max="4867" width="16.28515625" style="172" customWidth="1"/>
    <col min="4868" max="4868" width="13.5703125" style="172" customWidth="1"/>
    <col min="4869" max="4869" width="18.85546875" style="172" customWidth="1"/>
    <col min="4870" max="4870" width="15.85546875" style="172" customWidth="1"/>
    <col min="4871" max="4871" width="16.5703125" style="172" customWidth="1"/>
    <col min="4872" max="4872" width="14.28515625" style="172" customWidth="1"/>
    <col min="4873" max="4873" width="22.85546875" style="172" customWidth="1"/>
    <col min="4874" max="4874" width="14" style="172" customWidth="1"/>
    <col min="4875" max="4875" width="15.5703125" style="172" customWidth="1"/>
    <col min="4876" max="5120" width="9.140625" style="172"/>
    <col min="5121" max="5121" width="7.28515625" style="172" customWidth="1"/>
    <col min="5122" max="5122" width="24.42578125" style="172" customWidth="1"/>
    <col min="5123" max="5123" width="16.28515625" style="172" customWidth="1"/>
    <col min="5124" max="5124" width="13.5703125" style="172" customWidth="1"/>
    <col min="5125" max="5125" width="18.85546875" style="172" customWidth="1"/>
    <col min="5126" max="5126" width="15.85546875" style="172" customWidth="1"/>
    <col min="5127" max="5127" width="16.5703125" style="172" customWidth="1"/>
    <col min="5128" max="5128" width="14.28515625" style="172" customWidth="1"/>
    <col min="5129" max="5129" width="22.85546875" style="172" customWidth="1"/>
    <col min="5130" max="5130" width="14" style="172" customWidth="1"/>
    <col min="5131" max="5131" width="15.5703125" style="172" customWidth="1"/>
    <col min="5132" max="5376" width="9.140625" style="172"/>
    <col min="5377" max="5377" width="7.28515625" style="172" customWidth="1"/>
    <col min="5378" max="5378" width="24.42578125" style="172" customWidth="1"/>
    <col min="5379" max="5379" width="16.28515625" style="172" customWidth="1"/>
    <col min="5380" max="5380" width="13.5703125" style="172" customWidth="1"/>
    <col min="5381" max="5381" width="18.85546875" style="172" customWidth="1"/>
    <col min="5382" max="5382" width="15.85546875" style="172" customWidth="1"/>
    <col min="5383" max="5383" width="16.5703125" style="172" customWidth="1"/>
    <col min="5384" max="5384" width="14.28515625" style="172" customWidth="1"/>
    <col min="5385" max="5385" width="22.85546875" style="172" customWidth="1"/>
    <col min="5386" max="5386" width="14" style="172" customWidth="1"/>
    <col min="5387" max="5387" width="15.5703125" style="172" customWidth="1"/>
    <col min="5388" max="5632" width="9.140625" style="172"/>
    <col min="5633" max="5633" width="7.28515625" style="172" customWidth="1"/>
    <col min="5634" max="5634" width="24.42578125" style="172" customWidth="1"/>
    <col min="5635" max="5635" width="16.28515625" style="172" customWidth="1"/>
    <col min="5636" max="5636" width="13.5703125" style="172" customWidth="1"/>
    <col min="5637" max="5637" width="18.85546875" style="172" customWidth="1"/>
    <col min="5638" max="5638" width="15.85546875" style="172" customWidth="1"/>
    <col min="5639" max="5639" width="16.5703125" style="172" customWidth="1"/>
    <col min="5640" max="5640" width="14.28515625" style="172" customWidth="1"/>
    <col min="5641" max="5641" width="22.85546875" style="172" customWidth="1"/>
    <col min="5642" max="5642" width="14" style="172" customWidth="1"/>
    <col min="5643" max="5643" width="15.5703125" style="172" customWidth="1"/>
    <col min="5644" max="5888" width="9.140625" style="172"/>
    <col min="5889" max="5889" width="7.28515625" style="172" customWidth="1"/>
    <col min="5890" max="5890" width="24.42578125" style="172" customWidth="1"/>
    <col min="5891" max="5891" width="16.28515625" style="172" customWidth="1"/>
    <col min="5892" max="5892" width="13.5703125" style="172" customWidth="1"/>
    <col min="5893" max="5893" width="18.85546875" style="172" customWidth="1"/>
    <col min="5894" max="5894" width="15.85546875" style="172" customWidth="1"/>
    <col min="5895" max="5895" width="16.5703125" style="172" customWidth="1"/>
    <col min="5896" max="5896" width="14.28515625" style="172" customWidth="1"/>
    <col min="5897" max="5897" width="22.85546875" style="172" customWidth="1"/>
    <col min="5898" max="5898" width="14" style="172" customWidth="1"/>
    <col min="5899" max="5899" width="15.5703125" style="172" customWidth="1"/>
    <col min="5900" max="6144" width="9.140625" style="172"/>
    <col min="6145" max="6145" width="7.28515625" style="172" customWidth="1"/>
    <col min="6146" max="6146" width="24.42578125" style="172" customWidth="1"/>
    <col min="6147" max="6147" width="16.28515625" style="172" customWidth="1"/>
    <col min="6148" max="6148" width="13.5703125" style="172" customWidth="1"/>
    <col min="6149" max="6149" width="18.85546875" style="172" customWidth="1"/>
    <col min="6150" max="6150" width="15.85546875" style="172" customWidth="1"/>
    <col min="6151" max="6151" width="16.5703125" style="172" customWidth="1"/>
    <col min="6152" max="6152" width="14.28515625" style="172" customWidth="1"/>
    <col min="6153" max="6153" width="22.85546875" style="172" customWidth="1"/>
    <col min="6154" max="6154" width="14" style="172" customWidth="1"/>
    <col min="6155" max="6155" width="15.5703125" style="172" customWidth="1"/>
    <col min="6156" max="6400" width="9.140625" style="172"/>
    <col min="6401" max="6401" width="7.28515625" style="172" customWidth="1"/>
    <col min="6402" max="6402" width="24.42578125" style="172" customWidth="1"/>
    <col min="6403" max="6403" width="16.28515625" style="172" customWidth="1"/>
    <col min="6404" max="6404" width="13.5703125" style="172" customWidth="1"/>
    <col min="6405" max="6405" width="18.85546875" style="172" customWidth="1"/>
    <col min="6406" max="6406" width="15.85546875" style="172" customWidth="1"/>
    <col min="6407" max="6407" width="16.5703125" style="172" customWidth="1"/>
    <col min="6408" max="6408" width="14.28515625" style="172" customWidth="1"/>
    <col min="6409" max="6409" width="22.85546875" style="172" customWidth="1"/>
    <col min="6410" max="6410" width="14" style="172" customWidth="1"/>
    <col min="6411" max="6411" width="15.5703125" style="172" customWidth="1"/>
    <col min="6412" max="6656" width="9.140625" style="172"/>
    <col min="6657" max="6657" width="7.28515625" style="172" customWidth="1"/>
    <col min="6658" max="6658" width="24.42578125" style="172" customWidth="1"/>
    <col min="6659" max="6659" width="16.28515625" style="172" customWidth="1"/>
    <col min="6660" max="6660" width="13.5703125" style="172" customWidth="1"/>
    <col min="6661" max="6661" width="18.85546875" style="172" customWidth="1"/>
    <col min="6662" max="6662" width="15.85546875" style="172" customWidth="1"/>
    <col min="6663" max="6663" width="16.5703125" style="172" customWidth="1"/>
    <col min="6664" max="6664" width="14.28515625" style="172" customWidth="1"/>
    <col min="6665" max="6665" width="22.85546875" style="172" customWidth="1"/>
    <col min="6666" max="6666" width="14" style="172" customWidth="1"/>
    <col min="6667" max="6667" width="15.5703125" style="172" customWidth="1"/>
    <col min="6668" max="6912" width="9.140625" style="172"/>
    <col min="6913" max="6913" width="7.28515625" style="172" customWidth="1"/>
    <col min="6914" max="6914" width="24.42578125" style="172" customWidth="1"/>
    <col min="6915" max="6915" width="16.28515625" style="172" customWidth="1"/>
    <col min="6916" max="6916" width="13.5703125" style="172" customWidth="1"/>
    <col min="6917" max="6917" width="18.85546875" style="172" customWidth="1"/>
    <col min="6918" max="6918" width="15.85546875" style="172" customWidth="1"/>
    <col min="6919" max="6919" width="16.5703125" style="172" customWidth="1"/>
    <col min="6920" max="6920" width="14.28515625" style="172" customWidth="1"/>
    <col min="6921" max="6921" width="22.85546875" style="172" customWidth="1"/>
    <col min="6922" max="6922" width="14" style="172" customWidth="1"/>
    <col min="6923" max="6923" width="15.5703125" style="172" customWidth="1"/>
    <col min="6924" max="7168" width="9.140625" style="172"/>
    <col min="7169" max="7169" width="7.28515625" style="172" customWidth="1"/>
    <col min="7170" max="7170" width="24.42578125" style="172" customWidth="1"/>
    <col min="7171" max="7171" width="16.28515625" style="172" customWidth="1"/>
    <col min="7172" max="7172" width="13.5703125" style="172" customWidth="1"/>
    <col min="7173" max="7173" width="18.85546875" style="172" customWidth="1"/>
    <col min="7174" max="7174" width="15.85546875" style="172" customWidth="1"/>
    <col min="7175" max="7175" width="16.5703125" style="172" customWidth="1"/>
    <col min="7176" max="7176" width="14.28515625" style="172" customWidth="1"/>
    <col min="7177" max="7177" width="22.85546875" style="172" customWidth="1"/>
    <col min="7178" max="7178" width="14" style="172" customWidth="1"/>
    <col min="7179" max="7179" width="15.5703125" style="172" customWidth="1"/>
    <col min="7180" max="7424" width="9.140625" style="172"/>
    <col min="7425" max="7425" width="7.28515625" style="172" customWidth="1"/>
    <col min="7426" max="7426" width="24.42578125" style="172" customWidth="1"/>
    <col min="7427" max="7427" width="16.28515625" style="172" customWidth="1"/>
    <col min="7428" max="7428" width="13.5703125" style="172" customWidth="1"/>
    <col min="7429" max="7429" width="18.85546875" style="172" customWidth="1"/>
    <col min="7430" max="7430" width="15.85546875" style="172" customWidth="1"/>
    <col min="7431" max="7431" width="16.5703125" style="172" customWidth="1"/>
    <col min="7432" max="7432" width="14.28515625" style="172" customWidth="1"/>
    <col min="7433" max="7433" width="22.85546875" style="172" customWidth="1"/>
    <col min="7434" max="7434" width="14" style="172" customWidth="1"/>
    <col min="7435" max="7435" width="15.5703125" style="172" customWidth="1"/>
    <col min="7436" max="7680" width="9.140625" style="172"/>
    <col min="7681" max="7681" width="7.28515625" style="172" customWidth="1"/>
    <col min="7682" max="7682" width="24.42578125" style="172" customWidth="1"/>
    <col min="7683" max="7683" width="16.28515625" style="172" customWidth="1"/>
    <col min="7684" max="7684" width="13.5703125" style="172" customWidth="1"/>
    <col min="7685" max="7685" width="18.85546875" style="172" customWidth="1"/>
    <col min="7686" max="7686" width="15.85546875" style="172" customWidth="1"/>
    <col min="7687" max="7687" width="16.5703125" style="172" customWidth="1"/>
    <col min="7688" max="7688" width="14.28515625" style="172" customWidth="1"/>
    <col min="7689" max="7689" width="22.85546875" style="172" customWidth="1"/>
    <col min="7690" max="7690" width="14" style="172" customWidth="1"/>
    <col min="7691" max="7691" width="15.5703125" style="172" customWidth="1"/>
    <col min="7692" max="7936" width="9.140625" style="172"/>
    <col min="7937" max="7937" width="7.28515625" style="172" customWidth="1"/>
    <col min="7938" max="7938" width="24.42578125" style="172" customWidth="1"/>
    <col min="7939" max="7939" width="16.28515625" style="172" customWidth="1"/>
    <col min="7940" max="7940" width="13.5703125" style="172" customWidth="1"/>
    <col min="7941" max="7941" width="18.85546875" style="172" customWidth="1"/>
    <col min="7942" max="7942" width="15.85546875" style="172" customWidth="1"/>
    <col min="7943" max="7943" width="16.5703125" style="172" customWidth="1"/>
    <col min="7944" max="7944" width="14.28515625" style="172" customWidth="1"/>
    <col min="7945" max="7945" width="22.85546875" style="172" customWidth="1"/>
    <col min="7946" max="7946" width="14" style="172" customWidth="1"/>
    <col min="7947" max="7947" width="15.5703125" style="172" customWidth="1"/>
    <col min="7948" max="8192" width="9.140625" style="172"/>
    <col min="8193" max="8193" width="7.28515625" style="172" customWidth="1"/>
    <col min="8194" max="8194" width="24.42578125" style="172" customWidth="1"/>
    <col min="8195" max="8195" width="16.28515625" style="172" customWidth="1"/>
    <col min="8196" max="8196" width="13.5703125" style="172" customWidth="1"/>
    <col min="8197" max="8197" width="18.85546875" style="172" customWidth="1"/>
    <col min="8198" max="8198" width="15.85546875" style="172" customWidth="1"/>
    <col min="8199" max="8199" width="16.5703125" style="172" customWidth="1"/>
    <col min="8200" max="8200" width="14.28515625" style="172" customWidth="1"/>
    <col min="8201" max="8201" width="22.85546875" style="172" customWidth="1"/>
    <col min="8202" max="8202" width="14" style="172" customWidth="1"/>
    <col min="8203" max="8203" width="15.5703125" style="172" customWidth="1"/>
    <col min="8204" max="8448" width="9.140625" style="172"/>
    <col min="8449" max="8449" width="7.28515625" style="172" customWidth="1"/>
    <col min="8450" max="8450" width="24.42578125" style="172" customWidth="1"/>
    <col min="8451" max="8451" width="16.28515625" style="172" customWidth="1"/>
    <col min="8452" max="8452" width="13.5703125" style="172" customWidth="1"/>
    <col min="8453" max="8453" width="18.85546875" style="172" customWidth="1"/>
    <col min="8454" max="8454" width="15.85546875" style="172" customWidth="1"/>
    <col min="8455" max="8455" width="16.5703125" style="172" customWidth="1"/>
    <col min="8456" max="8456" width="14.28515625" style="172" customWidth="1"/>
    <col min="8457" max="8457" width="22.85546875" style="172" customWidth="1"/>
    <col min="8458" max="8458" width="14" style="172" customWidth="1"/>
    <col min="8459" max="8459" width="15.5703125" style="172" customWidth="1"/>
    <col min="8460" max="8704" width="9.140625" style="172"/>
    <col min="8705" max="8705" width="7.28515625" style="172" customWidth="1"/>
    <col min="8706" max="8706" width="24.42578125" style="172" customWidth="1"/>
    <col min="8707" max="8707" width="16.28515625" style="172" customWidth="1"/>
    <col min="8708" max="8708" width="13.5703125" style="172" customWidth="1"/>
    <col min="8709" max="8709" width="18.85546875" style="172" customWidth="1"/>
    <col min="8710" max="8710" width="15.85546875" style="172" customWidth="1"/>
    <col min="8711" max="8711" width="16.5703125" style="172" customWidth="1"/>
    <col min="8712" max="8712" width="14.28515625" style="172" customWidth="1"/>
    <col min="8713" max="8713" width="22.85546875" style="172" customWidth="1"/>
    <col min="8714" max="8714" width="14" style="172" customWidth="1"/>
    <col min="8715" max="8715" width="15.5703125" style="172" customWidth="1"/>
    <col min="8716" max="8960" width="9.140625" style="172"/>
    <col min="8961" max="8961" width="7.28515625" style="172" customWidth="1"/>
    <col min="8962" max="8962" width="24.42578125" style="172" customWidth="1"/>
    <col min="8963" max="8963" width="16.28515625" style="172" customWidth="1"/>
    <col min="8964" max="8964" width="13.5703125" style="172" customWidth="1"/>
    <col min="8965" max="8965" width="18.85546875" style="172" customWidth="1"/>
    <col min="8966" max="8966" width="15.85546875" style="172" customWidth="1"/>
    <col min="8967" max="8967" width="16.5703125" style="172" customWidth="1"/>
    <col min="8968" max="8968" width="14.28515625" style="172" customWidth="1"/>
    <col min="8969" max="8969" width="22.85546875" style="172" customWidth="1"/>
    <col min="8970" max="8970" width="14" style="172" customWidth="1"/>
    <col min="8971" max="8971" width="15.5703125" style="172" customWidth="1"/>
    <col min="8972" max="9216" width="9.140625" style="172"/>
    <col min="9217" max="9217" width="7.28515625" style="172" customWidth="1"/>
    <col min="9218" max="9218" width="24.42578125" style="172" customWidth="1"/>
    <col min="9219" max="9219" width="16.28515625" style="172" customWidth="1"/>
    <col min="9220" max="9220" width="13.5703125" style="172" customWidth="1"/>
    <col min="9221" max="9221" width="18.85546875" style="172" customWidth="1"/>
    <col min="9222" max="9222" width="15.85546875" style="172" customWidth="1"/>
    <col min="9223" max="9223" width="16.5703125" style="172" customWidth="1"/>
    <col min="9224" max="9224" width="14.28515625" style="172" customWidth="1"/>
    <col min="9225" max="9225" width="22.85546875" style="172" customWidth="1"/>
    <col min="9226" max="9226" width="14" style="172" customWidth="1"/>
    <col min="9227" max="9227" width="15.5703125" style="172" customWidth="1"/>
    <col min="9228" max="9472" width="9.140625" style="172"/>
    <col min="9473" max="9473" width="7.28515625" style="172" customWidth="1"/>
    <col min="9474" max="9474" width="24.42578125" style="172" customWidth="1"/>
    <col min="9475" max="9475" width="16.28515625" style="172" customWidth="1"/>
    <col min="9476" max="9476" width="13.5703125" style="172" customWidth="1"/>
    <col min="9477" max="9477" width="18.85546875" style="172" customWidth="1"/>
    <col min="9478" max="9478" width="15.85546875" style="172" customWidth="1"/>
    <col min="9479" max="9479" width="16.5703125" style="172" customWidth="1"/>
    <col min="9480" max="9480" width="14.28515625" style="172" customWidth="1"/>
    <col min="9481" max="9481" width="22.85546875" style="172" customWidth="1"/>
    <col min="9482" max="9482" width="14" style="172" customWidth="1"/>
    <col min="9483" max="9483" width="15.5703125" style="172" customWidth="1"/>
    <col min="9484" max="9728" width="9.140625" style="172"/>
    <col min="9729" max="9729" width="7.28515625" style="172" customWidth="1"/>
    <col min="9730" max="9730" width="24.42578125" style="172" customWidth="1"/>
    <col min="9731" max="9731" width="16.28515625" style="172" customWidth="1"/>
    <col min="9732" max="9732" width="13.5703125" style="172" customWidth="1"/>
    <col min="9733" max="9733" width="18.85546875" style="172" customWidth="1"/>
    <col min="9734" max="9734" width="15.85546875" style="172" customWidth="1"/>
    <col min="9735" max="9735" width="16.5703125" style="172" customWidth="1"/>
    <col min="9736" max="9736" width="14.28515625" style="172" customWidth="1"/>
    <col min="9737" max="9737" width="22.85546875" style="172" customWidth="1"/>
    <col min="9738" max="9738" width="14" style="172" customWidth="1"/>
    <col min="9739" max="9739" width="15.5703125" style="172" customWidth="1"/>
    <col min="9740" max="9984" width="9.140625" style="172"/>
    <col min="9985" max="9985" width="7.28515625" style="172" customWidth="1"/>
    <col min="9986" max="9986" width="24.42578125" style="172" customWidth="1"/>
    <col min="9987" max="9987" width="16.28515625" style="172" customWidth="1"/>
    <col min="9988" max="9988" width="13.5703125" style="172" customWidth="1"/>
    <col min="9989" max="9989" width="18.85546875" style="172" customWidth="1"/>
    <col min="9990" max="9990" width="15.85546875" style="172" customWidth="1"/>
    <col min="9991" max="9991" width="16.5703125" style="172" customWidth="1"/>
    <col min="9992" max="9992" width="14.28515625" style="172" customWidth="1"/>
    <col min="9993" max="9993" width="22.85546875" style="172" customWidth="1"/>
    <col min="9994" max="9994" width="14" style="172" customWidth="1"/>
    <col min="9995" max="9995" width="15.5703125" style="172" customWidth="1"/>
    <col min="9996" max="10240" width="9.140625" style="172"/>
    <col min="10241" max="10241" width="7.28515625" style="172" customWidth="1"/>
    <col min="10242" max="10242" width="24.42578125" style="172" customWidth="1"/>
    <col min="10243" max="10243" width="16.28515625" style="172" customWidth="1"/>
    <col min="10244" max="10244" width="13.5703125" style="172" customWidth="1"/>
    <col min="10245" max="10245" width="18.85546875" style="172" customWidth="1"/>
    <col min="10246" max="10246" width="15.85546875" style="172" customWidth="1"/>
    <col min="10247" max="10247" width="16.5703125" style="172" customWidth="1"/>
    <col min="10248" max="10248" width="14.28515625" style="172" customWidth="1"/>
    <col min="10249" max="10249" width="22.85546875" style="172" customWidth="1"/>
    <col min="10250" max="10250" width="14" style="172" customWidth="1"/>
    <col min="10251" max="10251" width="15.5703125" style="172" customWidth="1"/>
    <col min="10252" max="10496" width="9.140625" style="172"/>
    <col min="10497" max="10497" width="7.28515625" style="172" customWidth="1"/>
    <col min="10498" max="10498" width="24.42578125" style="172" customWidth="1"/>
    <col min="10499" max="10499" width="16.28515625" style="172" customWidth="1"/>
    <col min="10500" max="10500" width="13.5703125" style="172" customWidth="1"/>
    <col min="10501" max="10501" width="18.85546875" style="172" customWidth="1"/>
    <col min="10502" max="10502" width="15.85546875" style="172" customWidth="1"/>
    <col min="10503" max="10503" width="16.5703125" style="172" customWidth="1"/>
    <col min="10504" max="10504" width="14.28515625" style="172" customWidth="1"/>
    <col min="10505" max="10505" width="22.85546875" style="172" customWidth="1"/>
    <col min="10506" max="10506" width="14" style="172" customWidth="1"/>
    <col min="10507" max="10507" width="15.5703125" style="172" customWidth="1"/>
    <col min="10508" max="10752" width="9.140625" style="172"/>
    <col min="10753" max="10753" width="7.28515625" style="172" customWidth="1"/>
    <col min="10754" max="10754" width="24.42578125" style="172" customWidth="1"/>
    <col min="10755" max="10755" width="16.28515625" style="172" customWidth="1"/>
    <col min="10756" max="10756" width="13.5703125" style="172" customWidth="1"/>
    <col min="10757" max="10757" width="18.85546875" style="172" customWidth="1"/>
    <col min="10758" max="10758" width="15.85546875" style="172" customWidth="1"/>
    <col min="10759" max="10759" width="16.5703125" style="172" customWidth="1"/>
    <col min="10760" max="10760" width="14.28515625" style="172" customWidth="1"/>
    <col min="10761" max="10761" width="22.85546875" style="172" customWidth="1"/>
    <col min="10762" max="10762" width="14" style="172" customWidth="1"/>
    <col min="10763" max="10763" width="15.5703125" style="172" customWidth="1"/>
    <col min="10764" max="11008" width="9.140625" style="172"/>
    <col min="11009" max="11009" width="7.28515625" style="172" customWidth="1"/>
    <col min="11010" max="11010" width="24.42578125" style="172" customWidth="1"/>
    <col min="11011" max="11011" width="16.28515625" style="172" customWidth="1"/>
    <col min="11012" max="11012" width="13.5703125" style="172" customWidth="1"/>
    <col min="11013" max="11013" width="18.85546875" style="172" customWidth="1"/>
    <col min="11014" max="11014" width="15.85546875" style="172" customWidth="1"/>
    <col min="11015" max="11015" width="16.5703125" style="172" customWidth="1"/>
    <col min="11016" max="11016" width="14.28515625" style="172" customWidth="1"/>
    <col min="11017" max="11017" width="22.85546875" style="172" customWidth="1"/>
    <col min="11018" max="11018" width="14" style="172" customWidth="1"/>
    <col min="11019" max="11019" width="15.5703125" style="172" customWidth="1"/>
    <col min="11020" max="11264" width="9.140625" style="172"/>
    <col min="11265" max="11265" width="7.28515625" style="172" customWidth="1"/>
    <col min="11266" max="11266" width="24.42578125" style="172" customWidth="1"/>
    <col min="11267" max="11267" width="16.28515625" style="172" customWidth="1"/>
    <col min="11268" max="11268" width="13.5703125" style="172" customWidth="1"/>
    <col min="11269" max="11269" width="18.85546875" style="172" customWidth="1"/>
    <col min="11270" max="11270" width="15.85546875" style="172" customWidth="1"/>
    <col min="11271" max="11271" width="16.5703125" style="172" customWidth="1"/>
    <col min="11272" max="11272" width="14.28515625" style="172" customWidth="1"/>
    <col min="11273" max="11273" width="22.85546875" style="172" customWidth="1"/>
    <col min="11274" max="11274" width="14" style="172" customWidth="1"/>
    <col min="11275" max="11275" width="15.5703125" style="172" customWidth="1"/>
    <col min="11276" max="11520" width="9.140625" style="172"/>
    <col min="11521" max="11521" width="7.28515625" style="172" customWidth="1"/>
    <col min="11522" max="11522" width="24.42578125" style="172" customWidth="1"/>
    <col min="11523" max="11523" width="16.28515625" style="172" customWidth="1"/>
    <col min="11524" max="11524" width="13.5703125" style="172" customWidth="1"/>
    <col min="11525" max="11525" width="18.85546875" style="172" customWidth="1"/>
    <col min="11526" max="11526" width="15.85546875" style="172" customWidth="1"/>
    <col min="11527" max="11527" width="16.5703125" style="172" customWidth="1"/>
    <col min="11528" max="11528" width="14.28515625" style="172" customWidth="1"/>
    <col min="11529" max="11529" width="22.85546875" style="172" customWidth="1"/>
    <col min="11530" max="11530" width="14" style="172" customWidth="1"/>
    <col min="11531" max="11531" width="15.5703125" style="172" customWidth="1"/>
    <col min="11532" max="11776" width="9.140625" style="172"/>
    <col min="11777" max="11777" width="7.28515625" style="172" customWidth="1"/>
    <col min="11778" max="11778" width="24.42578125" style="172" customWidth="1"/>
    <col min="11779" max="11779" width="16.28515625" style="172" customWidth="1"/>
    <col min="11780" max="11780" width="13.5703125" style="172" customWidth="1"/>
    <col min="11781" max="11781" width="18.85546875" style="172" customWidth="1"/>
    <col min="11782" max="11782" width="15.85546875" style="172" customWidth="1"/>
    <col min="11783" max="11783" width="16.5703125" style="172" customWidth="1"/>
    <col min="11784" max="11784" width="14.28515625" style="172" customWidth="1"/>
    <col min="11785" max="11785" width="22.85546875" style="172" customWidth="1"/>
    <col min="11786" max="11786" width="14" style="172" customWidth="1"/>
    <col min="11787" max="11787" width="15.5703125" style="172" customWidth="1"/>
    <col min="11788" max="12032" width="9.140625" style="172"/>
    <col min="12033" max="12033" width="7.28515625" style="172" customWidth="1"/>
    <col min="12034" max="12034" width="24.42578125" style="172" customWidth="1"/>
    <col min="12035" max="12035" width="16.28515625" style="172" customWidth="1"/>
    <col min="12036" max="12036" width="13.5703125" style="172" customWidth="1"/>
    <col min="12037" max="12037" width="18.85546875" style="172" customWidth="1"/>
    <col min="12038" max="12038" width="15.85546875" style="172" customWidth="1"/>
    <col min="12039" max="12039" width="16.5703125" style="172" customWidth="1"/>
    <col min="12040" max="12040" width="14.28515625" style="172" customWidth="1"/>
    <col min="12041" max="12041" width="22.85546875" style="172" customWidth="1"/>
    <col min="12042" max="12042" width="14" style="172" customWidth="1"/>
    <col min="12043" max="12043" width="15.5703125" style="172" customWidth="1"/>
    <col min="12044" max="12288" width="9.140625" style="172"/>
    <col min="12289" max="12289" width="7.28515625" style="172" customWidth="1"/>
    <col min="12290" max="12290" width="24.42578125" style="172" customWidth="1"/>
    <col min="12291" max="12291" width="16.28515625" style="172" customWidth="1"/>
    <col min="12292" max="12292" width="13.5703125" style="172" customWidth="1"/>
    <col min="12293" max="12293" width="18.85546875" style="172" customWidth="1"/>
    <col min="12294" max="12294" width="15.85546875" style="172" customWidth="1"/>
    <col min="12295" max="12295" width="16.5703125" style="172" customWidth="1"/>
    <col min="12296" max="12296" width="14.28515625" style="172" customWidth="1"/>
    <col min="12297" max="12297" width="22.85546875" style="172" customWidth="1"/>
    <col min="12298" max="12298" width="14" style="172" customWidth="1"/>
    <col min="12299" max="12299" width="15.5703125" style="172" customWidth="1"/>
    <col min="12300" max="12544" width="9.140625" style="172"/>
    <col min="12545" max="12545" width="7.28515625" style="172" customWidth="1"/>
    <col min="12546" max="12546" width="24.42578125" style="172" customWidth="1"/>
    <col min="12547" max="12547" width="16.28515625" style="172" customWidth="1"/>
    <col min="12548" max="12548" width="13.5703125" style="172" customWidth="1"/>
    <col min="12549" max="12549" width="18.85546875" style="172" customWidth="1"/>
    <col min="12550" max="12550" width="15.85546875" style="172" customWidth="1"/>
    <col min="12551" max="12551" width="16.5703125" style="172" customWidth="1"/>
    <col min="12552" max="12552" width="14.28515625" style="172" customWidth="1"/>
    <col min="12553" max="12553" width="22.85546875" style="172" customWidth="1"/>
    <col min="12554" max="12554" width="14" style="172" customWidth="1"/>
    <col min="12555" max="12555" width="15.5703125" style="172" customWidth="1"/>
    <col min="12556" max="12800" width="9.140625" style="172"/>
    <col min="12801" max="12801" width="7.28515625" style="172" customWidth="1"/>
    <col min="12802" max="12802" width="24.42578125" style="172" customWidth="1"/>
    <col min="12803" max="12803" width="16.28515625" style="172" customWidth="1"/>
    <col min="12804" max="12804" width="13.5703125" style="172" customWidth="1"/>
    <col min="12805" max="12805" width="18.85546875" style="172" customWidth="1"/>
    <col min="12806" max="12806" width="15.85546875" style="172" customWidth="1"/>
    <col min="12807" max="12807" width="16.5703125" style="172" customWidth="1"/>
    <col min="12808" max="12808" width="14.28515625" style="172" customWidth="1"/>
    <col min="12809" max="12809" width="22.85546875" style="172" customWidth="1"/>
    <col min="12810" max="12810" width="14" style="172" customWidth="1"/>
    <col min="12811" max="12811" width="15.5703125" style="172" customWidth="1"/>
    <col min="12812" max="13056" width="9.140625" style="172"/>
    <col min="13057" max="13057" width="7.28515625" style="172" customWidth="1"/>
    <col min="13058" max="13058" width="24.42578125" style="172" customWidth="1"/>
    <col min="13059" max="13059" width="16.28515625" style="172" customWidth="1"/>
    <col min="13060" max="13060" width="13.5703125" style="172" customWidth="1"/>
    <col min="13061" max="13061" width="18.85546875" style="172" customWidth="1"/>
    <col min="13062" max="13062" width="15.85546875" style="172" customWidth="1"/>
    <col min="13063" max="13063" width="16.5703125" style="172" customWidth="1"/>
    <col min="13064" max="13064" width="14.28515625" style="172" customWidth="1"/>
    <col min="13065" max="13065" width="22.85546875" style="172" customWidth="1"/>
    <col min="13066" max="13066" width="14" style="172" customWidth="1"/>
    <col min="13067" max="13067" width="15.5703125" style="172" customWidth="1"/>
    <col min="13068" max="13312" width="9.140625" style="172"/>
    <col min="13313" max="13313" width="7.28515625" style="172" customWidth="1"/>
    <col min="13314" max="13314" width="24.42578125" style="172" customWidth="1"/>
    <col min="13315" max="13315" width="16.28515625" style="172" customWidth="1"/>
    <col min="13316" max="13316" width="13.5703125" style="172" customWidth="1"/>
    <col min="13317" max="13317" width="18.85546875" style="172" customWidth="1"/>
    <col min="13318" max="13318" width="15.85546875" style="172" customWidth="1"/>
    <col min="13319" max="13319" width="16.5703125" style="172" customWidth="1"/>
    <col min="13320" max="13320" width="14.28515625" style="172" customWidth="1"/>
    <col min="13321" max="13321" width="22.85546875" style="172" customWidth="1"/>
    <col min="13322" max="13322" width="14" style="172" customWidth="1"/>
    <col min="13323" max="13323" width="15.5703125" style="172" customWidth="1"/>
    <col min="13324" max="13568" width="9.140625" style="172"/>
    <col min="13569" max="13569" width="7.28515625" style="172" customWidth="1"/>
    <col min="13570" max="13570" width="24.42578125" style="172" customWidth="1"/>
    <col min="13571" max="13571" width="16.28515625" style="172" customWidth="1"/>
    <col min="13572" max="13572" width="13.5703125" style="172" customWidth="1"/>
    <col min="13573" max="13573" width="18.85546875" style="172" customWidth="1"/>
    <col min="13574" max="13574" width="15.85546875" style="172" customWidth="1"/>
    <col min="13575" max="13575" width="16.5703125" style="172" customWidth="1"/>
    <col min="13576" max="13576" width="14.28515625" style="172" customWidth="1"/>
    <col min="13577" max="13577" width="22.85546875" style="172" customWidth="1"/>
    <col min="13578" max="13578" width="14" style="172" customWidth="1"/>
    <col min="13579" max="13579" width="15.5703125" style="172" customWidth="1"/>
    <col min="13580" max="13824" width="9.140625" style="172"/>
    <col min="13825" max="13825" width="7.28515625" style="172" customWidth="1"/>
    <col min="13826" max="13826" width="24.42578125" style="172" customWidth="1"/>
    <col min="13827" max="13827" width="16.28515625" style="172" customWidth="1"/>
    <col min="13828" max="13828" width="13.5703125" style="172" customWidth="1"/>
    <col min="13829" max="13829" width="18.85546875" style="172" customWidth="1"/>
    <col min="13830" max="13830" width="15.85546875" style="172" customWidth="1"/>
    <col min="13831" max="13831" width="16.5703125" style="172" customWidth="1"/>
    <col min="13832" max="13832" width="14.28515625" style="172" customWidth="1"/>
    <col min="13833" max="13833" width="22.85546875" style="172" customWidth="1"/>
    <col min="13834" max="13834" width="14" style="172" customWidth="1"/>
    <col min="13835" max="13835" width="15.5703125" style="172" customWidth="1"/>
    <col min="13836" max="14080" width="9.140625" style="172"/>
    <col min="14081" max="14081" width="7.28515625" style="172" customWidth="1"/>
    <col min="14082" max="14082" width="24.42578125" style="172" customWidth="1"/>
    <col min="14083" max="14083" width="16.28515625" style="172" customWidth="1"/>
    <col min="14084" max="14084" width="13.5703125" style="172" customWidth="1"/>
    <col min="14085" max="14085" width="18.85546875" style="172" customWidth="1"/>
    <col min="14086" max="14086" width="15.85546875" style="172" customWidth="1"/>
    <col min="14087" max="14087" width="16.5703125" style="172" customWidth="1"/>
    <col min="14088" max="14088" width="14.28515625" style="172" customWidth="1"/>
    <col min="14089" max="14089" width="22.85546875" style="172" customWidth="1"/>
    <col min="14090" max="14090" width="14" style="172" customWidth="1"/>
    <col min="14091" max="14091" width="15.5703125" style="172" customWidth="1"/>
    <col min="14092" max="14336" width="9.140625" style="172"/>
    <col min="14337" max="14337" width="7.28515625" style="172" customWidth="1"/>
    <col min="14338" max="14338" width="24.42578125" style="172" customWidth="1"/>
    <col min="14339" max="14339" width="16.28515625" style="172" customWidth="1"/>
    <col min="14340" max="14340" width="13.5703125" style="172" customWidth="1"/>
    <col min="14341" max="14341" width="18.85546875" style="172" customWidth="1"/>
    <col min="14342" max="14342" width="15.85546875" style="172" customWidth="1"/>
    <col min="14343" max="14343" width="16.5703125" style="172" customWidth="1"/>
    <col min="14344" max="14344" width="14.28515625" style="172" customWidth="1"/>
    <col min="14345" max="14345" width="22.85546875" style="172" customWidth="1"/>
    <col min="14346" max="14346" width="14" style="172" customWidth="1"/>
    <col min="14347" max="14347" width="15.5703125" style="172" customWidth="1"/>
    <col min="14348" max="14592" width="9.140625" style="172"/>
    <col min="14593" max="14593" width="7.28515625" style="172" customWidth="1"/>
    <col min="14594" max="14594" width="24.42578125" style="172" customWidth="1"/>
    <col min="14595" max="14595" width="16.28515625" style="172" customWidth="1"/>
    <col min="14596" max="14596" width="13.5703125" style="172" customWidth="1"/>
    <col min="14597" max="14597" width="18.85546875" style="172" customWidth="1"/>
    <col min="14598" max="14598" width="15.85546875" style="172" customWidth="1"/>
    <col min="14599" max="14599" width="16.5703125" style="172" customWidth="1"/>
    <col min="14600" max="14600" width="14.28515625" style="172" customWidth="1"/>
    <col min="14601" max="14601" width="22.85546875" style="172" customWidth="1"/>
    <col min="14602" max="14602" width="14" style="172" customWidth="1"/>
    <col min="14603" max="14603" width="15.5703125" style="172" customWidth="1"/>
    <col min="14604" max="14848" width="9.140625" style="172"/>
    <col min="14849" max="14849" width="7.28515625" style="172" customWidth="1"/>
    <col min="14850" max="14850" width="24.42578125" style="172" customWidth="1"/>
    <col min="14851" max="14851" width="16.28515625" style="172" customWidth="1"/>
    <col min="14852" max="14852" width="13.5703125" style="172" customWidth="1"/>
    <col min="14853" max="14853" width="18.85546875" style="172" customWidth="1"/>
    <col min="14854" max="14854" width="15.85546875" style="172" customWidth="1"/>
    <col min="14855" max="14855" width="16.5703125" style="172" customWidth="1"/>
    <col min="14856" max="14856" width="14.28515625" style="172" customWidth="1"/>
    <col min="14857" max="14857" width="22.85546875" style="172" customWidth="1"/>
    <col min="14858" max="14858" width="14" style="172" customWidth="1"/>
    <col min="14859" max="14859" width="15.5703125" style="172" customWidth="1"/>
    <col min="14860" max="15104" width="9.140625" style="172"/>
    <col min="15105" max="15105" width="7.28515625" style="172" customWidth="1"/>
    <col min="15106" max="15106" width="24.42578125" style="172" customWidth="1"/>
    <col min="15107" max="15107" width="16.28515625" style="172" customWidth="1"/>
    <col min="15108" max="15108" width="13.5703125" style="172" customWidth="1"/>
    <col min="15109" max="15109" width="18.85546875" style="172" customWidth="1"/>
    <col min="15110" max="15110" width="15.85546875" style="172" customWidth="1"/>
    <col min="15111" max="15111" width="16.5703125" style="172" customWidth="1"/>
    <col min="15112" max="15112" width="14.28515625" style="172" customWidth="1"/>
    <col min="15113" max="15113" width="22.85546875" style="172" customWidth="1"/>
    <col min="15114" max="15114" width="14" style="172" customWidth="1"/>
    <col min="15115" max="15115" width="15.5703125" style="172" customWidth="1"/>
    <col min="15116" max="15360" width="9.140625" style="172"/>
    <col min="15361" max="15361" width="7.28515625" style="172" customWidth="1"/>
    <col min="15362" max="15362" width="24.42578125" style="172" customWidth="1"/>
    <col min="15363" max="15363" width="16.28515625" style="172" customWidth="1"/>
    <col min="15364" max="15364" width="13.5703125" style="172" customWidth="1"/>
    <col min="15365" max="15365" width="18.85546875" style="172" customWidth="1"/>
    <col min="15366" max="15366" width="15.85546875" style="172" customWidth="1"/>
    <col min="15367" max="15367" width="16.5703125" style="172" customWidth="1"/>
    <col min="15368" max="15368" width="14.28515625" style="172" customWidth="1"/>
    <col min="15369" max="15369" width="22.85546875" style="172" customWidth="1"/>
    <col min="15370" max="15370" width="14" style="172" customWidth="1"/>
    <col min="15371" max="15371" width="15.5703125" style="172" customWidth="1"/>
    <col min="15372" max="15616" width="9.140625" style="172"/>
    <col min="15617" max="15617" width="7.28515625" style="172" customWidth="1"/>
    <col min="15618" max="15618" width="24.42578125" style="172" customWidth="1"/>
    <col min="15619" max="15619" width="16.28515625" style="172" customWidth="1"/>
    <col min="15620" max="15620" width="13.5703125" style="172" customWidth="1"/>
    <col min="15621" max="15621" width="18.85546875" style="172" customWidth="1"/>
    <col min="15622" max="15622" width="15.85546875" style="172" customWidth="1"/>
    <col min="15623" max="15623" width="16.5703125" style="172" customWidth="1"/>
    <col min="15624" max="15624" width="14.28515625" style="172" customWidth="1"/>
    <col min="15625" max="15625" width="22.85546875" style="172" customWidth="1"/>
    <col min="15626" max="15626" width="14" style="172" customWidth="1"/>
    <col min="15627" max="15627" width="15.5703125" style="172" customWidth="1"/>
    <col min="15628" max="15872" width="9.140625" style="172"/>
    <col min="15873" max="15873" width="7.28515625" style="172" customWidth="1"/>
    <col min="15874" max="15874" width="24.42578125" style="172" customWidth="1"/>
    <col min="15875" max="15875" width="16.28515625" style="172" customWidth="1"/>
    <col min="15876" max="15876" width="13.5703125" style="172" customWidth="1"/>
    <col min="15877" max="15877" width="18.85546875" style="172" customWidth="1"/>
    <col min="15878" max="15878" width="15.85546875" style="172" customWidth="1"/>
    <col min="15879" max="15879" width="16.5703125" style="172" customWidth="1"/>
    <col min="15880" max="15880" width="14.28515625" style="172" customWidth="1"/>
    <col min="15881" max="15881" width="22.85546875" style="172" customWidth="1"/>
    <col min="15882" max="15882" width="14" style="172" customWidth="1"/>
    <col min="15883" max="15883" width="15.5703125" style="172" customWidth="1"/>
    <col min="15884" max="16128" width="9.140625" style="172"/>
    <col min="16129" max="16129" width="7.28515625" style="172" customWidth="1"/>
    <col min="16130" max="16130" width="24.42578125" style="172" customWidth="1"/>
    <col min="16131" max="16131" width="16.28515625" style="172" customWidth="1"/>
    <col min="16132" max="16132" width="13.5703125" style="172" customWidth="1"/>
    <col min="16133" max="16133" width="18.85546875" style="172" customWidth="1"/>
    <col min="16134" max="16134" width="15.85546875" style="172" customWidth="1"/>
    <col min="16135" max="16135" width="16.5703125" style="172" customWidth="1"/>
    <col min="16136" max="16136" width="14.28515625" style="172" customWidth="1"/>
    <col min="16137" max="16137" width="22.85546875" style="172" customWidth="1"/>
    <col min="16138" max="16138" width="14" style="172" customWidth="1"/>
    <col min="16139" max="16139" width="15.5703125" style="172" customWidth="1"/>
    <col min="16140" max="16384" width="9.140625" style="172"/>
  </cols>
  <sheetData>
    <row r="1" spans="1:13" ht="18.75" customHeight="1">
      <c r="K1" s="173"/>
      <c r="L1" s="173"/>
      <c r="M1" s="173" t="s">
        <v>0</v>
      </c>
    </row>
    <row r="2" spans="1:13" ht="20.25" customHeight="1">
      <c r="H2" s="174"/>
      <c r="I2" s="174"/>
      <c r="K2" s="173"/>
      <c r="L2" s="173"/>
      <c r="M2" s="173" t="s">
        <v>43</v>
      </c>
    </row>
    <row r="3" spans="1:13" ht="61.5" customHeight="1">
      <c r="B3" s="175" t="s">
        <v>314</v>
      </c>
      <c r="C3" s="176"/>
      <c r="D3" s="176"/>
      <c r="E3" s="176"/>
      <c r="F3" s="176"/>
      <c r="G3" s="176"/>
      <c r="H3" s="176"/>
      <c r="I3" s="176"/>
      <c r="J3" s="176"/>
    </row>
    <row r="4" spans="1:13" ht="31.5" customHeight="1">
      <c r="A4" s="177" t="s">
        <v>315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3" ht="33" customHeight="1">
      <c r="A5" s="83" t="s">
        <v>4</v>
      </c>
      <c r="B5" s="83" t="s">
        <v>5</v>
      </c>
      <c r="C5" s="121" t="s">
        <v>6</v>
      </c>
      <c r="D5" s="121"/>
      <c r="E5" s="121"/>
      <c r="F5" s="84" t="s">
        <v>7</v>
      </c>
      <c r="G5" s="121" t="s">
        <v>8</v>
      </c>
      <c r="H5" s="121"/>
      <c r="I5" s="121"/>
      <c r="J5" s="121"/>
      <c r="K5" s="85" t="s">
        <v>45</v>
      </c>
    </row>
    <row r="6" spans="1:13" ht="158.25" customHeight="1">
      <c r="A6" s="83"/>
      <c r="B6" s="83"/>
      <c r="C6" s="86" t="s">
        <v>46</v>
      </c>
      <c r="D6" s="86" t="s">
        <v>47</v>
      </c>
      <c r="E6" s="178" t="s">
        <v>12</v>
      </c>
      <c r="F6" s="84"/>
      <c r="G6" s="87" t="s">
        <v>13</v>
      </c>
      <c r="H6" s="86" t="s">
        <v>48</v>
      </c>
      <c r="I6" s="178" t="s">
        <v>15</v>
      </c>
      <c r="J6" s="86" t="s">
        <v>48</v>
      </c>
      <c r="K6" s="85"/>
    </row>
    <row r="7" spans="1:13" ht="47.25">
      <c r="A7" s="86"/>
      <c r="B7" s="125" t="s">
        <v>161</v>
      </c>
      <c r="C7" s="94">
        <v>144.68799999999999</v>
      </c>
      <c r="D7" s="94">
        <v>7.75</v>
      </c>
      <c r="E7" s="126" t="s">
        <v>316</v>
      </c>
      <c r="F7" s="127">
        <f>SUM(C7,D7)</f>
        <v>152.43799999999999</v>
      </c>
      <c r="G7" s="125">
        <v>2210</v>
      </c>
      <c r="H7" s="94">
        <v>44.692</v>
      </c>
      <c r="I7" s="128" t="s">
        <v>32</v>
      </c>
      <c r="J7" s="94"/>
      <c r="K7" s="96"/>
    </row>
    <row r="8" spans="1:13" ht="47.25">
      <c r="A8" s="86"/>
      <c r="B8" s="125" t="s">
        <v>161</v>
      </c>
      <c r="C8" s="94"/>
      <c r="D8" s="179">
        <v>7.1459999999999999</v>
      </c>
      <c r="E8" s="126" t="s">
        <v>317</v>
      </c>
      <c r="F8" s="127">
        <f t="shared" ref="F8:F49" si="0">SUM(C8,D8)</f>
        <v>7.1459999999999999</v>
      </c>
      <c r="G8" s="125">
        <v>2220</v>
      </c>
      <c r="H8" s="94">
        <v>99.7</v>
      </c>
      <c r="I8" s="128" t="s">
        <v>92</v>
      </c>
      <c r="J8" s="94"/>
      <c r="K8" s="96"/>
    </row>
    <row r="9" spans="1:13">
      <c r="A9" s="86"/>
      <c r="B9" s="125"/>
      <c r="C9" s="94"/>
      <c r="D9" s="94"/>
      <c r="E9" s="126"/>
      <c r="F9" s="127">
        <f t="shared" si="0"/>
        <v>0</v>
      </c>
      <c r="G9" s="125">
        <v>2240</v>
      </c>
      <c r="H9" s="94">
        <v>1</v>
      </c>
      <c r="I9" s="128" t="s">
        <v>162</v>
      </c>
      <c r="J9" s="94"/>
      <c r="K9" s="96"/>
    </row>
    <row r="10" spans="1:13">
      <c r="A10" s="86"/>
      <c r="B10" s="125"/>
      <c r="C10" s="94"/>
      <c r="D10" s="94"/>
      <c r="E10" s="126"/>
      <c r="F10" s="127">
        <f t="shared" si="0"/>
        <v>0</v>
      </c>
      <c r="G10" s="125">
        <v>2250</v>
      </c>
      <c r="H10" s="94">
        <v>0.9</v>
      </c>
      <c r="I10" s="128" t="s">
        <v>286</v>
      </c>
      <c r="J10" s="94"/>
      <c r="K10" s="96"/>
    </row>
    <row r="11" spans="1:13">
      <c r="A11" s="86"/>
      <c r="B11" s="125"/>
      <c r="C11" s="94"/>
      <c r="D11" s="94">
        <v>58.484999999999999</v>
      </c>
      <c r="E11" s="126"/>
      <c r="F11" s="127">
        <f t="shared" si="0"/>
        <v>58.484999999999999</v>
      </c>
      <c r="G11" s="125">
        <v>3110</v>
      </c>
      <c r="H11" s="94"/>
      <c r="I11" s="128" t="s">
        <v>318</v>
      </c>
      <c r="J11" s="94"/>
      <c r="K11" s="96"/>
    </row>
    <row r="12" spans="1:13">
      <c r="A12" s="86"/>
      <c r="B12" s="125"/>
      <c r="C12" s="94"/>
      <c r="D12" s="94"/>
      <c r="E12" s="126"/>
      <c r="F12" s="127">
        <f t="shared" si="0"/>
        <v>0</v>
      </c>
      <c r="G12" s="103"/>
      <c r="H12" s="94"/>
      <c r="I12" s="126"/>
      <c r="J12" s="94"/>
      <c r="K12" s="96"/>
    </row>
    <row r="13" spans="1:13">
      <c r="A13" s="86"/>
      <c r="B13" s="125"/>
      <c r="C13" s="94"/>
      <c r="D13" s="94"/>
      <c r="E13" s="126"/>
      <c r="F13" s="127">
        <f t="shared" si="0"/>
        <v>0</v>
      </c>
      <c r="G13" s="103"/>
      <c r="H13" s="94"/>
      <c r="I13" s="126"/>
      <c r="J13" s="94"/>
      <c r="K13" s="96"/>
    </row>
    <row r="14" spans="1:13">
      <c r="A14" s="86"/>
      <c r="B14" s="125"/>
      <c r="C14" s="94"/>
      <c r="D14" s="94"/>
      <c r="E14" s="126"/>
      <c r="F14" s="127">
        <f t="shared" si="0"/>
        <v>0</v>
      </c>
      <c r="G14" s="125"/>
      <c r="H14" s="94"/>
      <c r="I14" s="126"/>
      <c r="J14" s="94"/>
      <c r="K14" s="96"/>
    </row>
    <row r="15" spans="1:13">
      <c r="A15" s="103"/>
      <c r="B15" s="125"/>
      <c r="C15" s="94"/>
      <c r="D15" s="94"/>
      <c r="E15" s="126"/>
      <c r="F15" s="127">
        <f t="shared" si="0"/>
        <v>0</v>
      </c>
      <c r="G15" s="125"/>
      <c r="H15" s="94"/>
      <c r="I15" s="126"/>
      <c r="J15" s="94"/>
      <c r="K15" s="96"/>
    </row>
    <row r="16" spans="1:13" ht="15" customHeight="1">
      <c r="A16" s="103"/>
      <c r="B16" s="125"/>
      <c r="C16" s="94"/>
      <c r="D16" s="94"/>
      <c r="E16" s="126"/>
      <c r="F16" s="127">
        <f t="shared" si="0"/>
        <v>0</v>
      </c>
      <c r="G16" s="125"/>
      <c r="H16" s="94"/>
      <c r="I16" s="126"/>
      <c r="J16" s="94"/>
      <c r="K16" s="96"/>
    </row>
    <row r="17" spans="1:11">
      <c r="A17" s="86"/>
      <c r="B17" s="125"/>
      <c r="C17" s="94"/>
      <c r="D17" s="94"/>
      <c r="E17" s="126"/>
      <c r="F17" s="127">
        <f t="shared" si="0"/>
        <v>0</v>
      </c>
      <c r="G17" s="125"/>
      <c r="H17" s="94"/>
      <c r="I17" s="126"/>
      <c r="J17" s="94"/>
      <c r="K17" s="96"/>
    </row>
    <row r="18" spans="1:11">
      <c r="A18" s="86"/>
      <c r="B18" s="125"/>
      <c r="C18" s="94"/>
      <c r="D18" s="94"/>
      <c r="E18" s="126"/>
      <c r="F18" s="127">
        <f t="shared" si="0"/>
        <v>0</v>
      </c>
      <c r="G18" s="125"/>
      <c r="H18" s="94"/>
      <c r="I18" s="126"/>
      <c r="J18" s="94"/>
      <c r="K18" s="96"/>
    </row>
    <row r="19" spans="1:11" hidden="1">
      <c r="A19" s="86"/>
      <c r="B19" s="125"/>
      <c r="C19" s="94"/>
      <c r="D19" s="94"/>
      <c r="E19" s="126"/>
      <c r="F19" s="127">
        <f t="shared" si="0"/>
        <v>0</v>
      </c>
      <c r="G19" s="125"/>
      <c r="H19" s="94"/>
      <c r="I19" s="126"/>
      <c r="J19" s="94"/>
      <c r="K19" s="96"/>
    </row>
    <row r="20" spans="1:11" hidden="1">
      <c r="A20" s="86"/>
      <c r="B20" s="125"/>
      <c r="C20" s="94"/>
      <c r="D20" s="94"/>
      <c r="E20" s="126"/>
      <c r="F20" s="127">
        <f t="shared" si="0"/>
        <v>0</v>
      </c>
      <c r="G20" s="125"/>
      <c r="H20" s="94"/>
      <c r="I20" s="126"/>
      <c r="J20" s="94"/>
      <c r="K20" s="96"/>
    </row>
    <row r="21" spans="1:11" hidden="1">
      <c r="A21" s="86"/>
      <c r="B21" s="125"/>
      <c r="C21" s="94"/>
      <c r="D21" s="94"/>
      <c r="E21" s="126"/>
      <c r="F21" s="127">
        <f t="shared" si="0"/>
        <v>0</v>
      </c>
      <c r="G21" s="125"/>
      <c r="H21" s="94"/>
      <c r="I21" s="126"/>
      <c r="J21" s="94"/>
      <c r="K21" s="96"/>
    </row>
    <row r="22" spans="1:11" hidden="1">
      <c r="A22" s="86"/>
      <c r="B22" s="125"/>
      <c r="C22" s="94"/>
      <c r="D22" s="94"/>
      <c r="E22" s="126"/>
      <c r="F22" s="127">
        <f t="shared" si="0"/>
        <v>0</v>
      </c>
      <c r="G22" s="125"/>
      <c r="H22" s="94"/>
      <c r="I22" s="126"/>
      <c r="J22" s="94"/>
      <c r="K22" s="96"/>
    </row>
    <row r="23" spans="1:11" hidden="1">
      <c r="A23" s="86"/>
      <c r="B23" s="125"/>
      <c r="C23" s="94"/>
      <c r="D23" s="94"/>
      <c r="E23" s="126"/>
      <c r="F23" s="127">
        <f t="shared" si="0"/>
        <v>0</v>
      </c>
      <c r="G23" s="125"/>
      <c r="H23" s="94"/>
      <c r="I23" s="126"/>
      <c r="J23" s="94"/>
      <c r="K23" s="96"/>
    </row>
    <row r="24" spans="1:11" hidden="1">
      <c r="A24" s="86"/>
      <c r="B24" s="125"/>
      <c r="C24" s="94"/>
      <c r="D24" s="94"/>
      <c r="E24" s="126"/>
      <c r="F24" s="127">
        <f t="shared" si="0"/>
        <v>0</v>
      </c>
      <c r="G24" s="125"/>
      <c r="H24" s="94"/>
      <c r="I24" s="126"/>
      <c r="J24" s="94"/>
      <c r="K24" s="96"/>
    </row>
    <row r="25" spans="1:11" hidden="1">
      <c r="A25" s="103"/>
      <c r="B25" s="125"/>
      <c r="C25" s="94"/>
      <c r="D25" s="94"/>
      <c r="E25" s="126"/>
      <c r="F25" s="127">
        <f t="shared" si="0"/>
        <v>0</v>
      </c>
      <c r="G25" s="125"/>
      <c r="H25" s="94"/>
      <c r="I25" s="126"/>
      <c r="J25" s="94"/>
      <c r="K25" s="96"/>
    </row>
    <row r="26" spans="1:11" hidden="1">
      <c r="A26" s="103"/>
      <c r="B26" s="125"/>
      <c r="C26" s="94"/>
      <c r="D26" s="94"/>
      <c r="E26" s="126"/>
      <c r="F26" s="127">
        <f t="shared" si="0"/>
        <v>0</v>
      </c>
      <c r="G26" s="125"/>
      <c r="H26" s="94"/>
      <c r="I26" s="126"/>
      <c r="J26" s="94"/>
      <c r="K26" s="96"/>
    </row>
    <row r="27" spans="1:11" hidden="1">
      <c r="A27" s="86"/>
      <c r="B27" s="125"/>
      <c r="C27" s="94"/>
      <c r="D27" s="94"/>
      <c r="E27" s="126"/>
      <c r="F27" s="127">
        <f t="shared" si="0"/>
        <v>0</v>
      </c>
      <c r="G27" s="125"/>
      <c r="H27" s="94"/>
      <c r="I27" s="126"/>
      <c r="J27" s="94"/>
      <c r="K27" s="96"/>
    </row>
    <row r="28" spans="1:11" hidden="1">
      <c r="A28" s="86"/>
      <c r="B28" s="125"/>
      <c r="C28" s="94"/>
      <c r="D28" s="94"/>
      <c r="E28" s="126"/>
      <c r="F28" s="127">
        <f t="shared" si="0"/>
        <v>0</v>
      </c>
      <c r="G28" s="125"/>
      <c r="H28" s="94"/>
      <c r="I28" s="126"/>
      <c r="J28" s="94"/>
      <c r="K28" s="96"/>
    </row>
    <row r="29" spans="1:11" hidden="1">
      <c r="A29" s="86"/>
      <c r="B29" s="125"/>
      <c r="C29" s="94"/>
      <c r="D29" s="94"/>
      <c r="E29" s="126"/>
      <c r="F29" s="127">
        <f t="shared" si="0"/>
        <v>0</v>
      </c>
      <c r="G29" s="125"/>
      <c r="H29" s="94"/>
      <c r="I29" s="126"/>
      <c r="J29" s="94"/>
      <c r="K29" s="96"/>
    </row>
    <row r="30" spans="1:11" hidden="1">
      <c r="A30" s="86"/>
      <c r="B30" s="125"/>
      <c r="C30" s="94"/>
      <c r="D30" s="94"/>
      <c r="E30" s="126"/>
      <c r="F30" s="127">
        <f t="shared" si="0"/>
        <v>0</v>
      </c>
      <c r="G30" s="125"/>
      <c r="H30" s="94"/>
      <c r="I30" s="126"/>
      <c r="J30" s="94"/>
      <c r="K30" s="96"/>
    </row>
    <row r="31" spans="1:11" hidden="1">
      <c r="A31" s="86"/>
      <c r="B31" s="125"/>
      <c r="C31" s="94"/>
      <c r="D31" s="94"/>
      <c r="E31" s="126"/>
      <c r="F31" s="127">
        <f t="shared" si="0"/>
        <v>0</v>
      </c>
      <c r="G31" s="125"/>
      <c r="H31" s="94"/>
      <c r="I31" s="126"/>
      <c r="J31" s="94"/>
      <c r="K31" s="96"/>
    </row>
    <row r="32" spans="1:11" hidden="1">
      <c r="A32" s="86"/>
      <c r="B32" s="125"/>
      <c r="C32" s="94"/>
      <c r="D32" s="94"/>
      <c r="E32" s="126"/>
      <c r="F32" s="127">
        <f t="shared" si="0"/>
        <v>0</v>
      </c>
      <c r="G32" s="125"/>
      <c r="H32" s="94"/>
      <c r="I32" s="126"/>
      <c r="J32" s="94"/>
      <c r="K32" s="96"/>
    </row>
    <row r="33" spans="1:11" hidden="1">
      <c r="A33" s="86"/>
      <c r="B33" s="125"/>
      <c r="C33" s="94"/>
      <c r="D33" s="94"/>
      <c r="E33" s="126"/>
      <c r="F33" s="127">
        <f t="shared" si="0"/>
        <v>0</v>
      </c>
      <c r="G33" s="125"/>
      <c r="H33" s="94"/>
      <c r="I33" s="126"/>
      <c r="J33" s="94"/>
      <c r="K33" s="96"/>
    </row>
    <row r="34" spans="1:11" hidden="1">
      <c r="A34" s="86"/>
      <c r="B34" s="125"/>
      <c r="C34" s="94"/>
      <c r="D34" s="94"/>
      <c r="E34" s="126"/>
      <c r="F34" s="127">
        <f t="shared" si="0"/>
        <v>0</v>
      </c>
      <c r="G34" s="125"/>
      <c r="H34" s="94"/>
      <c r="I34" s="126"/>
      <c r="J34" s="94"/>
      <c r="K34" s="96"/>
    </row>
    <row r="35" spans="1:11" hidden="1">
      <c r="A35" s="103"/>
      <c r="B35" s="125"/>
      <c r="C35" s="94"/>
      <c r="D35" s="94"/>
      <c r="E35" s="126"/>
      <c r="F35" s="127">
        <f t="shared" si="0"/>
        <v>0</v>
      </c>
      <c r="G35" s="125"/>
      <c r="H35" s="94"/>
      <c r="I35" s="126"/>
      <c r="J35" s="94"/>
      <c r="K35" s="96"/>
    </row>
    <row r="36" spans="1:11" hidden="1">
      <c r="A36" s="103"/>
      <c r="B36" s="125"/>
      <c r="C36" s="94"/>
      <c r="D36" s="94"/>
      <c r="E36" s="126"/>
      <c r="F36" s="127">
        <f t="shared" si="0"/>
        <v>0</v>
      </c>
      <c r="G36" s="125"/>
      <c r="H36" s="94"/>
      <c r="I36" s="126"/>
      <c r="J36" s="94"/>
      <c r="K36" s="96"/>
    </row>
    <row r="37" spans="1:11" hidden="1">
      <c r="A37" s="86"/>
      <c r="B37" s="125"/>
      <c r="C37" s="94"/>
      <c r="D37" s="94"/>
      <c r="E37" s="126"/>
      <c r="F37" s="127">
        <f t="shared" si="0"/>
        <v>0</v>
      </c>
      <c r="G37" s="125"/>
      <c r="H37" s="94"/>
      <c r="I37" s="126"/>
      <c r="J37" s="94"/>
      <c r="K37" s="96"/>
    </row>
    <row r="38" spans="1:11" hidden="1">
      <c r="A38" s="86"/>
      <c r="B38" s="125"/>
      <c r="C38" s="94"/>
      <c r="D38" s="94"/>
      <c r="E38" s="126"/>
      <c r="F38" s="127">
        <f t="shared" si="0"/>
        <v>0</v>
      </c>
      <c r="G38" s="125"/>
      <c r="H38" s="94"/>
      <c r="I38" s="126"/>
      <c r="J38" s="94"/>
      <c r="K38" s="96"/>
    </row>
    <row r="39" spans="1:11" hidden="1">
      <c r="A39" s="86"/>
      <c r="B39" s="125"/>
      <c r="C39" s="94"/>
      <c r="D39" s="94"/>
      <c r="E39" s="126"/>
      <c r="F39" s="127">
        <f t="shared" si="0"/>
        <v>0</v>
      </c>
      <c r="G39" s="125"/>
      <c r="H39" s="94"/>
      <c r="I39" s="126"/>
      <c r="J39" s="94"/>
      <c r="K39" s="96"/>
    </row>
    <row r="40" spans="1:11" hidden="1">
      <c r="A40" s="86"/>
      <c r="B40" s="125"/>
      <c r="C40" s="94"/>
      <c r="D40" s="94"/>
      <c r="E40" s="126"/>
      <c r="F40" s="127">
        <f t="shared" si="0"/>
        <v>0</v>
      </c>
      <c r="G40" s="125"/>
      <c r="H40" s="94"/>
      <c r="I40" s="126"/>
      <c r="J40" s="94"/>
      <c r="K40" s="96"/>
    </row>
    <row r="41" spans="1:11" hidden="1">
      <c r="A41" s="86"/>
      <c r="B41" s="125"/>
      <c r="C41" s="94"/>
      <c r="D41" s="94"/>
      <c r="E41" s="126"/>
      <c r="F41" s="127">
        <f t="shared" si="0"/>
        <v>0</v>
      </c>
      <c r="G41" s="125"/>
      <c r="H41" s="94"/>
      <c r="I41" s="126"/>
      <c r="J41" s="94"/>
      <c r="K41" s="96"/>
    </row>
    <row r="42" spans="1:11" hidden="1">
      <c r="A42" s="86"/>
      <c r="B42" s="125"/>
      <c r="C42" s="94"/>
      <c r="D42" s="94"/>
      <c r="E42" s="126"/>
      <c r="F42" s="127">
        <f t="shared" si="0"/>
        <v>0</v>
      </c>
      <c r="G42" s="125"/>
      <c r="H42" s="94"/>
      <c r="I42" s="126"/>
      <c r="J42" s="94"/>
      <c r="K42" s="96"/>
    </row>
    <row r="43" spans="1:11" hidden="1">
      <c r="A43" s="86"/>
      <c r="B43" s="125"/>
      <c r="C43" s="94"/>
      <c r="D43" s="94"/>
      <c r="E43" s="126"/>
      <c r="F43" s="127">
        <f t="shared" si="0"/>
        <v>0</v>
      </c>
      <c r="G43" s="125"/>
      <c r="H43" s="94"/>
      <c r="I43" s="126"/>
      <c r="J43" s="94"/>
      <c r="K43" s="96"/>
    </row>
    <row r="44" spans="1:11" hidden="1">
      <c r="A44" s="86"/>
      <c r="B44" s="125"/>
      <c r="C44" s="94"/>
      <c r="D44" s="94"/>
      <c r="E44" s="126"/>
      <c r="F44" s="127">
        <f t="shared" si="0"/>
        <v>0</v>
      </c>
      <c r="G44" s="125"/>
      <c r="H44" s="94"/>
      <c r="I44" s="126"/>
      <c r="J44" s="94"/>
      <c r="K44" s="96"/>
    </row>
    <row r="45" spans="1:11" hidden="1">
      <c r="A45" s="103"/>
      <c r="B45" s="125"/>
      <c r="C45" s="94"/>
      <c r="D45" s="94"/>
      <c r="E45" s="126"/>
      <c r="F45" s="127">
        <f t="shared" si="0"/>
        <v>0</v>
      </c>
      <c r="G45" s="125"/>
      <c r="H45" s="94"/>
      <c r="I45" s="126"/>
      <c r="J45" s="94"/>
      <c r="K45" s="96"/>
    </row>
    <row r="46" spans="1:11" hidden="1">
      <c r="A46" s="103"/>
      <c r="B46" s="125"/>
      <c r="C46" s="94"/>
      <c r="D46" s="94"/>
      <c r="E46" s="126"/>
      <c r="F46" s="127">
        <f t="shared" si="0"/>
        <v>0</v>
      </c>
      <c r="G46" s="125"/>
      <c r="H46" s="94"/>
      <c r="I46" s="126"/>
      <c r="J46" s="94"/>
      <c r="K46" s="96"/>
    </row>
    <row r="47" spans="1:11" hidden="1">
      <c r="A47" s="103"/>
      <c r="B47" s="125"/>
      <c r="C47" s="94"/>
      <c r="D47" s="94"/>
      <c r="E47" s="126"/>
      <c r="F47" s="127">
        <f t="shared" si="0"/>
        <v>0</v>
      </c>
      <c r="G47" s="125"/>
      <c r="H47" s="94"/>
      <c r="I47" s="126"/>
      <c r="J47" s="94"/>
      <c r="K47" s="96"/>
    </row>
    <row r="48" spans="1:11" hidden="1">
      <c r="A48" s="103"/>
      <c r="B48" s="125"/>
      <c r="C48" s="94"/>
      <c r="D48" s="94"/>
      <c r="E48" s="126"/>
      <c r="F48" s="127">
        <f t="shared" si="0"/>
        <v>0</v>
      </c>
      <c r="G48" s="125"/>
      <c r="H48" s="94"/>
      <c r="I48" s="126"/>
      <c r="J48" s="94"/>
      <c r="K48" s="96"/>
    </row>
    <row r="49" spans="1:11" hidden="1">
      <c r="A49" s="103"/>
      <c r="B49" s="125"/>
      <c r="C49" s="94"/>
      <c r="D49" s="94"/>
      <c r="E49" s="126"/>
      <c r="F49" s="127">
        <f t="shared" si="0"/>
        <v>0</v>
      </c>
      <c r="G49" s="125"/>
      <c r="H49" s="94"/>
      <c r="I49" s="126"/>
      <c r="J49" s="94"/>
      <c r="K49" s="96"/>
    </row>
    <row r="50" spans="1:11">
      <c r="A50" s="125"/>
      <c r="B50" s="109" t="s">
        <v>37</v>
      </c>
      <c r="C50" s="114">
        <f>SUM(C7:C49)</f>
        <v>144.68799999999999</v>
      </c>
      <c r="D50" s="114">
        <f>SUM(D7:D49)</f>
        <v>73.381</v>
      </c>
      <c r="E50" s="158"/>
      <c r="F50" s="132">
        <f>SUM(C50,D50)</f>
        <v>218.06899999999999</v>
      </c>
      <c r="G50" s="159"/>
      <c r="H50" s="114">
        <f>SUM(H7:H49)</f>
        <v>146.292</v>
      </c>
      <c r="I50" s="158"/>
      <c r="J50" s="114">
        <f>SUM(J7:J49)</f>
        <v>0</v>
      </c>
      <c r="K50" s="114">
        <f>C50-H50</f>
        <v>-1.6040000000000134</v>
      </c>
    </row>
    <row r="53" spans="1:11">
      <c r="B53" s="117" t="s">
        <v>163</v>
      </c>
      <c r="F53" s="180"/>
      <c r="G53" s="72" t="s">
        <v>319</v>
      </c>
      <c r="H53" s="181"/>
    </row>
    <row r="54" spans="1:11">
      <c r="B54" s="117"/>
      <c r="F54" s="118" t="s">
        <v>40</v>
      </c>
      <c r="G54" s="119"/>
      <c r="H54" s="119"/>
    </row>
    <row r="55" spans="1:11">
      <c r="B55" s="117" t="s">
        <v>41</v>
      </c>
      <c r="F55" s="180"/>
      <c r="G55" s="72" t="s">
        <v>320</v>
      </c>
      <c r="H55" s="181"/>
    </row>
    <row r="56" spans="1:11">
      <c r="F56" s="118" t="s">
        <v>40</v>
      </c>
      <c r="G56" s="119"/>
      <c r="H56" s="119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6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zoomScale="75" workbookViewId="0">
      <selection activeCell="K12" sqref="K12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76"/>
      <c r="L1" s="76"/>
      <c r="M1" s="76" t="s">
        <v>0</v>
      </c>
    </row>
    <row r="2" spans="1:13" ht="20.25" customHeight="1">
      <c r="A2" s="77"/>
      <c r="B2" s="77"/>
      <c r="C2" s="77"/>
      <c r="D2" s="77"/>
      <c r="E2" s="77"/>
      <c r="F2" s="77"/>
      <c r="G2" s="77"/>
      <c r="H2" s="78"/>
      <c r="I2" s="78"/>
      <c r="K2" s="79"/>
      <c r="L2" s="79"/>
      <c r="M2" s="79" t="s">
        <v>43</v>
      </c>
    </row>
    <row r="3" spans="1:13" ht="61.5" customHeight="1">
      <c r="A3" s="77"/>
      <c r="B3" s="80" t="s">
        <v>321</v>
      </c>
      <c r="C3" s="81"/>
      <c r="D3" s="81"/>
      <c r="E3" s="81"/>
      <c r="F3" s="81"/>
      <c r="G3" s="81"/>
      <c r="H3" s="81"/>
      <c r="I3" s="81"/>
      <c r="J3" s="81"/>
      <c r="K3" s="77"/>
    </row>
    <row r="4" spans="1:13" ht="31.5" customHeight="1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3" ht="33" customHeight="1">
      <c r="A5" s="120" t="s">
        <v>4</v>
      </c>
      <c r="B5" s="120" t="s">
        <v>5</v>
      </c>
      <c r="C5" s="121" t="s">
        <v>6</v>
      </c>
      <c r="D5" s="121"/>
      <c r="E5" s="121"/>
      <c r="F5" s="121" t="s">
        <v>7</v>
      </c>
      <c r="G5" s="121" t="s">
        <v>8</v>
      </c>
      <c r="H5" s="121"/>
      <c r="I5" s="121"/>
      <c r="J5" s="121"/>
      <c r="K5" s="122" t="s">
        <v>9</v>
      </c>
    </row>
    <row r="6" spans="1:13" ht="158.25" customHeight="1">
      <c r="A6" s="120"/>
      <c r="B6" s="120"/>
      <c r="C6" s="123" t="s">
        <v>10</v>
      </c>
      <c r="D6" s="123" t="s">
        <v>11</v>
      </c>
      <c r="E6" s="123" t="s">
        <v>12</v>
      </c>
      <c r="F6" s="121"/>
      <c r="G6" s="124" t="s">
        <v>13</v>
      </c>
      <c r="H6" s="123" t="s">
        <v>14</v>
      </c>
      <c r="I6" s="123" t="s">
        <v>15</v>
      </c>
      <c r="J6" s="123" t="s">
        <v>14</v>
      </c>
      <c r="K6" s="122"/>
    </row>
    <row r="7" spans="1:13" ht="31.5">
      <c r="A7" s="86">
        <v>1</v>
      </c>
      <c r="B7" s="126" t="s">
        <v>322</v>
      </c>
      <c r="C7" s="94"/>
      <c r="D7" s="94">
        <v>116.43</v>
      </c>
      <c r="E7" s="126" t="s">
        <v>323</v>
      </c>
      <c r="F7" s="127">
        <f t="shared" ref="F7:F16" si="0">SUM(C7,D7)</f>
        <v>116.43</v>
      </c>
      <c r="G7" s="125"/>
      <c r="H7" s="94"/>
      <c r="I7" s="126" t="s">
        <v>323</v>
      </c>
      <c r="J7" s="94">
        <v>116.43</v>
      </c>
      <c r="K7" s="96"/>
    </row>
    <row r="8" spans="1:13" ht="31.5">
      <c r="A8" s="86">
        <v>2</v>
      </c>
      <c r="B8" s="126" t="s">
        <v>322</v>
      </c>
      <c r="C8" s="94"/>
      <c r="D8" s="94">
        <v>5.65</v>
      </c>
      <c r="E8" s="126" t="s">
        <v>94</v>
      </c>
      <c r="F8" s="127">
        <f>SUM(C8,D8)</f>
        <v>5.65</v>
      </c>
      <c r="G8" s="125"/>
      <c r="H8" s="94"/>
      <c r="I8" s="126" t="s">
        <v>94</v>
      </c>
      <c r="J8" s="94">
        <v>5.65</v>
      </c>
      <c r="K8" s="96"/>
    </row>
    <row r="9" spans="1:13" ht="15.75">
      <c r="A9" s="86">
        <v>3</v>
      </c>
      <c r="B9" s="125" t="s">
        <v>161</v>
      </c>
      <c r="C9" s="94">
        <v>62.54</v>
      </c>
      <c r="D9" s="94">
        <v>16</v>
      </c>
      <c r="E9" s="126" t="s">
        <v>324</v>
      </c>
      <c r="F9" s="127">
        <f t="shared" si="0"/>
        <v>78.539999999999992</v>
      </c>
      <c r="G9" s="125" t="s">
        <v>325</v>
      </c>
      <c r="H9" s="94">
        <v>33.6</v>
      </c>
      <c r="I9" s="126" t="s">
        <v>324</v>
      </c>
      <c r="J9" s="94">
        <v>16</v>
      </c>
      <c r="K9" s="96">
        <v>33.94</v>
      </c>
    </row>
    <row r="10" spans="1:13" ht="47.25">
      <c r="A10" s="86">
        <v>4</v>
      </c>
      <c r="B10" s="126" t="s">
        <v>322</v>
      </c>
      <c r="C10" s="94"/>
      <c r="D10" s="94">
        <v>118.822</v>
      </c>
      <c r="E10" s="126" t="s">
        <v>326</v>
      </c>
      <c r="F10" s="127">
        <f t="shared" si="0"/>
        <v>118.822</v>
      </c>
      <c r="G10" s="125"/>
      <c r="H10" s="94"/>
      <c r="I10" s="126" t="s">
        <v>326</v>
      </c>
      <c r="J10" s="94">
        <v>118.822</v>
      </c>
      <c r="K10" s="96"/>
    </row>
    <row r="11" spans="1:13" ht="15.75">
      <c r="A11" s="86">
        <v>5</v>
      </c>
      <c r="B11" s="125" t="s">
        <v>327</v>
      </c>
      <c r="C11" s="94"/>
      <c r="D11" s="94">
        <v>43.3</v>
      </c>
      <c r="E11" s="126" t="s">
        <v>328</v>
      </c>
      <c r="F11" s="127">
        <f t="shared" si="0"/>
        <v>43.3</v>
      </c>
      <c r="G11" s="125"/>
      <c r="H11" s="94"/>
      <c r="I11" s="126" t="s">
        <v>328</v>
      </c>
      <c r="J11" s="94">
        <v>43.3</v>
      </c>
      <c r="K11" s="96" t="s">
        <v>171</v>
      </c>
    </row>
    <row r="12" spans="1:13" ht="37.5" customHeight="1">
      <c r="A12" s="86">
        <v>6</v>
      </c>
      <c r="B12" s="126" t="s">
        <v>329</v>
      </c>
      <c r="C12" s="94"/>
      <c r="D12" s="94">
        <v>1205.02</v>
      </c>
      <c r="E12" s="126" t="s">
        <v>328</v>
      </c>
      <c r="F12" s="127">
        <f>SUM(C12,D12)</f>
        <v>1205.02</v>
      </c>
      <c r="G12" s="125"/>
      <c r="H12" s="94"/>
      <c r="I12" s="126" t="s">
        <v>328</v>
      </c>
      <c r="J12" s="94">
        <v>1205.02</v>
      </c>
      <c r="K12" s="96"/>
    </row>
    <row r="13" spans="1:13" ht="37.5" customHeight="1">
      <c r="A13" s="86">
        <v>7</v>
      </c>
      <c r="B13" s="126" t="s">
        <v>330</v>
      </c>
      <c r="C13" s="94"/>
      <c r="D13" s="94">
        <v>1.78</v>
      </c>
      <c r="E13" s="126" t="s">
        <v>328</v>
      </c>
      <c r="F13" s="127">
        <f>SUM(C13,D13)</f>
        <v>1.78</v>
      </c>
      <c r="G13" s="125"/>
      <c r="H13" s="94"/>
      <c r="I13" s="126" t="s">
        <v>328</v>
      </c>
      <c r="J13" s="94">
        <v>1.78</v>
      </c>
      <c r="K13" s="96"/>
    </row>
    <row r="14" spans="1:13" ht="47.25" customHeight="1">
      <c r="A14" s="86">
        <v>8</v>
      </c>
      <c r="B14" s="126" t="s">
        <v>331</v>
      </c>
      <c r="C14" s="94"/>
      <c r="D14" s="94">
        <v>55.44</v>
      </c>
      <c r="E14" s="126" t="s">
        <v>326</v>
      </c>
      <c r="F14" s="127">
        <f>SUM(C14,D14)</f>
        <v>55.44</v>
      </c>
      <c r="G14" s="125"/>
      <c r="H14" s="94"/>
      <c r="I14" s="126" t="s">
        <v>326</v>
      </c>
      <c r="J14" s="94">
        <v>55.44</v>
      </c>
      <c r="K14" s="96"/>
    </row>
    <row r="15" spans="1:13" ht="37.5" customHeight="1">
      <c r="A15" s="86">
        <v>9</v>
      </c>
      <c r="B15" s="126" t="s">
        <v>331</v>
      </c>
      <c r="C15" s="94"/>
      <c r="D15" s="94">
        <v>6.71</v>
      </c>
      <c r="E15" s="126" t="s">
        <v>323</v>
      </c>
      <c r="F15" s="127">
        <f t="shared" si="0"/>
        <v>6.71</v>
      </c>
      <c r="G15" s="125"/>
      <c r="H15" s="94"/>
      <c r="I15" s="126" t="s">
        <v>323</v>
      </c>
      <c r="J15" s="94">
        <v>6.71</v>
      </c>
      <c r="K15" s="96"/>
    </row>
    <row r="16" spans="1:13" ht="15.75">
      <c r="A16" s="108"/>
      <c r="B16" s="109" t="s">
        <v>37</v>
      </c>
      <c r="C16" s="110">
        <f>SUM(C7:C15)</f>
        <v>62.54</v>
      </c>
      <c r="D16" s="110">
        <f>SUM(D7:D15)</f>
        <v>1569.152</v>
      </c>
      <c r="E16" s="111"/>
      <c r="F16" s="132">
        <f t="shared" si="0"/>
        <v>1631.692</v>
      </c>
      <c r="G16" s="112"/>
      <c r="H16" s="110">
        <f>SUM(H7:H15)</f>
        <v>33.6</v>
      </c>
      <c r="I16" s="111"/>
      <c r="J16" s="110">
        <f>SUM(J7:J15)</f>
        <v>1569.152</v>
      </c>
      <c r="K16" s="110">
        <f>C16-H16</f>
        <v>28.939999999999998</v>
      </c>
    </row>
    <row r="19" spans="2:8" ht="15.75">
      <c r="B19" s="133" t="s">
        <v>163</v>
      </c>
      <c r="F19" s="71"/>
      <c r="G19" s="72" t="s">
        <v>332</v>
      </c>
      <c r="H19" s="134"/>
    </row>
    <row r="20" spans="2:8" ht="15" customHeight="1">
      <c r="B20" s="133"/>
      <c r="F20" s="74" t="s">
        <v>40</v>
      </c>
      <c r="G20" s="75"/>
      <c r="H20" s="75"/>
    </row>
    <row r="21" spans="2:8" ht="15.75">
      <c r="B21" s="133" t="s">
        <v>41</v>
      </c>
      <c r="F21" s="71"/>
      <c r="G21" s="72" t="s">
        <v>333</v>
      </c>
      <c r="H21" s="134"/>
    </row>
    <row r="22" spans="2:8">
      <c r="F22" s="74" t="s">
        <v>40</v>
      </c>
      <c r="G22" s="75"/>
      <c r="H22" s="75"/>
    </row>
  </sheetData>
  <mergeCells count="10">
    <mergeCell ref="G19:H19"/>
    <mergeCell ref="G21:H21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7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6"/>
  <sheetViews>
    <sheetView topLeftCell="A4" workbookViewId="0">
      <selection activeCell="G59" sqref="G59"/>
    </sheetView>
  </sheetViews>
  <sheetFormatPr defaultRowHeight="15"/>
  <cols>
    <col min="1" max="1" width="7.28515625" customWidth="1"/>
    <col min="2" max="2" width="26.5703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6.5703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6.5703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6.5703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6.5703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6.5703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6.5703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6.5703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6.5703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6.5703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6.5703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6.5703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6.5703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6.5703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6.5703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6.5703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6.5703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6.5703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6.5703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6.5703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6.5703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6.5703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6.5703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6.5703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6.5703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6.5703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6.5703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6.5703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6.5703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6.5703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6.5703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6.5703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6.5703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6.5703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6.5703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6.5703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6.5703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6.5703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6.5703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6.5703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6.5703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6.5703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6.5703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6.5703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6.5703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6.5703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6.5703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6.5703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6.5703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6.5703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6.5703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6.5703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6.5703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6.5703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6.5703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6.5703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6.5703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6.5703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6.5703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6.5703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6.5703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6.5703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6.5703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6.5703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76"/>
      <c r="L1" s="76"/>
      <c r="M1" s="76" t="s">
        <v>0</v>
      </c>
    </row>
    <row r="2" spans="1:13" ht="20.25" customHeight="1">
      <c r="A2" s="77"/>
      <c r="B2" s="77"/>
      <c r="C2" s="77"/>
      <c r="D2" s="77"/>
      <c r="E2" s="77"/>
      <c r="F2" s="77"/>
      <c r="G2" s="77"/>
      <c r="H2" s="78"/>
      <c r="I2" s="78"/>
      <c r="K2" s="79"/>
      <c r="L2" s="79"/>
      <c r="M2" s="79" t="s">
        <v>43</v>
      </c>
    </row>
    <row r="3" spans="1:13" ht="61.5" customHeight="1">
      <c r="A3" s="77"/>
      <c r="B3" s="80" t="s">
        <v>337</v>
      </c>
      <c r="C3" s="81"/>
      <c r="D3" s="81"/>
      <c r="E3" s="81"/>
      <c r="F3" s="81"/>
      <c r="G3" s="81"/>
      <c r="H3" s="81"/>
      <c r="I3" s="81"/>
      <c r="J3" s="81"/>
      <c r="K3" s="77"/>
    </row>
    <row r="4" spans="1:13" ht="31.5" customHeight="1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3" ht="33" customHeight="1">
      <c r="A5" s="120" t="s">
        <v>4</v>
      </c>
      <c r="B5" s="120" t="s">
        <v>5</v>
      </c>
      <c r="C5" s="121" t="s">
        <v>6</v>
      </c>
      <c r="D5" s="121"/>
      <c r="E5" s="121"/>
      <c r="F5" s="121" t="s">
        <v>7</v>
      </c>
      <c r="G5" s="121" t="s">
        <v>8</v>
      </c>
      <c r="H5" s="121"/>
      <c r="I5" s="121"/>
      <c r="J5" s="121"/>
      <c r="K5" s="122" t="s">
        <v>9</v>
      </c>
    </row>
    <row r="6" spans="1:13" ht="158.25" customHeight="1">
      <c r="A6" s="120"/>
      <c r="B6" s="120"/>
      <c r="C6" s="123" t="s">
        <v>10</v>
      </c>
      <c r="D6" s="123" t="s">
        <v>11</v>
      </c>
      <c r="E6" s="123" t="s">
        <v>12</v>
      </c>
      <c r="F6" s="121"/>
      <c r="G6" s="124" t="s">
        <v>13</v>
      </c>
      <c r="H6" s="123" t="s">
        <v>14</v>
      </c>
      <c r="I6" s="123" t="s">
        <v>15</v>
      </c>
      <c r="J6" s="123" t="s">
        <v>14</v>
      </c>
      <c r="K6" s="122"/>
    </row>
    <row r="7" spans="1:13" ht="15.75">
      <c r="A7" s="86">
        <v>1</v>
      </c>
      <c r="B7" s="125" t="s">
        <v>161</v>
      </c>
      <c r="C7" s="94">
        <v>5.2</v>
      </c>
      <c r="D7" s="94">
        <v>0.3</v>
      </c>
      <c r="E7" s="126" t="s">
        <v>338</v>
      </c>
      <c r="F7" s="127">
        <f>SUM(C7,D7)</f>
        <v>5.5</v>
      </c>
      <c r="G7" s="125"/>
      <c r="H7" s="94"/>
      <c r="I7" s="126" t="s">
        <v>338</v>
      </c>
      <c r="J7" s="94">
        <v>0.3</v>
      </c>
      <c r="K7" s="96"/>
    </row>
    <row r="8" spans="1:13" ht="31.5">
      <c r="A8" s="86"/>
      <c r="B8" s="125"/>
      <c r="C8" s="94"/>
      <c r="D8" s="179">
        <v>36.674999999999997</v>
      </c>
      <c r="E8" s="126" t="s">
        <v>339</v>
      </c>
      <c r="F8" s="127"/>
      <c r="G8" s="125"/>
      <c r="H8" s="94"/>
      <c r="I8" s="126" t="s">
        <v>339</v>
      </c>
      <c r="J8" s="94">
        <v>73.349999999999994</v>
      </c>
      <c r="K8" s="96"/>
    </row>
    <row r="9" spans="1:13" ht="31.5" customHeight="1">
      <c r="A9" s="86">
        <v>2</v>
      </c>
      <c r="B9" s="125" t="s">
        <v>335</v>
      </c>
      <c r="C9" s="94">
        <v>5.5</v>
      </c>
      <c r="D9" s="94"/>
      <c r="E9" s="126"/>
      <c r="F9" s="127">
        <f t="shared" ref="F9:F50" si="0">SUM(C9,D9)</f>
        <v>5.5</v>
      </c>
      <c r="G9" s="125"/>
      <c r="H9" s="94"/>
      <c r="I9" s="126"/>
      <c r="J9" s="94"/>
      <c r="K9" s="96"/>
    </row>
    <row r="10" spans="1:13" ht="15.75">
      <c r="A10" s="86">
        <v>3</v>
      </c>
      <c r="B10" s="125" t="s">
        <v>336</v>
      </c>
      <c r="C10" s="94">
        <v>7.65</v>
      </c>
      <c r="D10" s="94"/>
      <c r="E10" s="126"/>
      <c r="F10" s="127">
        <f t="shared" si="0"/>
        <v>7.65</v>
      </c>
      <c r="G10" s="125"/>
      <c r="H10" s="94"/>
      <c r="I10" s="126"/>
      <c r="J10" s="94"/>
      <c r="K10" s="96"/>
    </row>
    <row r="11" spans="1:13" ht="35.25" customHeight="1">
      <c r="A11" s="86">
        <v>4</v>
      </c>
      <c r="B11" s="125" t="s">
        <v>340</v>
      </c>
      <c r="C11" s="94"/>
      <c r="D11" s="179">
        <v>36.674999999999997</v>
      </c>
      <c r="E11" s="126" t="s">
        <v>339</v>
      </c>
      <c r="F11" s="127">
        <f t="shared" si="0"/>
        <v>36.674999999999997</v>
      </c>
      <c r="G11" s="125"/>
      <c r="H11" s="94"/>
      <c r="I11" s="128"/>
      <c r="J11" s="94"/>
      <c r="K11" s="96"/>
    </row>
    <row r="12" spans="1:13" ht="15.75" hidden="1">
      <c r="A12" s="86"/>
      <c r="B12" s="125"/>
      <c r="C12" s="94"/>
      <c r="D12" s="94"/>
      <c r="E12" s="126"/>
      <c r="F12" s="127">
        <f t="shared" si="0"/>
        <v>0</v>
      </c>
      <c r="G12" s="103"/>
      <c r="H12" s="94"/>
      <c r="I12" s="126"/>
      <c r="J12" s="94"/>
      <c r="K12" s="96"/>
    </row>
    <row r="13" spans="1:13" ht="15.75" hidden="1">
      <c r="A13" s="86"/>
      <c r="B13" s="125"/>
      <c r="C13" s="94"/>
      <c r="D13" s="94"/>
      <c r="E13" s="126"/>
      <c r="F13" s="127">
        <f t="shared" si="0"/>
        <v>0</v>
      </c>
      <c r="G13" s="103"/>
      <c r="H13" s="94"/>
      <c r="I13" s="126"/>
      <c r="J13" s="94"/>
      <c r="K13" s="96"/>
    </row>
    <row r="14" spans="1:13" ht="15.75" hidden="1">
      <c r="A14" s="86"/>
      <c r="B14" s="125"/>
      <c r="C14" s="94"/>
      <c r="D14" s="94"/>
      <c r="E14" s="126"/>
      <c r="F14" s="127">
        <f t="shared" si="0"/>
        <v>0</v>
      </c>
      <c r="G14" s="125"/>
      <c r="H14" s="94"/>
      <c r="I14" s="126"/>
      <c r="J14" s="94"/>
      <c r="K14" s="96"/>
    </row>
    <row r="15" spans="1:13" ht="15.75" hidden="1">
      <c r="A15" s="103"/>
      <c r="B15" s="125"/>
      <c r="C15" s="94"/>
      <c r="D15" s="94"/>
      <c r="E15" s="126"/>
      <c r="F15" s="127">
        <f t="shared" si="0"/>
        <v>0</v>
      </c>
      <c r="G15" s="125"/>
      <c r="H15" s="94"/>
      <c r="I15" s="126"/>
      <c r="J15" s="94"/>
      <c r="K15" s="96"/>
    </row>
    <row r="16" spans="1:13" ht="15.75" hidden="1">
      <c r="A16" s="103"/>
      <c r="B16" s="125"/>
      <c r="C16" s="94"/>
      <c r="D16" s="94"/>
      <c r="E16" s="126"/>
      <c r="F16" s="127">
        <f t="shared" si="0"/>
        <v>0</v>
      </c>
      <c r="G16" s="125"/>
      <c r="H16" s="94"/>
      <c r="I16" s="126"/>
      <c r="J16" s="94"/>
      <c r="K16" s="96"/>
    </row>
    <row r="17" spans="1:11" ht="15.75" hidden="1">
      <c r="A17" s="86"/>
      <c r="B17" s="125"/>
      <c r="C17" s="94"/>
      <c r="D17" s="94"/>
      <c r="E17" s="126"/>
      <c r="F17" s="127">
        <f t="shared" si="0"/>
        <v>0</v>
      </c>
      <c r="G17" s="125"/>
      <c r="H17" s="94"/>
      <c r="I17" s="126"/>
      <c r="J17" s="94"/>
      <c r="K17" s="96"/>
    </row>
    <row r="18" spans="1:11" ht="15.75" hidden="1">
      <c r="A18" s="86"/>
      <c r="B18" s="125"/>
      <c r="C18" s="94"/>
      <c r="D18" s="94"/>
      <c r="E18" s="126"/>
      <c r="F18" s="127">
        <f t="shared" si="0"/>
        <v>0</v>
      </c>
      <c r="G18" s="125"/>
      <c r="H18" s="94"/>
      <c r="I18" s="126"/>
      <c r="J18" s="94"/>
      <c r="K18" s="96"/>
    </row>
    <row r="19" spans="1:11" ht="15.75" hidden="1">
      <c r="A19" s="86"/>
      <c r="B19" s="125"/>
      <c r="C19" s="94"/>
      <c r="D19" s="94"/>
      <c r="E19" s="126"/>
      <c r="F19" s="127">
        <f t="shared" si="0"/>
        <v>0</v>
      </c>
      <c r="G19" s="125"/>
      <c r="H19" s="94"/>
      <c r="I19" s="126"/>
      <c r="J19" s="94"/>
      <c r="K19" s="96"/>
    </row>
    <row r="20" spans="1:11" ht="15.75" hidden="1">
      <c r="A20" s="86"/>
      <c r="B20" s="125"/>
      <c r="C20" s="94"/>
      <c r="D20" s="94"/>
      <c r="E20" s="126"/>
      <c r="F20" s="127">
        <f t="shared" si="0"/>
        <v>0</v>
      </c>
      <c r="G20" s="125"/>
      <c r="H20" s="94"/>
      <c r="I20" s="126"/>
      <c r="J20" s="94"/>
      <c r="K20" s="96"/>
    </row>
    <row r="21" spans="1:11" ht="15.75" hidden="1">
      <c r="A21" s="86"/>
      <c r="B21" s="125"/>
      <c r="C21" s="94"/>
      <c r="D21" s="94"/>
      <c r="E21" s="126"/>
      <c r="F21" s="127">
        <f t="shared" si="0"/>
        <v>0</v>
      </c>
      <c r="G21" s="125"/>
      <c r="H21" s="94"/>
      <c r="I21" s="126"/>
      <c r="J21" s="94"/>
      <c r="K21" s="96"/>
    </row>
    <row r="22" spans="1:11" ht="15.75" hidden="1">
      <c r="A22" s="86"/>
      <c r="B22" s="125"/>
      <c r="C22" s="94"/>
      <c r="D22" s="94"/>
      <c r="E22" s="126"/>
      <c r="F22" s="127">
        <f t="shared" si="0"/>
        <v>0</v>
      </c>
      <c r="G22" s="125"/>
      <c r="H22" s="94"/>
      <c r="I22" s="126"/>
      <c r="J22" s="94"/>
      <c r="K22" s="96"/>
    </row>
    <row r="23" spans="1:11" ht="15.75" hidden="1">
      <c r="A23" s="86"/>
      <c r="B23" s="125"/>
      <c r="C23" s="94"/>
      <c r="D23" s="94"/>
      <c r="E23" s="126"/>
      <c r="F23" s="127">
        <f t="shared" si="0"/>
        <v>0</v>
      </c>
      <c r="G23" s="125"/>
      <c r="H23" s="94"/>
      <c r="I23" s="126"/>
      <c r="J23" s="94"/>
      <c r="K23" s="96"/>
    </row>
    <row r="24" spans="1:11" ht="15.75" hidden="1">
      <c r="A24" s="86"/>
      <c r="B24" s="125"/>
      <c r="C24" s="94"/>
      <c r="D24" s="94"/>
      <c r="E24" s="126"/>
      <c r="F24" s="127">
        <f t="shared" si="0"/>
        <v>0</v>
      </c>
      <c r="G24" s="125"/>
      <c r="H24" s="94"/>
      <c r="I24" s="126"/>
      <c r="J24" s="94"/>
      <c r="K24" s="96"/>
    </row>
    <row r="25" spans="1:11" ht="15.75" hidden="1">
      <c r="A25" s="103"/>
      <c r="B25" s="125"/>
      <c r="C25" s="94"/>
      <c r="D25" s="94"/>
      <c r="E25" s="126"/>
      <c r="F25" s="127">
        <f t="shared" si="0"/>
        <v>0</v>
      </c>
      <c r="G25" s="125"/>
      <c r="H25" s="94"/>
      <c r="I25" s="126"/>
      <c r="J25" s="94"/>
      <c r="K25" s="96"/>
    </row>
    <row r="26" spans="1:11" ht="15.75" hidden="1">
      <c r="A26" s="103"/>
      <c r="B26" s="125"/>
      <c r="C26" s="94"/>
      <c r="D26" s="94"/>
      <c r="E26" s="126"/>
      <c r="F26" s="127">
        <f t="shared" si="0"/>
        <v>0</v>
      </c>
      <c r="G26" s="125"/>
      <c r="H26" s="94"/>
      <c r="I26" s="126"/>
      <c r="J26" s="94"/>
      <c r="K26" s="96"/>
    </row>
    <row r="27" spans="1:11" ht="15.75" hidden="1">
      <c r="A27" s="86"/>
      <c r="B27" s="125"/>
      <c r="C27" s="94"/>
      <c r="D27" s="94"/>
      <c r="E27" s="126"/>
      <c r="F27" s="127">
        <f t="shared" si="0"/>
        <v>0</v>
      </c>
      <c r="G27" s="125"/>
      <c r="H27" s="94"/>
      <c r="I27" s="126"/>
      <c r="J27" s="94"/>
      <c r="K27" s="96"/>
    </row>
    <row r="28" spans="1:11" ht="15.75" hidden="1">
      <c r="A28" s="86"/>
      <c r="B28" s="125"/>
      <c r="C28" s="94"/>
      <c r="D28" s="94"/>
      <c r="E28" s="126"/>
      <c r="F28" s="127">
        <f t="shared" si="0"/>
        <v>0</v>
      </c>
      <c r="G28" s="125"/>
      <c r="H28" s="94"/>
      <c r="I28" s="126"/>
      <c r="J28" s="94"/>
      <c r="K28" s="96"/>
    </row>
    <row r="29" spans="1:11" ht="15.75" hidden="1">
      <c r="A29" s="86"/>
      <c r="B29" s="125"/>
      <c r="C29" s="94"/>
      <c r="D29" s="94"/>
      <c r="E29" s="126"/>
      <c r="F29" s="127">
        <f t="shared" si="0"/>
        <v>0</v>
      </c>
      <c r="G29" s="125"/>
      <c r="H29" s="94"/>
      <c r="I29" s="126"/>
      <c r="J29" s="94"/>
      <c r="K29" s="96"/>
    </row>
    <row r="30" spans="1:11" ht="15.75" hidden="1">
      <c r="A30" s="86"/>
      <c r="B30" s="125"/>
      <c r="C30" s="94"/>
      <c r="D30" s="94"/>
      <c r="E30" s="126"/>
      <c r="F30" s="127">
        <f t="shared" si="0"/>
        <v>0</v>
      </c>
      <c r="G30" s="125"/>
      <c r="H30" s="94"/>
      <c r="I30" s="126"/>
      <c r="J30" s="94"/>
      <c r="K30" s="96"/>
    </row>
    <row r="31" spans="1:11" ht="15.75" hidden="1">
      <c r="A31" s="86"/>
      <c r="B31" s="125"/>
      <c r="C31" s="94"/>
      <c r="D31" s="94"/>
      <c r="E31" s="126"/>
      <c r="F31" s="127">
        <f t="shared" si="0"/>
        <v>0</v>
      </c>
      <c r="G31" s="125"/>
      <c r="H31" s="94"/>
      <c r="I31" s="126"/>
      <c r="J31" s="94"/>
      <c r="K31" s="96"/>
    </row>
    <row r="32" spans="1:11" ht="15.75" hidden="1">
      <c r="A32" s="86"/>
      <c r="B32" s="125"/>
      <c r="C32" s="94"/>
      <c r="D32" s="94"/>
      <c r="E32" s="126"/>
      <c r="F32" s="127">
        <f t="shared" si="0"/>
        <v>0</v>
      </c>
      <c r="G32" s="125"/>
      <c r="H32" s="94"/>
      <c r="I32" s="126"/>
      <c r="J32" s="94"/>
      <c r="K32" s="96"/>
    </row>
    <row r="33" spans="1:11" ht="15.75" hidden="1">
      <c r="A33" s="86"/>
      <c r="B33" s="125"/>
      <c r="C33" s="94"/>
      <c r="D33" s="94"/>
      <c r="E33" s="126"/>
      <c r="F33" s="127">
        <f t="shared" si="0"/>
        <v>0</v>
      </c>
      <c r="G33" s="125"/>
      <c r="H33" s="94"/>
      <c r="I33" s="126"/>
      <c r="J33" s="94"/>
      <c r="K33" s="96"/>
    </row>
    <row r="34" spans="1:11" ht="15.75" hidden="1">
      <c r="A34" s="86"/>
      <c r="B34" s="125"/>
      <c r="C34" s="94"/>
      <c r="D34" s="94"/>
      <c r="E34" s="126"/>
      <c r="F34" s="127">
        <f t="shared" si="0"/>
        <v>0</v>
      </c>
      <c r="G34" s="125"/>
      <c r="H34" s="94"/>
      <c r="I34" s="126"/>
      <c r="J34" s="94"/>
      <c r="K34" s="96"/>
    </row>
    <row r="35" spans="1:11" ht="15.75" hidden="1">
      <c r="A35" s="103"/>
      <c r="B35" s="125"/>
      <c r="C35" s="94"/>
      <c r="D35" s="94"/>
      <c r="E35" s="126"/>
      <c r="F35" s="127">
        <f t="shared" si="0"/>
        <v>0</v>
      </c>
      <c r="G35" s="125"/>
      <c r="H35" s="94"/>
      <c r="I35" s="126"/>
      <c r="J35" s="94"/>
      <c r="K35" s="96"/>
    </row>
    <row r="36" spans="1:11" ht="15.75" hidden="1">
      <c r="A36" s="103"/>
      <c r="B36" s="125"/>
      <c r="C36" s="94"/>
      <c r="D36" s="94"/>
      <c r="E36" s="126"/>
      <c r="F36" s="127">
        <f t="shared" si="0"/>
        <v>0</v>
      </c>
      <c r="G36" s="125"/>
      <c r="H36" s="94"/>
      <c r="I36" s="126"/>
      <c r="J36" s="94"/>
      <c r="K36" s="96"/>
    </row>
    <row r="37" spans="1:11" ht="15.75" hidden="1">
      <c r="A37" s="86"/>
      <c r="B37" s="125"/>
      <c r="C37" s="94"/>
      <c r="D37" s="94"/>
      <c r="E37" s="126"/>
      <c r="F37" s="127">
        <f t="shared" si="0"/>
        <v>0</v>
      </c>
      <c r="G37" s="125"/>
      <c r="H37" s="94"/>
      <c r="I37" s="126"/>
      <c r="J37" s="94"/>
      <c r="K37" s="96"/>
    </row>
    <row r="38" spans="1:11" ht="15.75" hidden="1">
      <c r="A38" s="86"/>
      <c r="B38" s="125"/>
      <c r="C38" s="94"/>
      <c r="D38" s="94"/>
      <c r="E38" s="126"/>
      <c r="F38" s="127">
        <f t="shared" si="0"/>
        <v>0</v>
      </c>
      <c r="G38" s="125"/>
      <c r="H38" s="94"/>
      <c r="I38" s="126"/>
      <c r="J38" s="94"/>
      <c r="K38" s="96"/>
    </row>
    <row r="39" spans="1:11" ht="15.75" hidden="1">
      <c r="A39" s="86"/>
      <c r="B39" s="125"/>
      <c r="C39" s="94"/>
      <c r="D39" s="94"/>
      <c r="E39" s="126"/>
      <c r="F39" s="127">
        <f t="shared" si="0"/>
        <v>0</v>
      </c>
      <c r="G39" s="125"/>
      <c r="H39" s="94"/>
      <c r="I39" s="126"/>
      <c r="J39" s="94"/>
      <c r="K39" s="96"/>
    </row>
    <row r="40" spans="1:11" ht="15.75" hidden="1">
      <c r="A40" s="86"/>
      <c r="B40" s="125"/>
      <c r="C40" s="94"/>
      <c r="D40" s="94"/>
      <c r="E40" s="126"/>
      <c r="F40" s="127">
        <f t="shared" si="0"/>
        <v>0</v>
      </c>
      <c r="G40" s="125"/>
      <c r="H40" s="94"/>
      <c r="I40" s="126"/>
      <c r="J40" s="94"/>
      <c r="K40" s="96"/>
    </row>
    <row r="41" spans="1:11" ht="15.75" hidden="1">
      <c r="A41" s="86"/>
      <c r="B41" s="125"/>
      <c r="C41" s="94"/>
      <c r="D41" s="94"/>
      <c r="E41" s="126"/>
      <c r="F41" s="127">
        <f t="shared" si="0"/>
        <v>0</v>
      </c>
      <c r="G41" s="125"/>
      <c r="H41" s="94"/>
      <c r="I41" s="126"/>
      <c r="J41" s="94"/>
      <c r="K41" s="96"/>
    </row>
    <row r="42" spans="1:11" ht="15.75" hidden="1">
      <c r="A42" s="86"/>
      <c r="B42" s="125"/>
      <c r="C42" s="94"/>
      <c r="D42" s="94"/>
      <c r="E42" s="126"/>
      <c r="F42" s="127">
        <f t="shared" si="0"/>
        <v>0</v>
      </c>
      <c r="G42" s="125"/>
      <c r="H42" s="94"/>
      <c r="I42" s="126"/>
      <c r="J42" s="94"/>
      <c r="K42" s="96"/>
    </row>
    <row r="43" spans="1:11" ht="15.75" hidden="1">
      <c r="A43" s="86"/>
      <c r="B43" s="125"/>
      <c r="C43" s="94"/>
      <c r="D43" s="94"/>
      <c r="E43" s="126"/>
      <c r="F43" s="127">
        <f t="shared" si="0"/>
        <v>0</v>
      </c>
      <c r="G43" s="125"/>
      <c r="H43" s="94"/>
      <c r="I43" s="126"/>
      <c r="J43" s="94"/>
      <c r="K43" s="96"/>
    </row>
    <row r="44" spans="1:11" ht="15.75" hidden="1">
      <c r="A44" s="86"/>
      <c r="B44" s="125"/>
      <c r="C44" s="94"/>
      <c r="D44" s="94"/>
      <c r="E44" s="126"/>
      <c r="F44" s="127">
        <f t="shared" si="0"/>
        <v>0</v>
      </c>
      <c r="G44" s="125"/>
      <c r="H44" s="94"/>
      <c r="I44" s="126"/>
      <c r="J44" s="94"/>
      <c r="K44" s="96"/>
    </row>
    <row r="45" spans="1:11" ht="15.75" hidden="1">
      <c r="A45" s="103"/>
      <c r="B45" s="125"/>
      <c r="C45" s="94"/>
      <c r="D45" s="94"/>
      <c r="E45" s="126"/>
      <c r="F45" s="127">
        <f t="shared" si="0"/>
        <v>0</v>
      </c>
      <c r="G45" s="125"/>
      <c r="H45" s="94"/>
      <c r="I45" s="126"/>
      <c r="J45" s="94"/>
      <c r="K45" s="96"/>
    </row>
    <row r="46" spans="1:11" ht="15.75" hidden="1">
      <c r="A46" s="103"/>
      <c r="B46" s="125"/>
      <c r="C46" s="94"/>
      <c r="D46" s="94"/>
      <c r="E46" s="126"/>
      <c r="F46" s="127">
        <f t="shared" si="0"/>
        <v>0</v>
      </c>
      <c r="G46" s="125"/>
      <c r="H46" s="94"/>
      <c r="I46" s="126"/>
      <c r="J46" s="94"/>
      <c r="K46" s="96"/>
    </row>
    <row r="47" spans="1:11" ht="15.75" hidden="1">
      <c r="A47" s="129"/>
      <c r="B47" s="108"/>
      <c r="C47" s="130"/>
      <c r="D47" s="130"/>
      <c r="E47" s="131"/>
      <c r="F47" s="127">
        <f t="shared" si="0"/>
        <v>0</v>
      </c>
      <c r="G47" s="108"/>
      <c r="H47" s="130"/>
      <c r="I47" s="131"/>
      <c r="J47" s="130"/>
      <c r="K47" s="96"/>
    </row>
    <row r="48" spans="1:11" ht="15.75" hidden="1">
      <c r="A48" s="129"/>
      <c r="B48" s="108"/>
      <c r="C48" s="130"/>
      <c r="D48" s="130"/>
      <c r="E48" s="131"/>
      <c r="F48" s="127">
        <f t="shared" si="0"/>
        <v>0</v>
      </c>
      <c r="G48" s="108"/>
      <c r="H48" s="130"/>
      <c r="I48" s="131"/>
      <c r="J48" s="130"/>
      <c r="K48" s="96"/>
    </row>
    <row r="49" spans="1:11" ht="15.75" hidden="1">
      <c r="A49" s="129"/>
      <c r="B49" s="108"/>
      <c r="C49" s="130"/>
      <c r="D49" s="130"/>
      <c r="E49" s="131"/>
      <c r="F49" s="127">
        <f t="shared" si="0"/>
        <v>0</v>
      </c>
      <c r="G49" s="108"/>
      <c r="H49" s="130"/>
      <c r="I49" s="131"/>
      <c r="J49" s="130"/>
      <c r="K49" s="96"/>
    </row>
    <row r="50" spans="1:11" ht="15.75">
      <c r="A50" s="108"/>
      <c r="B50" s="109" t="s">
        <v>37</v>
      </c>
      <c r="C50" s="110">
        <f>SUM(C7:C49)</f>
        <v>18.350000000000001</v>
      </c>
      <c r="D50" s="182">
        <f>SUM(D7:D49)</f>
        <v>73.649999999999991</v>
      </c>
      <c r="E50" s="111"/>
      <c r="F50" s="132">
        <f t="shared" si="0"/>
        <v>92</v>
      </c>
      <c r="G50" s="112"/>
      <c r="H50" s="110">
        <f>SUM(H7:H49)</f>
        <v>0</v>
      </c>
      <c r="I50" s="111"/>
      <c r="J50" s="110">
        <f>SUM(J7:J49)</f>
        <v>73.649999999999991</v>
      </c>
      <c r="K50" s="114">
        <f>C50-H50</f>
        <v>18.350000000000001</v>
      </c>
    </row>
    <row r="53" spans="1:11" ht="15.75">
      <c r="B53" s="133" t="s">
        <v>163</v>
      </c>
      <c r="F53" s="71"/>
      <c r="G53" s="72" t="s">
        <v>334</v>
      </c>
      <c r="H53" s="134"/>
    </row>
    <row r="54" spans="1:11">
      <c r="B54" s="133"/>
      <c r="F54" s="74" t="s">
        <v>40</v>
      </c>
      <c r="G54" s="75"/>
      <c r="H54" s="75"/>
    </row>
    <row r="55" spans="1:11" ht="15.75">
      <c r="B55" s="133" t="s">
        <v>41</v>
      </c>
      <c r="F55" s="71"/>
      <c r="G55" s="72" t="s">
        <v>341</v>
      </c>
      <c r="H55" s="134"/>
    </row>
    <row r="56" spans="1:11">
      <c r="F56" s="74" t="s">
        <v>40</v>
      </c>
      <c r="G56" s="75"/>
      <c r="H56" s="7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21</vt:i4>
      </vt:variant>
    </vt:vector>
  </HeadingPairs>
  <TitlesOfParts>
    <vt:vector size="46" baseType="lpstr">
      <vt:lpstr>ТМО 9 міс. 1712020</vt:lpstr>
      <vt:lpstr>бланк</vt:lpstr>
      <vt:lpstr>бланк (2)</vt:lpstr>
      <vt:lpstr>3 квартал </vt:lpstr>
      <vt:lpstr>3 квартал  (2)</vt:lpstr>
      <vt:lpstr>бланк (3)</vt:lpstr>
      <vt:lpstr>бланк (4)</vt:lpstr>
      <vt:lpstr>бланк (5)</vt:lpstr>
      <vt:lpstr>ІІІ квартал</vt:lpstr>
      <vt:lpstr>бланк (6)</vt:lpstr>
      <vt:lpstr>Аркуш1</vt:lpstr>
      <vt:lpstr>бланк (7)</vt:lpstr>
      <vt:lpstr>бланк (8)</vt:lpstr>
      <vt:lpstr>бланк (9)</vt:lpstr>
      <vt:lpstr>бланк (10)</vt:lpstr>
      <vt:lpstr>бланк (11)</vt:lpstr>
      <vt:lpstr>бланк (12)</vt:lpstr>
      <vt:lpstr>бланк (13)</vt:lpstr>
      <vt:lpstr>КМДКТЛ</vt:lpstr>
      <vt:lpstr>кмпл2</vt:lpstr>
      <vt:lpstr>кмпл3</vt:lpstr>
      <vt:lpstr>КМТЛ №1 з ДВ</vt:lpstr>
      <vt:lpstr>КМТЛ №1 з ДВ (2)</vt:lpstr>
      <vt:lpstr>КМТЛ № 2</vt:lpstr>
      <vt:lpstr>КМКШВЛ</vt:lpstr>
      <vt:lpstr>'3 квартал  (2)'!Область_печати</vt:lpstr>
      <vt:lpstr>бланк!Область_печати</vt:lpstr>
      <vt:lpstr>'бланк (10)'!Область_печати</vt:lpstr>
      <vt:lpstr>'бланк (11)'!Область_печати</vt:lpstr>
      <vt:lpstr>'бланк (12)'!Область_печати</vt:lpstr>
      <vt:lpstr>'бланк (13)'!Область_печати</vt:lpstr>
      <vt:lpstr>'бланк (2)'!Область_печати</vt:lpstr>
      <vt:lpstr>'бланк (3)'!Область_печати</vt:lpstr>
      <vt:lpstr>'бланк (4)'!Область_печати</vt:lpstr>
      <vt:lpstr>'бланк (5)'!Область_печати</vt:lpstr>
      <vt:lpstr>'бланк (6)'!Область_печати</vt:lpstr>
      <vt:lpstr>'бланк (7)'!Область_печати</vt:lpstr>
      <vt:lpstr>'бланк (8)'!Область_печати</vt:lpstr>
      <vt:lpstr>'бланк (9)'!Область_печати</vt:lpstr>
      <vt:lpstr>КМДКТЛ!Область_печати</vt:lpstr>
      <vt:lpstr>кмпл2!Область_печати</vt:lpstr>
      <vt:lpstr>кмпл3!Область_печати</vt:lpstr>
      <vt:lpstr>'КМТЛ № 2'!Область_печати</vt:lpstr>
      <vt:lpstr>'КМТЛ №1 з ДВ'!Область_печати</vt:lpstr>
      <vt:lpstr>'КМТЛ №1 з ДВ (2)'!Область_печати</vt:lpstr>
      <vt:lpstr>'ТМО 9 міс. 1712020'!Область_печати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</cp:lastModifiedBy>
  <cp:lastPrinted>2017-09-07T05:44:19Z</cp:lastPrinted>
  <dcterms:created xsi:type="dcterms:W3CDTF">2017-09-06T12:41:31Z</dcterms:created>
  <dcterms:modified xsi:type="dcterms:W3CDTF">2018-10-11T11:25:08Z</dcterms:modified>
</cp:coreProperties>
</file>