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730" windowHeight="9735" firstSheet="21" activeTab="27"/>
  </bookViews>
  <sheets>
    <sheet name="Лист2" sheetId="111" r:id="rId1"/>
    <sheet name="Олександріївська" sheetId="112" r:id="rId2"/>
    <sheet name="  КМКЛШМД" sheetId="113" r:id="rId3"/>
    <sheet name="Київській дитячій №1" sheetId="114" r:id="rId4"/>
    <sheet name="Київська міська дитяча №2" sheetId="115" r:id="rId5"/>
    <sheet name="ДКЛ№ 3" sheetId="116" r:id="rId6"/>
    <sheet name="Дитяча клінічна лікарня №4" sheetId="118" r:id="rId7"/>
    <sheet name="Дитяча клінічна лікарня №6" sheetId="119" r:id="rId8"/>
    <sheet name="Дитячій клінічній лікарні №7" sheetId="120" r:id="rId9"/>
    <sheet name="Дитячій клінічній лікарні №8" sheetId="121" r:id="rId10"/>
    <sheet name="Дитячій клінічній лікарні №9" sheetId="122" r:id="rId11"/>
    <sheet name="Київська міська клінічна №1" sheetId="123" r:id="rId12"/>
    <sheet name="Київська міська клінічна №2" sheetId="124" r:id="rId13"/>
    <sheet name="КМКЛ № 4" sheetId="125" r:id="rId14"/>
    <sheet name="КМКЛ № 5" sheetId="126" r:id="rId15"/>
    <sheet name="КМКЛ № 6" sheetId="127" r:id="rId16"/>
    <sheet name="КМКЛ № 7" sheetId="128" r:id="rId17"/>
    <sheet name="КМКЛ № 8" sheetId="129" r:id="rId18"/>
    <sheet name="КМКЛ № 9" sheetId="130" r:id="rId19"/>
    <sheet name="КМКЛ № 10" sheetId="131" r:id="rId20"/>
    <sheet name="КМКЛ № 12" sheetId="132" r:id="rId21"/>
    <sheet name="КМКЛ № 14" sheetId="133" r:id="rId22"/>
    <sheet name="КМКЛ № 15" sheetId="135" r:id="rId23"/>
    <sheet name="КМКЛ № 18" sheetId="136" r:id="rId24"/>
    <sheet name="КМКЛ № 11" sheetId="137" r:id="rId25"/>
    <sheet name="психіатрія" sheetId="138" r:id="rId26"/>
    <sheet name="фтизіатрія" sheetId="139" r:id="rId27"/>
    <sheet name="дерматовенерологія" sheetId="140" r:id="rId28"/>
  </sheets>
  <definedNames>
    <definedName name="_xlnm.Print_Area" localSheetId="6">'Дитяча клінічна лікарня №4'!$A$1:$K$58</definedName>
    <definedName name="_xlnm.Print_Area" localSheetId="8">'Дитячій клінічній лікарні №7'!$A$1:$K$58</definedName>
    <definedName name="_xlnm.Print_Area" localSheetId="9">'Дитячій клінічній лікарні №8'!$A$1:$K$58</definedName>
    <definedName name="_xlnm.Print_Area" localSheetId="10">'Дитячій клінічній лікарні №9'!$A$1:$K$58</definedName>
    <definedName name="_xlnm.Print_Area" localSheetId="5">'ДКЛ№ 3'!$A$1:$K$54</definedName>
    <definedName name="_xlnm.Print_Area" localSheetId="4">'Київська міська дитяча №2'!$A$1:$K$58</definedName>
    <definedName name="_xlnm.Print_Area" localSheetId="11">'Київська міська клінічна №1'!$A$1:$K$58</definedName>
    <definedName name="_xlnm.Print_Area" localSheetId="12">'Київська міська клінічна №2'!$A$1:$K$58</definedName>
    <definedName name="_xlnm.Print_Area" localSheetId="3">'Київській дитячій №1'!$A$1:$K$42</definedName>
    <definedName name="_xlnm.Print_Area" localSheetId="21">'КМКЛ № 14'!$A$1:$K$58</definedName>
    <definedName name="_xlnm.Print_Area" localSheetId="22">'КМКЛ № 15'!$A$1:$K$57</definedName>
    <definedName name="_xlnm.Print_Area" localSheetId="23">'КМКЛ № 18'!$A$1:$K$58</definedName>
    <definedName name="_xlnm.Print_Area" localSheetId="13">'КМКЛ № 4'!$A$1:$K$51</definedName>
    <definedName name="_xlnm.Print_Area" localSheetId="14">'КМКЛ № 5'!$A$1:$K$55</definedName>
    <definedName name="_xlnm.Print_Area" localSheetId="15">'КМКЛ № 6'!$A$1:$K$17</definedName>
    <definedName name="_xlnm.Print_Area" localSheetId="16">'КМКЛ № 7'!$A$1:$K$58</definedName>
    <definedName name="_xlnm.Print_Area" localSheetId="17">'КМКЛ № 8'!$A$1:$K$21</definedName>
    <definedName name="_xlnm.Print_Area" localSheetId="18">'КМКЛ № 9'!$A$1:$K$59</definedName>
    <definedName name="_xlnm.Print_Area" localSheetId="1">Олександріївська!$A$1:$K$63</definedName>
    <definedName name="_xlnm.Print_Area" localSheetId="25">психіатрія!$A$1:$K$379</definedName>
    <definedName name="_xlnm.Print_Area" localSheetId="26">фтизіатрія!$A$1:$K$57</definedName>
  </definedNames>
  <calcPr calcId="125725"/>
</workbook>
</file>

<file path=xl/calcChain.xml><?xml version="1.0" encoding="utf-8"?>
<calcChain xmlns="http://schemas.openxmlformats.org/spreadsheetml/2006/main">
  <c r="J19" i="140"/>
  <c r="I19"/>
  <c r="H19"/>
  <c r="E19"/>
  <c r="C19"/>
  <c r="K18"/>
  <c r="K19" s="1"/>
  <c r="F17"/>
  <c r="F16"/>
  <c r="D15"/>
  <c r="F15" s="1"/>
  <c r="F19" s="1"/>
  <c r="J49" i="139"/>
  <c r="H49"/>
  <c r="D49"/>
  <c r="C49"/>
  <c r="F49" s="1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371" i="138"/>
  <c r="H371"/>
  <c r="K371" s="1"/>
  <c r="D371"/>
  <c r="C371"/>
  <c r="F371" s="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J40" i="137"/>
  <c r="H40"/>
  <c r="D40"/>
  <c r="C40"/>
  <c r="K40" s="1"/>
  <c r="K31"/>
  <c r="K30"/>
  <c r="K29"/>
  <c r="K28"/>
  <c r="K27"/>
  <c r="K26"/>
  <c r="K25"/>
  <c r="K24"/>
  <c r="K23"/>
  <c r="K22"/>
  <c r="K21"/>
  <c r="K20"/>
  <c r="K19"/>
  <c r="K18"/>
  <c r="K17"/>
  <c r="K16"/>
  <c r="K15"/>
  <c r="J50" i="136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49" i="135"/>
  <c r="H49"/>
  <c r="D49"/>
  <c r="C49"/>
  <c r="F49" s="1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33"/>
  <c r="H50"/>
  <c r="D50"/>
  <c r="C50"/>
  <c r="K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24" i="132"/>
  <c r="H24"/>
  <c r="D24"/>
  <c r="C24"/>
  <c r="F24" s="1"/>
  <c r="K24" s="1"/>
  <c r="H23" i="131"/>
  <c r="K23" s="1"/>
  <c r="C23"/>
  <c r="F22"/>
  <c r="F21"/>
  <c r="F20"/>
  <c r="F19"/>
  <c r="F18"/>
  <c r="F17"/>
  <c r="F16"/>
  <c r="F15"/>
  <c r="F14"/>
  <c r="J51" i="130"/>
  <c r="H51"/>
  <c r="D51"/>
  <c r="C51"/>
  <c r="F51" s="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9"/>
  <c r="F8"/>
  <c r="F7"/>
  <c r="J13" i="129"/>
  <c r="H13"/>
  <c r="D13"/>
  <c r="C13"/>
  <c r="F13" s="1"/>
  <c r="F12"/>
  <c r="F11"/>
  <c r="K10"/>
  <c r="K13" s="1"/>
  <c r="F10"/>
  <c r="F9"/>
  <c r="F8"/>
  <c r="F7"/>
  <c r="J50" i="128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9" i="127"/>
  <c r="H9"/>
  <c r="D9"/>
  <c r="C9"/>
  <c r="F9" s="1"/>
  <c r="K9" s="1"/>
  <c r="F8"/>
  <c r="F7"/>
  <c r="J47" i="126"/>
  <c r="H47"/>
  <c r="D47"/>
  <c r="C47"/>
  <c r="K47" s="1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43" i="125"/>
  <c r="H43"/>
  <c r="K43" s="1"/>
  <c r="D43"/>
  <c r="C43"/>
  <c r="F43" s="1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24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23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22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21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20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L20" i="119"/>
  <c r="K20"/>
  <c r="J20"/>
  <c r="I20"/>
  <c r="H20"/>
  <c r="G20"/>
  <c r="F20"/>
  <c r="E20"/>
  <c r="J50" i="118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H46" i="116"/>
  <c r="C46"/>
  <c r="K46" s="1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J9"/>
  <c r="J46" s="1"/>
  <c r="D9"/>
  <c r="D46" s="1"/>
  <c r="F8"/>
  <c r="F7"/>
  <c r="J50" i="115"/>
  <c r="H50"/>
  <c r="K50" s="1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34" i="114"/>
  <c r="H34"/>
  <c r="K34" s="1"/>
  <c r="D34"/>
  <c r="C34"/>
  <c r="F34" s="1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L28" i="113"/>
  <c r="K28"/>
  <c r="G28"/>
  <c r="E28"/>
  <c r="D28"/>
  <c r="J50" i="112"/>
  <c r="H50"/>
  <c r="D50"/>
  <c r="C50"/>
  <c r="F50" s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7"/>
  <c r="F16"/>
  <c r="F15"/>
  <c r="F14"/>
  <c r="F13"/>
  <c r="F12"/>
  <c r="F11"/>
  <c r="F10"/>
  <c r="F9"/>
  <c r="F8"/>
  <c r="F7"/>
  <c r="D19" i="140" l="1"/>
  <c r="K49" i="139"/>
  <c r="K50" i="136"/>
  <c r="K49" i="135"/>
  <c r="F50" i="133"/>
  <c r="K51" i="130"/>
  <c r="F47" i="126"/>
  <c r="K50" i="124"/>
  <c r="K50" i="123"/>
  <c r="K50" i="121"/>
  <c r="K50" i="118"/>
  <c r="F9" i="116"/>
  <c r="F46"/>
  <c r="K50" i="112"/>
</calcChain>
</file>

<file path=xl/sharedStrings.xml><?xml version="1.0" encoding="utf-8"?>
<sst xmlns="http://schemas.openxmlformats.org/spreadsheetml/2006/main" count="1535" uniqueCount="781">
  <si>
    <t xml:space="preserve">          Додаток до листа</t>
  </si>
  <si>
    <t xml:space="preserve">             від ________ 2018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</si>
  <si>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Олександрівська клінічна  лікарня м.Києва                                                                                                                                         за__1__квартал_2018____року </t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</si>
  <si>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</si>
  <si>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</si>
  <si>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</si>
  <si>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</si>
  <si>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</si>
  <si>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t>Залишок невикористаних грошових коштів, товарів та послуг на кінець звітного періоду, тис. грн</t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</si>
  <si>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</si>
  <si>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</si>
  <si>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</si>
  <si>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</si>
  <si>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</si>
  <si>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</si>
  <si>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ТОВ Укрмедпостач</t>
  </si>
  <si>
    <t>медикаменти</t>
  </si>
  <si>
    <t>Фізична особа</t>
  </si>
  <si>
    <t xml:space="preserve">господарські товари </t>
  </si>
  <si>
    <t>МБФ Україна майбутнє</t>
  </si>
  <si>
    <t>харчування</t>
  </si>
  <si>
    <t>медобладнання</t>
  </si>
  <si>
    <t>ВСЬОГО по закладу</t>
  </si>
  <si>
    <t>Керівник   установи</t>
  </si>
  <si>
    <t>Антоненко Л.П.</t>
  </si>
  <si>
    <t>(підпис)           (ініціали і прізвище) </t>
  </si>
  <si>
    <t>Головний бухгалтер</t>
  </si>
  <si>
    <t>Огурцова Г.В.</t>
  </si>
  <si>
    <t>05.04.2018 року</t>
  </si>
  <si>
    <t>ІНФОРМАЦІЯ</t>
  </si>
  <si>
    <t xml:space="preserve"> про надходження і використання благодійних пожертв від фізичних та юридичних осіб</t>
  </si>
  <si>
    <t xml:space="preserve">       КМКЛШМД за І квартал  2018 року</t>
  </si>
  <si>
    <t>№ п/п</t>
  </si>
  <si>
    <t>Всього отримано благодійних пожертв, тис.грн</t>
  </si>
  <si>
    <t>Використання закладом охорони здоров'я благодійних пожертв, отриманих у грошовій (товари і послуги) формі</t>
  </si>
  <si>
    <r>
      <t xml:space="preserve">Залишок невикористаних грошових коштів, товарів та послуг на кінець звітного періоду, </t>
    </r>
    <r>
      <rPr>
        <b/>
        <sz val="10"/>
        <rFont val="Times New Roman"/>
        <family val="1"/>
        <charset val="204"/>
      </rPr>
      <t>тис.грн</t>
    </r>
  </si>
  <si>
    <r>
      <t xml:space="preserve">В грошовій формі, </t>
    </r>
    <r>
      <rPr>
        <b/>
        <sz val="10"/>
        <rFont val="Times New Roman"/>
        <family val="1"/>
        <charset val="204"/>
      </rPr>
      <t>тис.грн</t>
    </r>
  </si>
  <si>
    <r>
      <t xml:space="preserve">В натуральній формі (товари і послуги), </t>
    </r>
    <r>
      <rPr>
        <b/>
        <sz val="10"/>
        <rFont val="Times New Roman"/>
        <family val="1"/>
        <charset val="204"/>
      </rPr>
      <t>тис.грн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</si>
  <si>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</si>
  <si>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r>
      <t xml:space="preserve">Сума, </t>
    </r>
    <r>
      <rPr>
        <b/>
        <sz val="10"/>
        <rFont val="Times New Roman"/>
        <family val="1"/>
        <charset val="204"/>
      </rPr>
      <t>тис.грн</t>
    </r>
    <r>
      <rPr>
        <sz val="10"/>
        <rFont val="Times New Roman"/>
        <family val="1"/>
        <charset val="204"/>
      </rPr>
      <t xml:space="preserve"> </t>
    </r>
  </si>
  <si>
    <t>"Благодійний фонд "Серце до серця"</t>
  </si>
  <si>
    <t>Медичні ліжка, ліжка, стільці, матраци (б/в)</t>
  </si>
  <si>
    <t>Філіпчук О.В.</t>
  </si>
  <si>
    <t>Холодильник Elenberg</t>
  </si>
  <si>
    <t>Фізичні особи</t>
  </si>
  <si>
    <t>ВСЬОГО по закладу:</t>
  </si>
  <si>
    <t>Керівник установи</t>
  </si>
  <si>
    <t>О.А. Ткаченко</t>
  </si>
  <si>
    <t>В.О. Авраменко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</si>
  <si>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по Київській дитячій клінічній лікарні № 1  за І квартал  2018 року </t>
    </r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</si>
  <si>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</si>
  <si>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</si>
  <si>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</si>
  <si>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</si>
  <si>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ДП  " Укрмедпостач "</t>
  </si>
  <si>
    <t>ДП  " Укрвакцина "</t>
  </si>
  <si>
    <t>ТОВ Аптека "Фармасіті"</t>
  </si>
  <si>
    <t>ТОВ " Людмила-Фарм"</t>
  </si>
  <si>
    <t>Луганська обласна дитяча клінічна лікарня м. Лисичанськ</t>
  </si>
  <si>
    <t>БО"Ми з думкою про майбутнє"</t>
  </si>
  <si>
    <t>меблі</t>
  </si>
  <si>
    <t>ТОВ "  Карібіан Клуб "</t>
  </si>
  <si>
    <t>ВГО"Українська асоціаці допомоги хворим на ювенільний ревматрїдний артрит"Радісь руху"</t>
  </si>
  <si>
    <t>ВГО"Українська асоціаці допомоги хворим на муковісцидоз"</t>
  </si>
  <si>
    <t>ТОВ " Адоніс плюс "</t>
  </si>
  <si>
    <t xml:space="preserve">меблі,господ. товари </t>
  </si>
  <si>
    <t>меблі,госп.тов.</t>
  </si>
  <si>
    <t>ПП Карпенко</t>
  </si>
  <si>
    <t>Фізична особа( від батьків</t>
  </si>
  <si>
    <t>Ю.О.Кожара</t>
  </si>
  <si>
    <t>В.Д.Косяк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</si>
  <si>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дитяча клінічна лікарня №2 за І квартал 2018 року </t>
  </si>
  <si>
    <t xml:space="preserve">Фізична  особа                </t>
  </si>
  <si>
    <t>продукти  харчування</t>
  </si>
  <si>
    <t>продукти харчування</t>
  </si>
  <si>
    <t xml:space="preserve">Безповоротна фінансова допомога  </t>
  </si>
  <si>
    <t xml:space="preserve">    </t>
  </si>
  <si>
    <t xml:space="preserve">             від  20.03.2018 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</si>
  <si>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ДКЛ№ 3 Солом"янського району м. Києва за 1 квартал 2018 року </t>
  </si>
  <si>
    <t>Ротарі клуб "Київ-центр"</t>
  </si>
  <si>
    <t>побутові товари</t>
  </si>
  <si>
    <t>електро-побутові товари</t>
  </si>
  <si>
    <t>Сафонова Г.І.</t>
  </si>
  <si>
    <t>Куценко Н.І.</t>
  </si>
  <si>
    <t>канцтовари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</si>
  <si>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клінічна лікарня №4 Солом'янського району м.Києва за_</t>
    </r>
    <r>
      <rPr>
        <b/>
        <u/>
        <sz val="14"/>
        <color indexed="8"/>
        <rFont val="Times New Roman"/>
        <family val="1"/>
        <charset val="204"/>
      </rPr>
      <t>I</t>
    </r>
    <r>
      <rPr>
        <b/>
        <sz val="14"/>
        <color indexed="8"/>
        <rFont val="Times New Roman"/>
        <family val="1"/>
        <charset val="204"/>
      </rPr>
      <t xml:space="preserve">___квартал_2018 року </t>
    </r>
  </si>
  <si>
    <t>В.В.Залеська</t>
  </si>
  <si>
    <t>О.М.Макаренко</t>
  </si>
  <si>
    <t>Додаток</t>
  </si>
  <si>
    <t>до наказу Міністерства охорони здоров`я України</t>
  </si>
  <si>
    <t>25.07.2017 №848</t>
  </si>
  <si>
    <t xml:space="preserve">ІНФОРМАЦІЯ </t>
  </si>
  <si>
    <t>про надходження і використання благодійних пожертв від фізичних та юридичних осіб</t>
  </si>
  <si>
    <t>Дитяча клінічна лікарня №6 Шевченківського р-ну м. Києва за 1 квартал 2018 року</t>
  </si>
  <si>
    <t>Період</t>
  </si>
  <si>
    <t>Найменування юридичної особи ( або позначення фізичної особи)</t>
  </si>
  <si>
    <t xml:space="preserve">Благодійні пожертви, що були отримані закладом охорони здоров`я від фізичних та юридичних осіб </t>
  </si>
  <si>
    <t>Всього отримано благодійних пожертв, тис. грн.</t>
  </si>
  <si>
    <t>Використання закладом охорони здоров`я благодійних пожертв, отриманих у грошовій та натуральній ( товари і послуги) формі</t>
  </si>
  <si>
    <t>Залишок 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</si>
  <si>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</si>
  <si>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(товариі послуги),тис. грн.</t>
  </si>
  <si>
    <t>Перелік товарів і послуг в натуральній формі</t>
  </si>
  <si>
    <t>Напрямки виконання у грошовій формі ( стаття витрат)</t>
  </si>
  <si>
    <t>Сума, тис. грн.</t>
  </si>
  <si>
    <t>Перелік використаних товарів та послуг у натуральній формі</t>
  </si>
  <si>
    <t>1 квартал</t>
  </si>
  <si>
    <t>ТОВ Діалог Діагностик</t>
  </si>
  <si>
    <t>система для вимірювання рівня глюкози у крові</t>
  </si>
  <si>
    <t>ДП Укрмедпостач</t>
  </si>
  <si>
    <t>гормон роста</t>
  </si>
  <si>
    <t>ТОВ Санофі-Авентіс Україна</t>
  </si>
  <si>
    <t>інсуліни</t>
  </si>
  <si>
    <t>КНП КДЦ Дитячій Дарницького р.</t>
  </si>
  <si>
    <t>тести на ВІЛ</t>
  </si>
  <si>
    <t>ПРООН в Україні</t>
  </si>
  <si>
    <t>шриц-ручка</t>
  </si>
  <si>
    <t>Всього за рік</t>
  </si>
  <si>
    <t>3 квартал</t>
  </si>
  <si>
    <t xml:space="preserve">4 квартал </t>
  </si>
  <si>
    <t xml:space="preserve">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</si>
  <si>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Дитячій клінічній лікарні №7 Печерського р-ну  за_1_квартал 2018року </t>
  </si>
  <si>
    <t>комп’ютер</t>
  </si>
  <si>
    <t>Головний лікар</t>
  </si>
  <si>
    <t>Терещенко В.С.</t>
  </si>
  <si>
    <t>Храмова Л.В.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</si>
  <si>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</si>
  <si>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_Дитяча клінічна лікарня №8___за 1 квартал 2018 року </t>
  </si>
  <si>
    <t>Координаційний Офіс в Україні Турецького агенства зі співробітництва та координації при Раді Міністрів Турецької Республіки</t>
  </si>
  <si>
    <t>медичне обладнання (аналізатор гемотологічний, біохімічний)</t>
  </si>
  <si>
    <t>обчислювальна техніка (комп"ютер, )</t>
  </si>
  <si>
    <t>обчислювальна техніка (принтер )</t>
  </si>
  <si>
    <t>В.Л.Дембіцький</t>
  </si>
  <si>
    <t>М.Б.Пономаренко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</si>
  <si>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Дитяча клінічна лікарня №9 Подільського району м.Києва за 1 квартал 2018 року </t>
  </si>
  <si>
    <t>КБФ "Сонечко"</t>
  </si>
  <si>
    <t>Сантехнічні та будівельні матеріали</t>
  </si>
  <si>
    <t>Рушники махрові</t>
  </si>
  <si>
    <t>Бланки медичні</t>
  </si>
  <si>
    <t>Стоматологічні матеріали</t>
  </si>
  <si>
    <t>Тест-система</t>
  </si>
  <si>
    <t>Воронка медична Зіглі. Канюля для промивання лагун мигдалин</t>
  </si>
  <si>
    <t>Тест-система ХЕЛІК</t>
  </si>
  <si>
    <t>Електрокардіограф  HEACO EC G100G</t>
  </si>
  <si>
    <t>Будівельні матеріали, інвертор зварювальний</t>
  </si>
  <si>
    <t>Офісний папір</t>
  </si>
  <si>
    <t>Глюкометр Акку-Чек Актив</t>
  </si>
  <si>
    <t>Електроди порівняння</t>
  </si>
  <si>
    <t>Шафа медична</t>
  </si>
  <si>
    <t>Сироватка ешеріхіозна</t>
  </si>
  <si>
    <t>Ремрнт ИКЖ-2</t>
  </si>
  <si>
    <t>Опромінювач ртутно-кварцевий УГН 01М</t>
  </si>
  <si>
    <t>Апарат для УВЧ-терапії УВЧ 80,3"Ундатерм"</t>
  </si>
  <si>
    <t>Кушетка ендоскопічна</t>
  </si>
  <si>
    <t>ТОВ"Дезант"</t>
  </si>
  <si>
    <t>Дозатор АЕРЛЕСС полімер з кришк. 1л</t>
  </si>
  <si>
    <t>ФО Шушуріна Л.А.</t>
  </si>
  <si>
    <t>Відсмоктувач, компресорний інгалятор, бактерицидний опромінювач, компресорний інгалятор, фільтр повітряний для інгалятора</t>
  </si>
  <si>
    <t xml:space="preserve">КНП "КДЦД Дарницького р-ну м.Києва" </t>
  </si>
  <si>
    <t>Тест-системи на ВІЛ</t>
  </si>
  <si>
    <t>ТОВ "СМАРТІ ФЕМІЛІ"</t>
  </si>
  <si>
    <t>Суха молочна суміш Сімілак, згм Сімілак 1 Комфорт</t>
  </si>
  <si>
    <t xml:space="preserve">ФОП "Виростков" </t>
  </si>
  <si>
    <t xml:space="preserve">ФОП "Приймак О.С." </t>
  </si>
  <si>
    <t>ФОП"Лантух Ю.В."</t>
  </si>
  <si>
    <t>ФОП "Цимбалюк О.М."</t>
  </si>
  <si>
    <t xml:space="preserve">О.В. П'янкова </t>
  </si>
  <si>
    <t xml:space="preserve">О.В. Ващенко </t>
  </si>
  <si>
    <t xml:space="preserve"> </t>
  </si>
  <si>
    <t xml:space="preserve">          Додаток до листа ДОЗ</t>
  </si>
  <si>
    <r>
      <t xml:space="preserve">             від </t>
    </r>
    <r>
      <rPr>
        <u/>
        <sz val="10"/>
        <rFont val="Times New Roman"/>
        <family val="1"/>
        <charset val="204"/>
      </rPr>
      <t xml:space="preserve"> 20.03. 2018 № 061-3416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</si>
  <si>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Київська міська клінічна лікарня №1 за  1 квартал  2018 року </t>
  </si>
  <si>
    <t>Релігійна організація УМТ "Світло на Сході"</t>
  </si>
  <si>
    <t>Медичні ліжка б/в</t>
  </si>
  <si>
    <t>ТОВ "ТКС ПРОМ"</t>
  </si>
  <si>
    <t>Мякий інвентар</t>
  </si>
  <si>
    <t>Асоціація анестезіологів України</t>
  </si>
  <si>
    <t>Медикаменти</t>
  </si>
  <si>
    <t>БО "Муніципальна лікарняна каса" м.Києва</t>
  </si>
  <si>
    <t xml:space="preserve">Фізичні особи </t>
  </si>
  <si>
    <t>О.В.Іванько</t>
  </si>
  <si>
    <t>І.М.Ніщота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</si>
  <si>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міська клінічна лікарня №2 за І квартал 2018 року </t>
  </si>
  <si>
    <t>МБО"Козацький фонд "Альбатрос"</t>
  </si>
  <si>
    <t>м`який інвентар</t>
  </si>
  <si>
    <t>господарські товари</t>
  </si>
  <si>
    <t>БО БФ"Добротворці"</t>
  </si>
  <si>
    <t>побут.техніка(водонагр.,холодильник,конвектор)</t>
  </si>
  <si>
    <t>ГО"Народна самооборона львівщини"</t>
  </si>
  <si>
    <t>лампа операційна</t>
  </si>
  <si>
    <t>Побут.техніка(ноутбук)</t>
  </si>
  <si>
    <t>господар.інвентар</t>
  </si>
  <si>
    <t>Київська міська клінічна лікарня №2</t>
  </si>
  <si>
    <t>власне виробництво</t>
  </si>
  <si>
    <t>благодійні внески</t>
  </si>
  <si>
    <t>за роботи з тех.інвен.об'єкта</t>
  </si>
  <si>
    <t>обладнання</t>
  </si>
  <si>
    <t>А.В.Воронін</t>
  </si>
  <si>
    <t>С.О.Нежурбіда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</si>
  <si>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КМКЛ № 4  за  1 квартал  2018 року </t>
  </si>
  <si>
    <t>ДЗ "Республіканська клінічна лікарня МОЗ"</t>
  </si>
  <si>
    <t>вакцина від бутулізму</t>
  </si>
  <si>
    <t xml:space="preserve">Фізична особа </t>
  </si>
  <si>
    <t>господарчі товари</t>
  </si>
  <si>
    <t>меблі для кабінету</t>
  </si>
  <si>
    <t>Т.В.Мостепан</t>
  </si>
  <si>
    <t>С.О.Балушок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</si>
  <si>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Київська міська клінічна лікарня №5</t>
    </r>
    <r>
      <rPr>
        <b/>
        <sz val="14"/>
        <color indexed="8"/>
        <rFont val="Times New Roman"/>
        <family val="1"/>
        <charset val="204"/>
      </rPr>
      <t xml:space="preserve"> за</t>
    </r>
    <r>
      <rPr>
        <b/>
        <u/>
        <sz val="14"/>
        <color indexed="8"/>
        <rFont val="Times New Roman"/>
        <family val="1"/>
        <charset val="204"/>
      </rPr>
      <t xml:space="preserve">  І_</t>
    </r>
    <r>
      <rPr>
        <b/>
        <sz val="14"/>
        <color indexed="8"/>
        <rFont val="Times New Roman"/>
        <family val="1"/>
        <charset val="204"/>
      </rPr>
      <t>квартал</t>
    </r>
    <r>
      <rPr>
        <b/>
        <u/>
        <sz val="14"/>
        <color indexed="8"/>
        <rFont val="Times New Roman"/>
        <family val="1"/>
        <charset val="204"/>
      </rPr>
      <t>_2018_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</si>
  <si>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ВБО "Всеукраїнська мережа ЛЖВ"</t>
  </si>
  <si>
    <t>МБФ "Альянс громадського здоровя"</t>
  </si>
  <si>
    <t>БФ "Фундація АНТИСНІД-Україна"</t>
  </si>
  <si>
    <t>медичне приладдя</t>
  </si>
  <si>
    <t>ДАК"Ліки України"</t>
  </si>
  <si>
    <t>ТОВ"Центр клінічних досліджень</t>
  </si>
  <si>
    <t>МБФ"Олива"</t>
  </si>
  <si>
    <t>МБФ "сприяння розвитку медицини"</t>
  </si>
  <si>
    <t>ТОВ"Людмила-Фарм"</t>
  </si>
  <si>
    <t>ТОВ"Сервє Україна"</t>
  </si>
  <si>
    <t>Луганський обласний центр проф. та боротьби зі СНІДом</t>
  </si>
  <si>
    <t>ТОВ "МСД Україна"</t>
  </si>
  <si>
    <t>ФОП "Карась О.О."</t>
  </si>
  <si>
    <t>мякий інвентар</t>
  </si>
  <si>
    <t>твердий інвентар</t>
  </si>
  <si>
    <t>О.В. Юрченко</t>
  </si>
  <si>
    <t>О.М. Сторожук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</si>
  <si>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20"/>
        <color indexed="8"/>
        <rFont val="Times New Roman"/>
        <family val="1"/>
        <charset val="204"/>
      </rPr>
      <t>Київською міською клінічною лікарнею</t>
    </r>
    <r>
      <rPr>
        <b/>
        <u/>
        <sz val="16"/>
        <color indexed="8"/>
        <rFont val="Times New Roman"/>
        <family val="1"/>
        <charset val="204"/>
      </rPr>
      <t xml:space="preserve"> №</t>
    </r>
    <r>
      <rPr>
        <b/>
        <sz val="16"/>
        <color indexed="8"/>
        <rFont val="Times New Roman"/>
        <family val="1"/>
        <charset val="204"/>
      </rPr>
      <t>6</t>
    </r>
    <r>
      <rPr>
        <b/>
        <sz val="14"/>
        <color indexed="8"/>
        <rFont val="Times New Roman"/>
        <family val="1"/>
        <charset val="204"/>
      </rPr>
      <t xml:space="preserve"> за І квартал 2018 року </t>
    </r>
  </si>
  <si>
    <t xml:space="preserve">ТОВ «Серв”є Україна» </t>
  </si>
  <si>
    <t>В.В.Крижевський</t>
  </si>
  <si>
    <t>Н.В.Фещенко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</si>
  <si>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sz val="16"/>
        <color indexed="8"/>
        <rFont val="Times New Roman"/>
        <family val="1"/>
        <charset val="204"/>
      </rPr>
      <t xml:space="preserve">Київська міська клінічна лікарня №7  за  I квартал  2018 року </t>
    </r>
  </si>
  <si>
    <t>господ. товари</t>
  </si>
  <si>
    <t>ВО "ГО"Активне довголіття</t>
  </si>
  <si>
    <t>ТОВ "Салюс"</t>
  </si>
  <si>
    <t>О.І.Гуленко</t>
  </si>
  <si>
    <t>І.О.Полякова</t>
  </si>
  <si>
    <t xml:space="preserve">             від 20.03. 2018 № 061-3416/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</si>
  <si>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Київської міської клінічної лікарні № 8 за 1 квартал 2018 року </t>
  </si>
  <si>
    <t xml:space="preserve">                                                                                                                                            </t>
  </si>
  <si>
    <t>УПЦ на честь святих безсрібників Косьми і Даміана</t>
  </si>
  <si>
    <t>УПЦ Свято-Успенська Києво-Печерська Лавра</t>
  </si>
  <si>
    <t>ТОВ " Фірма Медіком"</t>
  </si>
  <si>
    <t>ТОВ " ФАРМЛІГА Україна"</t>
  </si>
  <si>
    <t xml:space="preserve">                     А.М.Пілецький</t>
  </si>
  <si>
    <t xml:space="preserve">                Н.В.Березюк</t>
  </si>
  <si>
    <t>Виконавець:Куценко Л.М.</t>
  </si>
  <si>
    <t>тел.502-37-01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</si>
  <si>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Київська  міська клінічна лікарня № 9  за 1 квартал  2018року </t>
  </si>
  <si>
    <t>ремонт мед. обладнання</t>
  </si>
  <si>
    <t>БО "Діти з гемофілією"</t>
  </si>
  <si>
    <t>шафа</t>
  </si>
  <si>
    <t>електротовари</t>
  </si>
  <si>
    <t>товари медичного призначення</t>
  </si>
  <si>
    <t>мягкий інвентар</t>
  </si>
  <si>
    <t>Волонтери</t>
  </si>
  <si>
    <t>тумбочки та столи</t>
  </si>
  <si>
    <t>БФ "Фундація антиснід Україна"</t>
  </si>
  <si>
    <t>бланки лабор. досліджень</t>
  </si>
  <si>
    <t>МК "Сономедика"</t>
  </si>
  <si>
    <t>Республіканська КЛ МОЗ Україна</t>
  </si>
  <si>
    <t>Луганська обласна клінічна лікарня</t>
  </si>
  <si>
    <t>Валюк  М. Д.</t>
  </si>
  <si>
    <t>Боклан Н. М.</t>
  </si>
  <si>
    <r>
      <t xml:space="preserve">Київська міська клінічна лікарня № 10             </t>
    </r>
    <r>
      <rPr>
        <b/>
        <sz val="12"/>
        <color indexed="8"/>
        <rFont val="Times New Roman"/>
        <family val="1"/>
        <charset val="204"/>
      </rPr>
      <t>за</t>
    </r>
    <r>
      <rPr>
        <b/>
        <u/>
        <sz val="12"/>
        <color indexed="8"/>
        <rFont val="Times New Roman"/>
        <family val="1"/>
        <charset val="204"/>
      </rPr>
      <t xml:space="preserve">   I        </t>
    </r>
    <r>
      <rPr>
        <b/>
        <sz val="12"/>
        <color indexed="8"/>
        <rFont val="Times New Roman"/>
        <family val="1"/>
        <charset val="204"/>
      </rPr>
      <t xml:space="preserve">квартал </t>
    </r>
    <r>
      <rPr>
        <b/>
        <u/>
        <sz val="12"/>
        <color indexed="8"/>
        <rFont val="Times New Roman"/>
        <family val="1"/>
        <charset val="204"/>
      </rPr>
      <t>2018</t>
    </r>
    <r>
      <rPr>
        <b/>
        <sz val="12"/>
        <color indexed="8"/>
        <rFont val="Times New Roman"/>
        <family val="1"/>
        <charset val="204"/>
      </rPr>
      <t xml:space="preserve">  року</t>
    </r>
  </si>
  <si>
    <t>Благодійні пожертви, що були отримані закладом охорони здоров’я  від фізичних та юридичних осіб</t>
  </si>
  <si>
    <t>Всього отримано благодій- них пожертв, тис. грн.</t>
  </si>
  <si>
    <t>Використання закладом охорони здоров’я благодійних пожертв, отриманих у грошовій та натуральній</t>
  </si>
  <si>
    <t>Залишок невикористаних грошових коштів, товарів та послуг на кінець звітного періоду, тис. грн.</t>
  </si>
  <si>
    <t>(товари і послуги) формі</t>
  </si>
  <si>
    <t>В натуральній формі (товари і послуги), тис. грн.</t>
  </si>
  <si>
    <t>Перелік товарів і послуг в натуральній формі(канцтовари,господарські товари,будівельні товари,медикаменти та перев'язувальні матеріали,продукти х)харчування,м'ягкий інвентар.основні засоби та інші)</t>
  </si>
  <si>
    <t>Перелік використаних товарів та послуг у натуральній формі(канцтовари,господарські товари,будівельні товари,медикаменти та перев'язувальні матеріали,продукти харчування,м'ягкий інвентар.основні засоби та інші)</t>
  </si>
  <si>
    <t>1.</t>
  </si>
  <si>
    <t>ТОВ "Сандоз Україна"</t>
  </si>
  <si>
    <t>малоцінний інвентар</t>
  </si>
  <si>
    <t>2.</t>
  </si>
  <si>
    <t>ФО Чернишова</t>
  </si>
  <si>
    <t>3.</t>
  </si>
  <si>
    <t>ФО Кушлик Н.В</t>
  </si>
  <si>
    <t>малоцінний інвентар/холодильник б/в</t>
  </si>
  <si>
    <t>4.</t>
  </si>
  <si>
    <t>ФО Ніганова І.В.</t>
  </si>
  <si>
    <t>малоцінний інвентар/диван, чайник</t>
  </si>
  <si>
    <t>5.</t>
  </si>
  <si>
    <t>ФО Ковтун В.В.</t>
  </si>
  <si>
    <t>малоцінний інвентар/шафа для одягу</t>
  </si>
  <si>
    <t>малоцінний інвентар/шафа для одягу/</t>
  </si>
  <si>
    <t>6.</t>
  </si>
  <si>
    <t>ФП Матіко І.М.</t>
  </si>
  <si>
    <t>м'ягкий інвентар</t>
  </si>
  <si>
    <t>7.</t>
  </si>
  <si>
    <t>ТОВ "Євгенія"</t>
  </si>
  <si>
    <t>8.</t>
  </si>
  <si>
    <t>ФО Федотова К.П.</t>
  </si>
  <si>
    <t>основні засоби/електрокардіограф "MIDAC"6/12</t>
  </si>
  <si>
    <t>9.</t>
  </si>
  <si>
    <t>Добош Д.Є.</t>
  </si>
  <si>
    <t>Димочко Н.В.</t>
  </si>
  <si>
    <t>Вик. Сітар Д.В.</t>
  </si>
  <si>
    <t>525-32-73</t>
  </si>
  <si>
    <r>
      <rPr>
        <b/>
        <sz val="13"/>
        <rFont val="Times New Roman"/>
      </rPr>
      <t>г</t>
    </r>
  </si>
  <si>
    <r>
      <rPr>
        <sz val="13"/>
        <rFont val="Times New Roman"/>
      </rPr>
      <t>Додаток</t>
    </r>
  </si>
  <si>
    <r>
      <rPr>
        <sz val="13"/>
        <rFont val="Times New Roman"/>
      </rPr>
      <t>до наказу Міністерства охорони здоров'я України</t>
    </r>
  </si>
  <si>
    <r>
      <t xml:space="preserve"> від </t>
    </r>
    <r>
      <rPr>
        <sz val="12"/>
        <rFont val="Times New Roman"/>
      </rPr>
      <t>25</t>
    </r>
    <r>
      <rPr>
        <sz val="11"/>
        <rFont val="Times New Roman"/>
      </rPr>
      <t>.</t>
    </r>
    <r>
      <rPr>
        <sz val="12"/>
        <rFont val="Times New Roman"/>
      </rPr>
      <t>07.2017 року</t>
    </r>
    <r>
      <rPr>
        <sz val="11"/>
        <rFont val="Times New Roman"/>
      </rPr>
      <t xml:space="preserve">    №    </t>
    </r>
    <r>
      <rPr>
        <sz val="12"/>
        <rFont val="Times New Roman"/>
      </rPr>
      <t>848</t>
    </r>
  </si>
  <si>
    <r>
      <rPr>
        <b/>
        <sz val="12"/>
        <rFont val="Times New Roman"/>
        <family val="1"/>
        <charset val="204"/>
      </rPr>
      <t>ІНФОРМАЦІЯ</t>
    </r>
  </si>
  <si>
    <r>
      <rPr>
        <b/>
        <sz val="12"/>
        <rFont val="Times New Roman"/>
        <family val="1"/>
        <charset val="204"/>
      </rPr>
      <t>про надходження і використання благодійних пожертв від фізичних та юридичних осіб</t>
    </r>
  </si>
  <si>
    <t>Київської міської клінічної лікарні №12  за І квартал  2018  року</t>
  </si>
  <si>
    <t xml:space="preserve"> Використання закладом охорони здоров'я благодійних пожертв, отриманих у грошовій та натуральній (товари і послуги) формі</t>
  </si>
  <si>
    <t>ТОВ "Серв'є Україна"</t>
  </si>
  <si>
    <t>Медикаменти (престилол)</t>
  </si>
  <si>
    <t>Картопля , морква, буряк, капуста, ячна крупа</t>
  </si>
  <si>
    <t>2210 "Предмети, матеріали, обладнання та інвентар"</t>
  </si>
  <si>
    <t>2220 " Медикаменти та перев'язувальний матеріал"</t>
  </si>
  <si>
    <t>2230 "Продукти харчування"</t>
  </si>
  <si>
    <t>2240 "Оплата послуг (крім комунальних)"</t>
  </si>
  <si>
    <t>2250 "Видатки на відрядження" (проїзні квитки)</t>
  </si>
  <si>
    <t>3110 "Придбання обладнання і предметів довгострокового користустування"</t>
  </si>
  <si>
    <t>Всього по установі</t>
  </si>
  <si>
    <t>X</t>
  </si>
  <si>
    <t>В.о. головного лікаря</t>
  </si>
  <si>
    <t>Диндар С.В.</t>
  </si>
  <si>
    <t xml:space="preserve">             від 20.03. 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</si>
  <si>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Київської міської клінічної лікарні № 14 за 1квартал 2018 року </t>
  </si>
  <si>
    <t xml:space="preserve"> медикаменти</t>
  </si>
  <si>
    <t>Назаренко М.М.</t>
  </si>
  <si>
    <t>Загляда Г.М.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</si>
  <si>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Клінічній лікарні №15 Подільського району м. Києва за І квартал 2018 року </t>
  </si>
  <si>
    <t>БО "Благодійний фонд "Право на здоров'я"</t>
  </si>
  <si>
    <t>шафа медична</t>
  </si>
  <si>
    <t>Працівник лікарні</t>
  </si>
  <si>
    <t>Продукти харчування</t>
  </si>
  <si>
    <t>Проїдні квитки</t>
  </si>
  <si>
    <t>Навчання персоналу</t>
  </si>
  <si>
    <t>Придбання холодильної шафи</t>
  </si>
  <si>
    <t>Мусієнко А.В.</t>
  </si>
  <si>
    <t>Половинник М.В.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</si>
  <si>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Київській міській клінічній лікарні №18 за 1 квартал 2018 року </t>
  </si>
  <si>
    <t>Фзична особа</t>
  </si>
  <si>
    <t xml:space="preserve">будівельні товари </t>
  </si>
  <si>
    <t>медичний інструмент</t>
  </si>
  <si>
    <t>основні засоби</t>
  </si>
  <si>
    <t>проїздний квиток</t>
  </si>
  <si>
    <t>медичне обладнання</t>
  </si>
  <si>
    <t>В.О. Жельман</t>
  </si>
  <si>
    <t>Н.М. Проценко</t>
  </si>
  <si>
    <t xml:space="preserve">Додаток </t>
  </si>
  <si>
    <t>до наказу Міністерства охорони здоров'я України</t>
  </si>
  <si>
    <r>
      <t xml:space="preserve">   №  </t>
    </r>
    <r>
      <rPr>
        <u/>
        <sz val="11"/>
        <color indexed="8"/>
        <rFont val="Times New Roman"/>
        <family val="1"/>
        <charset val="204"/>
      </rPr>
      <t xml:space="preserve"> 848</t>
    </r>
  </si>
  <si>
    <t>Київської міської клінічної лікарні №11 Дніпровського р-ну м.Києва</t>
  </si>
  <si>
    <r>
      <t xml:space="preserve">за   </t>
    </r>
    <r>
      <rPr>
        <b/>
        <sz val="14"/>
        <color indexed="8"/>
        <rFont val="Times New Roman"/>
        <family val="1"/>
        <charset val="204"/>
      </rPr>
      <t xml:space="preserve"> І </t>
    </r>
    <r>
      <rPr>
        <b/>
        <sz val="12"/>
        <color indexed="8"/>
        <rFont val="Times New Roman"/>
        <family val="1"/>
        <charset val="204"/>
      </rPr>
      <t xml:space="preserve">  квартал  2018 року</t>
    </r>
  </si>
  <si>
    <t>(найменування закладу охорони здоров'я)</t>
  </si>
  <si>
    <t>Всього отримано благодійних пожертв, тис.грн.</t>
  </si>
  <si>
    <t>Використання закладом охорони здоров'я благодійних пожертв, отриманих у грошовій та натуральній (товари і послуги) формі</t>
  </si>
  <si>
    <t>Залишок невикористаних грошових коштів, товарів та послуг на кінець звітного періоду, тис.грн.</t>
  </si>
  <si>
    <t>В грошовій формі, тис.грн.</t>
  </si>
  <si>
    <t>В натуральній формі (товари і послуги), тис.грн.</t>
  </si>
  <si>
    <t>Сума,     тис.грн.</t>
  </si>
  <si>
    <t>Заяви благодійників</t>
  </si>
  <si>
    <t>бланки для харчоблоку</t>
  </si>
  <si>
    <t>талони на бензин</t>
  </si>
  <si>
    <t>І 
квартал</t>
  </si>
  <si>
    <t>бактерицидні опромінювачі</t>
  </si>
  <si>
    <t>Заява пацієнта</t>
  </si>
  <si>
    <t>Порошок пральний</t>
  </si>
  <si>
    <t>Багатофунціональний пристрій</t>
  </si>
  <si>
    <t>Стіл обідний</t>
  </si>
  <si>
    <t>Плитка електрична SХ-ОАО</t>
  </si>
  <si>
    <t>Піч мікрохвильова ELENBERG</t>
  </si>
  <si>
    <t>Кухонні меблі"Лєра-міні"</t>
  </si>
  <si>
    <t>Кухонна мийка накладна</t>
  </si>
  <si>
    <t>Мячі  гімнастичні</t>
  </si>
  <si>
    <t>Пральна машина ASTRA</t>
  </si>
  <si>
    <t>Кондиціонери Galas</t>
  </si>
  <si>
    <t>Мойка з шкафчиком б/у</t>
  </si>
  <si>
    <t>Кухонний куточок-шкаф б/у</t>
  </si>
  <si>
    <t>Холодильник - міні</t>
  </si>
  <si>
    <t>Штори із тканини декор. "Емілі"</t>
  </si>
  <si>
    <t>Запчастини</t>
  </si>
  <si>
    <t>Лаборреактиви</t>
  </si>
  <si>
    <t>Медикаменти (Абиклав)</t>
  </si>
  <si>
    <t>ІІ
квартал</t>
  </si>
  <si>
    <t>ІІІ 
квартал</t>
  </si>
  <si>
    <t>ІV 
квартал</t>
  </si>
  <si>
    <t>Всього        за рік:</t>
  </si>
  <si>
    <t>В.о. Головного лікаря</t>
  </si>
  <si>
    <t>І.О.Калмикова</t>
  </si>
  <si>
    <t>О.С.Деркач</t>
  </si>
  <si>
    <t xml:space="preserve"> від    20 березня  2018 №061-3416</t>
  </si>
  <si>
    <t xml:space="preserve">    про надходження і використання благодійних пожертв від фізичних та юридичних осіб</t>
  </si>
  <si>
    <t>Територіальне медичне об"єднання "ПСИХІАТРІЯ" у місті Києві  за l квартал 2018року</t>
  </si>
  <si>
    <t xml:space="preserve">                                            (найменування закладу охорони здоров"я)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</si>
  <si>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</si>
  <si>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</t>
  </si>
  <si>
    <t>Третецький С.В</t>
  </si>
  <si>
    <t>дизельне пальне</t>
  </si>
  <si>
    <t>Скотніцький С.В</t>
  </si>
  <si>
    <t>медичні бланки</t>
  </si>
  <si>
    <t>Микицей О.Ю.</t>
  </si>
  <si>
    <t>будівельні матеріали</t>
  </si>
  <si>
    <t>Лисенко Л.Ф.</t>
  </si>
  <si>
    <t>Кучугура С.О.</t>
  </si>
  <si>
    <t>електротовари та інструменти</t>
  </si>
  <si>
    <t>Беляков Г.І.</t>
  </si>
  <si>
    <t>витратні матеріали до оргтехніки</t>
  </si>
  <si>
    <t>Яхновський Д.В.</t>
  </si>
  <si>
    <t>Воронкіна Л.І.</t>
  </si>
  <si>
    <t>друковані книги, періодичні видання</t>
  </si>
  <si>
    <t>Щебликіна С.П.</t>
  </si>
  <si>
    <t>запасні частини до автомобіля</t>
  </si>
  <si>
    <t>Маруха Г.Б.</t>
  </si>
  <si>
    <t xml:space="preserve">запасні частини до холодильного обладнання </t>
  </si>
  <si>
    <t>Масюк Г.Г</t>
  </si>
  <si>
    <t>навчання з пожежної безпеки</t>
  </si>
  <si>
    <t>Яневич Г.В.</t>
  </si>
  <si>
    <t>послуги з ремонту транспортних засобів</t>
  </si>
  <si>
    <t>Білеменко Р.В.</t>
  </si>
  <si>
    <t>послуги дератизації приміщень</t>
  </si>
  <si>
    <t>Біляк Р.С.</t>
  </si>
  <si>
    <t>атестація робочих місць (відділення патанатомії)</t>
  </si>
  <si>
    <t>Шевченко І.П.</t>
  </si>
  <si>
    <t>супроводження програмного забезпечення</t>
  </si>
  <si>
    <t>Самойлик М.С</t>
  </si>
  <si>
    <t>Колесник О.О.</t>
  </si>
  <si>
    <t>Мордовін Р.Ю.</t>
  </si>
  <si>
    <t>Ярема А.В.</t>
  </si>
  <si>
    <t>Мішакова В.О.</t>
  </si>
  <si>
    <t>Діденко Н.А.</t>
  </si>
  <si>
    <t>Брігінець Н.В.</t>
  </si>
  <si>
    <t>Паруш Є.О.</t>
  </si>
  <si>
    <t>Ткаченко Т.О.</t>
  </si>
  <si>
    <t>Байда Н.Т.</t>
  </si>
  <si>
    <t>Аникина Л.А.</t>
  </si>
  <si>
    <t>Шефлер В.М.</t>
  </si>
  <si>
    <t>Торубалко О.В.</t>
  </si>
  <si>
    <t>Карагенов С.П.</t>
  </si>
  <si>
    <t>Шашкова І.Н.</t>
  </si>
  <si>
    <t>Косенко О.М.</t>
  </si>
  <si>
    <t>Клюводенко А.А.</t>
  </si>
  <si>
    <t>Козенков Р.О.</t>
  </si>
  <si>
    <t>Леошко В.Л.</t>
  </si>
  <si>
    <t>Гончар Л.А.</t>
  </si>
  <si>
    <t>Антіпов І.В.</t>
  </si>
  <si>
    <t>Есауленко М.С.</t>
  </si>
  <si>
    <t>Лелекач О.М.</t>
  </si>
  <si>
    <t>Рядчікова М.І.</t>
  </si>
  <si>
    <t>Стичинська Ю.В.</t>
  </si>
  <si>
    <t>Короїд Т.В.</t>
  </si>
  <si>
    <t>Франк О.Р.</t>
  </si>
  <si>
    <t>Гуменюк Г.І.</t>
  </si>
  <si>
    <t>Сініцин О.Р.</t>
  </si>
  <si>
    <t>Мучник В.І.</t>
  </si>
  <si>
    <t>Вагіна Г.М.</t>
  </si>
  <si>
    <t>Кравцов І.М.</t>
  </si>
  <si>
    <t>Болобан Н.Г.</t>
  </si>
  <si>
    <t>Табаков О.М.</t>
  </si>
  <si>
    <t>Собінов Л.Р.</t>
  </si>
  <si>
    <t>Лотовський Ю.М.</t>
  </si>
  <si>
    <t>Кузін О.О.</t>
  </si>
  <si>
    <t>Колітіна Т.О.</t>
  </si>
  <si>
    <t>Дегтяр В.В.</t>
  </si>
  <si>
    <t>Петрусь В.С</t>
  </si>
  <si>
    <t>Кот Р.Ф.</t>
  </si>
  <si>
    <t>Кудлай Є.Є.</t>
  </si>
  <si>
    <t>Близнюк Д.В.</t>
  </si>
  <si>
    <t>Саіткужина І.Р.</t>
  </si>
  <si>
    <t>Дзюбенко В.О.</t>
  </si>
  <si>
    <t>Лапчевська Л.Д.</t>
  </si>
  <si>
    <t>Шумейко О.Г.</t>
  </si>
  <si>
    <t>Юсичев А.А.</t>
  </si>
  <si>
    <t>Круковський М.Ю.</t>
  </si>
  <si>
    <t>Рижкова П.С.</t>
  </si>
  <si>
    <t>Саїткужев І.Р.</t>
  </si>
  <si>
    <t>Мязава В.Г.</t>
  </si>
  <si>
    <t>Лозицька Л.Ц.</t>
  </si>
  <si>
    <t>Ращук П.А.</t>
  </si>
  <si>
    <t>Зяхор І.В.</t>
  </si>
  <si>
    <t>Гончарук Г.Я.</t>
  </si>
  <si>
    <t>Щендрик Т.О.</t>
  </si>
  <si>
    <t>Метліцький І.Г.</t>
  </si>
  <si>
    <t>Сосенко Ю.О.</t>
  </si>
  <si>
    <t>Сімейко Д.В.</t>
  </si>
  <si>
    <t>Шумак Д.П.</t>
  </si>
  <si>
    <t>Комендант І.А</t>
  </si>
  <si>
    <t>Сікорський А.М.</t>
  </si>
  <si>
    <t>Хомич М.Р.</t>
  </si>
  <si>
    <t>Слободян С.М.</t>
  </si>
  <si>
    <t>Шевчук К.З.</t>
  </si>
  <si>
    <t>Мільман Ф.Щ.</t>
  </si>
  <si>
    <t>Дем"янчук І.М.</t>
  </si>
  <si>
    <t>Кравець Л.Л.</t>
  </si>
  <si>
    <t>Демченко Г.М.</t>
  </si>
  <si>
    <t>Мельник В.М.</t>
  </si>
  <si>
    <t>Ткачук Т. М.</t>
  </si>
  <si>
    <t>Шевченко А.М.</t>
  </si>
  <si>
    <t>Куценко В.М.</t>
  </si>
  <si>
    <t>Камінська Н.І.</t>
  </si>
  <si>
    <t>Нікітенко В.М.</t>
  </si>
  <si>
    <t>Цікаленко О.С.</t>
  </si>
  <si>
    <t>Пономаренко В.А.</t>
  </si>
  <si>
    <t>Трохимчук В.М.</t>
  </si>
  <si>
    <t>Клеванська О.П.</t>
  </si>
  <si>
    <t>Тельчаров Є.А.</t>
  </si>
  <si>
    <t>Кобилинська М.В.</t>
  </si>
  <si>
    <t>Голік В.В.</t>
  </si>
  <si>
    <t>Пласун В.М.</t>
  </si>
  <si>
    <t>Афанасьєв О.І.</t>
  </si>
  <si>
    <t>Лось М.І.</t>
  </si>
  <si>
    <t>Болсуновська Л.П.</t>
  </si>
  <si>
    <t>Пук Н.Б.</t>
  </si>
  <si>
    <t>Щербак С.П.</t>
  </si>
  <si>
    <t>Захлюпаний С.В.</t>
  </si>
  <si>
    <t>Хоменець В.М.</t>
  </si>
  <si>
    <t>Грищенко В.Г.</t>
  </si>
  <si>
    <t>Коваленко Р.Д.</t>
  </si>
  <si>
    <t>Боровик Л.В.</t>
  </si>
  <si>
    <t>Лук"янець О.В.</t>
  </si>
  <si>
    <t>Резвин В.Я.</t>
  </si>
  <si>
    <t>Пауел Д.Д.</t>
  </si>
  <si>
    <t>Богач Н.Б.</t>
  </si>
  <si>
    <t>Лисенко В.Г.</t>
  </si>
  <si>
    <t>Кобилинська А.М.</t>
  </si>
  <si>
    <t>Балабанова Т.С.</t>
  </si>
  <si>
    <t>Логовська В.А.</t>
  </si>
  <si>
    <t>Склярова П.В.</t>
  </si>
  <si>
    <t>Вакулик М.О.</t>
  </si>
  <si>
    <t>Велигдан Н.В.</t>
  </si>
  <si>
    <t>Борисенко Т.М.</t>
  </si>
  <si>
    <t>Іваненко О.А.</t>
  </si>
  <si>
    <t>Меркун К.Д.</t>
  </si>
  <si>
    <t>Деркач В.В.</t>
  </si>
  <si>
    <t>Горенич Е.С.</t>
  </si>
  <si>
    <t>Тарасенко Р.В.</t>
  </si>
  <si>
    <t>Черевата Н.О.</t>
  </si>
  <si>
    <t>Кондратенко О.А.</t>
  </si>
  <si>
    <t>Міхуровська Л.В.</t>
  </si>
  <si>
    <t>Горбачевський С.М.</t>
  </si>
  <si>
    <t>Сагайдак Л.С.</t>
  </si>
  <si>
    <t>Барбара Р.І.</t>
  </si>
  <si>
    <t>Ураєв В.І.</t>
  </si>
  <si>
    <t>Самцевич Е.Р.</t>
  </si>
  <si>
    <t>Пацеля І.П.</t>
  </si>
  <si>
    <t>Заріцька Т.Г.</t>
  </si>
  <si>
    <t>Кравець О.Г.</t>
  </si>
  <si>
    <t>Чревата Н.О.</t>
  </si>
  <si>
    <t>Марценюк С.О.</t>
  </si>
  <si>
    <t>Савицький О.В.</t>
  </si>
  <si>
    <t>Меренкова Г.Ф.</t>
  </si>
  <si>
    <t>Лісойван Н.Б.</t>
  </si>
  <si>
    <t>Грузевич І.М.</t>
  </si>
  <si>
    <t>Вербовий О.В.</t>
  </si>
  <si>
    <t>Кравчук В.М.</t>
  </si>
  <si>
    <t>Круць М.Г.</t>
  </si>
  <si>
    <t>Венгеровський І.Ю.</t>
  </si>
  <si>
    <t>Павличенко Д.А.</t>
  </si>
  <si>
    <t>Петров Д.М.</t>
  </si>
  <si>
    <t>Саенко Ю.А.</t>
  </si>
  <si>
    <t>Леонтьєв А.В.</t>
  </si>
  <si>
    <t>Волкіна В.О.</t>
  </si>
  <si>
    <t>Гаврилюк М.О.</t>
  </si>
  <si>
    <t>Сіренко А.Л.</t>
  </si>
  <si>
    <t>Предко О.В.</t>
  </si>
  <si>
    <t>Чернуха А.В.</t>
  </si>
  <si>
    <t>Кеба С.Н.</t>
  </si>
  <si>
    <t>Мороз О.О.</t>
  </si>
  <si>
    <t>Бойко Г.М.</t>
  </si>
  <si>
    <t>Малиновський Я.В.</t>
  </si>
  <si>
    <t>Литвинчук Л.В.</t>
  </si>
  <si>
    <t>Собінова Л.Р.</t>
  </si>
  <si>
    <t>Кузіна О.О.</t>
  </si>
  <si>
    <t>Миронова Н.В.</t>
  </si>
  <si>
    <t>Лось А.В.</t>
  </si>
  <si>
    <t>Петрик О.С.</t>
  </si>
  <si>
    <t>Блонська М.В.</t>
  </si>
  <si>
    <t>Варда Л.В.</t>
  </si>
  <si>
    <t>Бондарчук В.В.</t>
  </si>
  <si>
    <t>ТарановаО.О.</t>
  </si>
  <si>
    <t>Ткачук О.В.</t>
  </si>
  <si>
    <t>Кохан А.В.</t>
  </si>
  <si>
    <t>Голембівська Г.І.</t>
  </si>
  <si>
    <t>Філіпенко І.В.</t>
  </si>
  <si>
    <t>Щербакова Р.Т.</t>
  </si>
  <si>
    <t>Твердохліб М.О.</t>
  </si>
  <si>
    <t>Артеменко Н.В.</t>
  </si>
  <si>
    <t>Бабченко О.Г.</t>
  </si>
  <si>
    <t>Розум О.П.</t>
  </si>
  <si>
    <t>Хоміч М.Р.</t>
  </si>
  <si>
    <t>Ходієва К.О.</t>
  </si>
  <si>
    <t>Гопоченко В.М.</t>
  </si>
  <si>
    <t>Петриченко К.А.</t>
  </si>
  <si>
    <t>Харанжевська А.М</t>
  </si>
  <si>
    <t>Бондаренко А.О.</t>
  </si>
  <si>
    <t>Калінін О.О.</t>
  </si>
  <si>
    <t>Підмогільний В.Б.</t>
  </si>
  <si>
    <t>Еванс Н.В.</t>
  </si>
  <si>
    <t>Підгорна І.В.</t>
  </si>
  <si>
    <t>Пачесюк І.Л.</t>
  </si>
  <si>
    <t>Семеновський І.О.</t>
  </si>
  <si>
    <t>Демещук О.С.</t>
  </si>
  <si>
    <t>Самойловський Л.О.</t>
  </si>
  <si>
    <t>Рутковский І.О.</t>
  </si>
  <si>
    <t>Бойко В.Ф.</t>
  </si>
  <si>
    <t>Шульга О.Г.</t>
  </si>
  <si>
    <t>Митченко О.О.</t>
  </si>
  <si>
    <t>Федосова Н.О.</t>
  </si>
  <si>
    <t>Вовк Л.М.</t>
  </si>
  <si>
    <t>Козюк М.С.</t>
  </si>
  <si>
    <t>Малишева І.М.</t>
  </si>
  <si>
    <t>Мельник Г.Е.</t>
  </si>
  <si>
    <t>Коломієць О.В.</t>
  </si>
  <si>
    <t>Пономаренко В.О.</t>
  </si>
  <si>
    <t>Ковбота І.В.</t>
  </si>
  <si>
    <t>Плужноков О.В.</t>
  </si>
  <si>
    <t>Трончук Т.М.</t>
  </si>
  <si>
    <t>Моргун В.В.</t>
  </si>
  <si>
    <t>Петрова А.А.</t>
  </si>
  <si>
    <t>Заїка В.І.</t>
  </si>
  <si>
    <t>Аникина О.М.</t>
  </si>
  <si>
    <t>Гаврилюк О.А.</t>
  </si>
  <si>
    <t>Горбач І.М.</t>
  </si>
  <si>
    <t>Коленченко Р.В.</t>
  </si>
  <si>
    <t>Задворна О.Я.</t>
  </si>
  <si>
    <t>Юхимович Н.М.</t>
  </si>
  <si>
    <t>Михайлов С.А.</t>
  </si>
  <si>
    <t>Семенов І.П.</t>
  </si>
  <si>
    <t>Карпенко Г.М.</t>
  </si>
  <si>
    <t>Мотолига О.М.</t>
  </si>
  <si>
    <t>Савченко І.П.</t>
  </si>
  <si>
    <t>Мовчан Н.Г.</t>
  </si>
  <si>
    <t>Бояркіна Н.В.</t>
  </si>
  <si>
    <t>Покотило А.Н.</t>
  </si>
  <si>
    <t>Закревська Г.О.</t>
  </si>
  <si>
    <t>Покотило А.С.</t>
  </si>
  <si>
    <t>Цимбал О.І.</t>
  </si>
  <si>
    <t>Шафаренко Т.М.</t>
  </si>
  <si>
    <t>Зокуха Н.В.</t>
  </si>
  <si>
    <t>Орел З.К.</t>
  </si>
  <si>
    <t>Плохута Т.М.</t>
  </si>
  <si>
    <t>Літвінчук Л.А.</t>
  </si>
  <si>
    <t>Нікіфорова О.В.</t>
  </si>
  <si>
    <t>Макарова Л.В.</t>
  </si>
  <si>
    <t>Савчук Р.В.</t>
  </si>
  <si>
    <t>Айбетова А.Р.</t>
  </si>
  <si>
    <t>Бойко В.Г.</t>
  </si>
  <si>
    <t>Козюра І.Р.</t>
  </si>
  <si>
    <t>Москаленко Т.О.</t>
  </si>
  <si>
    <t>Сухенко А.В.</t>
  </si>
  <si>
    <t>Казімір К.О.</t>
  </si>
  <si>
    <t>Кравчук Т.О.</t>
  </si>
  <si>
    <t>Скорецький О.А.</t>
  </si>
  <si>
    <t>Твердохліб Л.М.</t>
  </si>
  <si>
    <t>Ткаченко О.С.</t>
  </si>
  <si>
    <t>Яжик Г.Є.</t>
  </si>
  <si>
    <t>Зборин С.Н.</t>
  </si>
  <si>
    <t>Нестерчук М.М.</t>
  </si>
  <si>
    <t>Салтанов А.О.</t>
  </si>
  <si>
    <t>Дудко О.В.</t>
  </si>
  <si>
    <t>Бровченко О.В.</t>
  </si>
  <si>
    <t>Кириченко О.С.</t>
  </si>
  <si>
    <t>Трикозенко О.О.</t>
  </si>
  <si>
    <t>Підгурська Ю.А.</t>
  </si>
  <si>
    <t>Веренич Н.В.</t>
  </si>
  <si>
    <t>Шостак І.М.</t>
  </si>
  <si>
    <t>Відзіговський Д.В.</t>
  </si>
  <si>
    <t>Чумак В.В.</t>
  </si>
  <si>
    <t>Гакало С.Г.</t>
  </si>
  <si>
    <t>Совкова Ф.І.</t>
  </si>
  <si>
    <t>Орловська К.Є.</t>
  </si>
  <si>
    <t>Протасов А.А.</t>
  </si>
  <si>
    <t>Віговська Н.П.</t>
  </si>
  <si>
    <t>Плохута Н.В.</t>
  </si>
  <si>
    <t>Зданевич Д.М.</t>
  </si>
  <si>
    <t>Пінчук І.В.</t>
  </si>
  <si>
    <t>Ковальчук В.В</t>
  </si>
  <si>
    <t>Гринюк А.П.</t>
  </si>
  <si>
    <t>Назарова О.Ф.</t>
  </si>
  <si>
    <t>Бойко К.Г.</t>
  </si>
  <si>
    <t>Копчинський В.Я.</t>
  </si>
  <si>
    <t>Хачатарян Е.Г.</t>
  </si>
  <si>
    <t>Кулик Н.В.</t>
  </si>
  <si>
    <t>Семко І.Д.</t>
  </si>
  <si>
    <t>Рачок С.А.</t>
  </si>
  <si>
    <t>Прокопій І.В.</t>
  </si>
  <si>
    <t>Зелений Д.О.</t>
  </si>
  <si>
    <t>Петренко Т.О.</t>
  </si>
  <si>
    <t>Куценко А.І.</t>
  </si>
  <si>
    <t>Коренюк В.В.</t>
  </si>
  <si>
    <t>Котов Л.О.</t>
  </si>
  <si>
    <t>Лемешев І.Г.</t>
  </si>
  <si>
    <t>Белякова Г.Л.</t>
  </si>
  <si>
    <t>Мануїлов А.В.</t>
  </si>
  <si>
    <t>Олійник Т.В.</t>
  </si>
  <si>
    <t>Булавенко Є.М.</t>
  </si>
  <si>
    <t>Білоус А.Ф.</t>
  </si>
  <si>
    <t>Шевчук І.П.</t>
  </si>
  <si>
    <t>Горна А.О.</t>
  </si>
  <si>
    <t>Швець А.М.</t>
  </si>
  <si>
    <t>Серховець І.П.</t>
  </si>
  <si>
    <t>Купрієнко В.П.</t>
  </si>
  <si>
    <t>Шкарупський В.А.</t>
  </si>
  <si>
    <t>Оникієнко О.О.</t>
  </si>
  <si>
    <t>Бровар Г.І.</t>
  </si>
  <si>
    <t>Украдиженко С.О.</t>
  </si>
  <si>
    <t>Якушева Є.О.</t>
  </si>
  <si>
    <t>Рудий С.М.</t>
  </si>
  <si>
    <t>Радченко В.І.</t>
  </si>
  <si>
    <t>Самчук О.А.</t>
  </si>
  <si>
    <t>Філатов Р.А.</t>
  </si>
  <si>
    <t>Марченко К.А.</t>
  </si>
  <si>
    <t>Журавель Н.В.</t>
  </si>
  <si>
    <t>Згуровець Г.Ф.</t>
  </si>
  <si>
    <t>Лис В.В.</t>
  </si>
  <si>
    <t>Калітіна Т.О.</t>
  </si>
  <si>
    <t>Жмакін О. М.</t>
  </si>
  <si>
    <t>Масловська І. Б.</t>
  </si>
  <si>
    <t>холодильник</t>
  </si>
  <si>
    <t>Рулла З. Е.</t>
  </si>
  <si>
    <t>репродукції картин</t>
  </si>
  <si>
    <t>Шиманська Л. П.</t>
  </si>
  <si>
    <t>скульптура "Люди під дощем"</t>
  </si>
  <si>
    <t>Куцак М. А.</t>
  </si>
  <si>
    <t>скульптура</t>
  </si>
  <si>
    <t>Директор</t>
  </si>
  <si>
    <t>Мішиєв В. Д.</t>
  </si>
  <si>
    <t>(підпис)</t>
  </si>
  <si>
    <t xml:space="preserve">         (ініціали і прізвище) </t>
  </si>
  <si>
    <t>Трубецька Т. М.</t>
  </si>
  <si>
    <t xml:space="preserve">(підпис)   </t>
  </si>
  <si>
    <t xml:space="preserve">    (ініціали і прізвище) 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</si>
  <si>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Територіальне медичне об'єднання "Фтизіатрія" у м.Києві  за   І    квартал  2018   року </t>
  </si>
  <si>
    <t>ДП "Укрвакцина"</t>
  </si>
  <si>
    <t>протитуб.препар./централізов.пост./</t>
  </si>
  <si>
    <t>протитуб.препар./центр.пост./</t>
  </si>
  <si>
    <t>МБФ "Альянс громадського здоров'я"</t>
  </si>
  <si>
    <t>протитуб.препар.  /Глоб.фонд/</t>
  </si>
  <si>
    <t>протитуб.препар./Глоб.фонд/</t>
  </si>
  <si>
    <t>реак.реаг.для лаб.дослід. /Глоб.фонд/</t>
  </si>
  <si>
    <t>реак.реаг.для лаб.дослід.</t>
  </si>
  <si>
    <t>витратні матеріали  /Глоб.фонд/</t>
  </si>
  <si>
    <t>медик.для лікув.побіч.дії /Глоб.фонд/</t>
  </si>
  <si>
    <t>тести для лаб.дослід. /Глоб.фонд/</t>
  </si>
  <si>
    <t>респіратори  /Глоб.фонд/</t>
  </si>
  <si>
    <t>дрібний медичний інвентар</t>
  </si>
  <si>
    <t>опромінювач бактерицидний</t>
  </si>
  <si>
    <t>апарат для охол.та нагрів.води</t>
  </si>
  <si>
    <t>кондиціонер</t>
  </si>
  <si>
    <t>БФ "Фундація АНТИСНІД - Україна"</t>
  </si>
  <si>
    <t>медичні меб.для каб.замісної терапії</t>
  </si>
  <si>
    <t>швидкий тест на ВІЛ</t>
  </si>
  <si>
    <t>Заступник керівника установи</t>
  </si>
  <si>
    <t>Осауленко Н.В.</t>
  </si>
  <si>
    <t>Твердохліб О.В.</t>
  </si>
  <si>
    <r>
      <rPr>
        <sz val="12"/>
        <rFont val="Times New Roman"/>
      </rPr>
      <t>Додаток</t>
    </r>
  </si>
  <si>
    <r>
      <rPr>
        <sz val="12"/>
        <rFont val="Times New Roman"/>
      </rPr>
      <t>до наказу Міністерства охорони здоров'я України</t>
    </r>
  </si>
  <si>
    <t>25.07.2017    №    848</t>
  </si>
  <si>
    <r>
      <rPr>
        <b/>
        <sz val="12"/>
        <rFont val="Times New Roman"/>
      </rPr>
      <t>ІНФОРМАЦІЯ</t>
    </r>
  </si>
  <si>
    <r>
      <rPr>
        <b/>
        <sz val="12"/>
        <rFont val="Times New Roman"/>
      </rPr>
      <t>про надходження і використання благодійних пожертв від фізичних та юридичних осіб</t>
    </r>
  </si>
  <si>
    <t>ТМО "ДЕРМАТОВЕНЕРОЛОГІЯ" у м.Києві  І_за квартал 2018 року</t>
  </si>
  <si>
    <r>
      <rPr>
        <sz val="9"/>
        <rFont val="Corbel"/>
      </rPr>
      <t>найменування закладу охорони здоров'я</t>
    </r>
  </si>
  <si>
    <r>
      <rPr>
        <sz val="8"/>
        <rFont val="Times New Roman"/>
      </rPr>
      <t>Період</t>
    </r>
  </si>
  <si>
    <r>
      <rPr>
        <sz val="8"/>
        <rFont val="Times New Roman"/>
      </rPr>
      <t>Найменування юридичної особи (або позначення фізичної особи)</t>
    </r>
  </si>
  <si>
    <r>
      <rPr>
        <sz val="8"/>
        <rFont val="Times New Roman"/>
      </rPr>
      <t>Благодійні пожертви, що були отримані закладом охорони здоров'я від фізичних та юридичних осіб</t>
    </r>
  </si>
  <si>
    <r>
      <rPr>
        <sz val="8"/>
        <rFont val="Times New Roman"/>
      </rPr>
      <t>Всього отримано благодійних пожертв, тис. грн.</t>
    </r>
  </si>
  <si>
    <r>
      <rPr>
        <sz val="8"/>
        <rFont val="Times New Roman"/>
      </rPr>
      <t>Використання закладом охорони здоров'я благодійних пожертв, отриманих у грошовій та натуральній (товари і послуги) формі</t>
    </r>
  </si>
  <si>
    <r>
      <rPr>
        <sz val="8"/>
        <rFont val="Times New Roman"/>
      </rPr>
      <t>Залишок невикористаних грошових коштів, товарів та послуг на кінець звітного періоду, тис. гри.</t>
    </r>
  </si>
  <si>
    <r>
      <rPr>
        <sz val="8"/>
        <rFont val="Times New Roman"/>
      </rPr>
      <t>В грошовій формі, тис. гри.</t>
    </r>
  </si>
  <si>
    <r>
      <rPr>
        <sz val="8"/>
        <rFont val="Times New Roman"/>
      </rPr>
      <t>В натуральній формі (товари і послуги), тис. грн.</t>
    </r>
  </si>
  <si>
    <r>
      <rPr>
        <sz val="8"/>
        <rFont val="Times New Roman"/>
      </rPr>
      <t>Перелік товарів і послуг в натуральній формі</t>
    </r>
  </si>
  <si>
    <r>
      <rPr>
        <sz val="8"/>
        <rFont val="Times New Roman"/>
      </rPr>
      <t>Напрямки використання у грошовій формі (стаття витрат)</t>
    </r>
  </si>
  <si>
    <r>
      <rPr>
        <sz val="8"/>
        <rFont val="Times New Roman"/>
      </rPr>
      <t>Сума, тис. грн.</t>
    </r>
  </si>
  <si>
    <r>
      <rPr>
        <sz val="8"/>
        <rFont val="Times New Roman"/>
      </rPr>
      <t>Перелік використаних товарів та послуг у натуральній формі</t>
    </r>
  </si>
  <si>
    <r>
      <rPr>
        <sz val="8"/>
        <rFont val="Times New Roman"/>
      </rPr>
      <t>Сума, тис. гри.</t>
    </r>
  </si>
  <si>
    <r>
      <rPr>
        <sz val="8"/>
        <rFont val="Times New Roman"/>
      </rPr>
      <t>І квартал</t>
    </r>
  </si>
  <si>
    <t>ДП"Укрмедпостач" МОЗ України</t>
  </si>
  <si>
    <t>бепантен мазь 5% по 30г, засіб для відкритих ран стерильний Mepilex, повязки спеціальніTubifast,серветки з нетканного матеріалу стерильні,судокрем для зовн.заст. По 250г,бинт еластичний фіксуючий 8*4 та 10*4</t>
  </si>
  <si>
    <r>
      <rPr>
        <sz val="8"/>
        <rFont val="Times New Roman"/>
      </rPr>
      <t>0,0</t>
    </r>
  </si>
  <si>
    <t>БФ "Фундація Антиснід-Україна"</t>
  </si>
  <si>
    <t>Швидкі тести для визначення ВІЛ, рукавички,скарифікатори,серветки</t>
  </si>
  <si>
    <t>гумка, папки, клей, зошити,ручки,олівці, ножиці,блокноти,скотч</t>
  </si>
  <si>
    <t>фізичні особи</t>
  </si>
  <si>
    <r>
      <rPr>
        <sz val="8"/>
        <rFont val="Times New Roman"/>
      </rPr>
      <t>Всього за рік</t>
    </r>
  </si>
  <si>
    <t>Корнієнко В.В.</t>
  </si>
  <si>
    <t>Кудько Н.І.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</si>
</sst>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6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u/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u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</font>
    <font>
      <sz val="11.5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8"/>
      <color indexed="8"/>
      <name val="Calibri"/>
      <family val="2"/>
    </font>
    <font>
      <b/>
      <sz val="13"/>
      <name val="Times New Roman"/>
    </font>
    <font>
      <sz val="13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  <family val="1"/>
      <charset val="204"/>
    </font>
    <font>
      <b/>
      <i/>
      <sz val="16"/>
      <color indexed="8"/>
      <name val="Calibri"/>
      <family val="2"/>
      <charset val="204"/>
    </font>
    <font>
      <i/>
      <sz val="16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</font>
    <font>
      <b/>
      <u/>
      <sz val="12"/>
      <name val="Times New Roman"/>
      <family val="1"/>
      <charset val="204"/>
    </font>
    <font>
      <sz val="9"/>
      <name val="Corbel"/>
    </font>
    <font>
      <sz val="8"/>
      <name val="Times New Roman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17" fillId="0" borderId="0"/>
    <xf numFmtId="0" fontId="20" fillId="0" borderId="0"/>
    <xf numFmtId="0" fontId="36" fillId="0" borderId="0"/>
    <xf numFmtId="0" fontId="3" fillId="0" borderId="0"/>
  </cellStyleXfs>
  <cellXfs count="312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/>
    <xf numFmtId="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2" fontId="13" fillId="2" borderId="2" xfId="0" applyNumberFormat="1" applyFont="1" applyFill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13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wrapText="1"/>
    </xf>
    <xf numFmtId="2" fontId="13" fillId="3" borderId="2" xfId="0" applyNumberFormat="1" applyFont="1" applyFill="1" applyBorder="1" applyAlignment="1">
      <alignment horizontal="center"/>
    </xf>
    <xf numFmtId="0" fontId="14" fillId="3" borderId="2" xfId="0" applyFont="1" applyFill="1" applyBorder="1"/>
    <xf numFmtId="4" fontId="13" fillId="3" borderId="2" xfId="0" applyNumberFormat="1" applyFont="1" applyFill="1" applyBorder="1" applyAlignment="1">
      <alignment horizontal="center"/>
    </xf>
    <xf numFmtId="0" fontId="16" fillId="0" borderId="0" xfId="0" applyFont="1"/>
    <xf numFmtId="0" fontId="7" fillId="0" borderId="1" xfId="6" applyFont="1" applyBorder="1" applyAlignment="1">
      <alignment horizontal="center"/>
    </xf>
    <xf numFmtId="0" fontId="18" fillId="0" borderId="1" xfId="6" applyFont="1" applyBorder="1" applyAlignment="1">
      <alignment horizontal="center"/>
    </xf>
    <xf numFmtId="0" fontId="0" fillId="0" borderId="1" xfId="0" applyBorder="1" applyAlignment="1"/>
    <xf numFmtId="0" fontId="19" fillId="0" borderId="0" xfId="6" applyFont="1" applyAlignment="1">
      <alignment horizontal="centerContinuous" vertical="top"/>
    </xf>
    <xf numFmtId="0" fontId="19" fillId="0" borderId="0" xfId="6" applyFont="1" applyBorder="1" applyAlignment="1">
      <alignment horizontal="centerContinuous" vertical="top"/>
    </xf>
    <xf numFmtId="0" fontId="7" fillId="0" borderId="0" xfId="7" applyFont="1"/>
    <xf numFmtId="0" fontId="21" fillId="0" borderId="0" xfId="7" applyFont="1" applyAlignment="1">
      <alignment horizontal="center"/>
    </xf>
    <xf numFmtId="0" fontId="20" fillId="0" borderId="0" xfId="7"/>
    <xf numFmtId="0" fontId="21" fillId="0" borderId="0" xfId="7" applyFont="1" applyAlignment="1">
      <alignment horizontal="center" vertical="center" wrapText="1"/>
    </xf>
    <xf numFmtId="0" fontId="7" fillId="0" borderId="3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0" fontId="21" fillId="0" borderId="3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 wrapText="1"/>
    </xf>
    <xf numFmtId="0" fontId="21" fillId="0" borderId="4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21" fillId="0" borderId="5" xfId="7" applyFont="1" applyBorder="1" applyAlignment="1">
      <alignment horizontal="center" vertical="center" wrapText="1"/>
    </xf>
    <xf numFmtId="0" fontId="7" fillId="0" borderId="2" xfId="7" applyFont="1" applyBorder="1"/>
    <xf numFmtId="0" fontId="7" fillId="0" borderId="2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/>
    </xf>
    <xf numFmtId="0" fontId="21" fillId="0" borderId="2" xfId="7" applyFont="1" applyBorder="1" applyAlignment="1">
      <alignment horizontal="center"/>
    </xf>
    <xf numFmtId="2" fontId="7" fillId="0" borderId="2" xfId="7" applyNumberFormat="1" applyFont="1" applyBorder="1" applyAlignment="1">
      <alignment horizontal="center"/>
    </xf>
    <xf numFmtId="0" fontId="7" fillId="0" borderId="2" xfId="7" applyFont="1" applyBorder="1" applyAlignment="1">
      <alignment horizontal="left"/>
    </xf>
    <xf numFmtId="164" fontId="7" fillId="0" borderId="2" xfId="7" applyNumberFormat="1" applyFont="1" applyBorder="1" applyAlignment="1">
      <alignment horizontal="center"/>
    </xf>
    <xf numFmtId="164" fontId="21" fillId="0" borderId="2" xfId="7" applyNumberFormat="1" applyFont="1" applyBorder="1" applyAlignment="1">
      <alignment horizontal="center"/>
    </xf>
    <xf numFmtId="0" fontId="21" fillId="0" borderId="2" xfId="7" applyFont="1" applyBorder="1" applyAlignment="1">
      <alignment horizontal="right"/>
    </xf>
    <xf numFmtId="0" fontId="21" fillId="0" borderId="2" xfId="7" applyFont="1" applyBorder="1"/>
    <xf numFmtId="2" fontId="21" fillId="0" borderId="2" xfId="7" applyNumberFormat="1" applyFont="1" applyBorder="1" applyAlignment="1">
      <alignment horizontal="center"/>
    </xf>
    <xf numFmtId="0" fontId="22" fillId="0" borderId="0" xfId="7" applyFont="1"/>
    <xf numFmtId="0" fontId="22" fillId="0" borderId="0" xfId="7" applyFont="1" applyAlignment="1">
      <alignment horizontal="center"/>
    </xf>
    <xf numFmtId="0" fontId="25" fillId="0" borderId="1" xfId="6" applyFont="1" applyBorder="1" applyAlignment="1">
      <alignment horizontal="center"/>
    </xf>
    <xf numFmtId="0" fontId="26" fillId="0" borderId="1" xfId="0" applyFont="1" applyBorder="1" applyAlignment="1"/>
    <xf numFmtId="0" fontId="12" fillId="0" borderId="2" xfId="0" applyFont="1" applyBorder="1" applyAlignment="1">
      <alignment horizontal="center" wrapText="1"/>
    </xf>
    <xf numFmtId="0" fontId="20" fillId="0" borderId="0" xfId="7" applyAlignment="1">
      <alignment horizontal="left"/>
    </xf>
    <xf numFmtId="0" fontId="20" fillId="0" borderId="0" xfId="7" applyAlignment="1"/>
    <xf numFmtId="0" fontId="20" fillId="0" borderId="0" xfId="7" applyAlignment="1">
      <alignment horizontal="center"/>
    </xf>
    <xf numFmtId="0" fontId="20" fillId="0" borderId="0" xfId="7" applyBorder="1" applyAlignment="1">
      <alignment horizontal="center" vertical="center" wrapText="1"/>
    </xf>
    <xf numFmtId="0" fontId="20" fillId="0" borderId="2" xfId="7" applyBorder="1" applyAlignment="1">
      <alignment horizontal="center" vertical="center" wrapText="1"/>
    </xf>
    <xf numFmtId="0" fontId="20" fillId="0" borderId="2" xfId="7" applyBorder="1" applyAlignment="1">
      <alignment horizontal="center" vertical="center" wrapText="1"/>
    </xf>
    <xf numFmtId="0" fontId="20" fillId="0" borderId="0" xfId="7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2" fontId="13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4" fontId="13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0" xfId="4"/>
    <xf numFmtId="0" fontId="5" fillId="0" borderId="0" xfId="4" applyFont="1" applyAlignment="1">
      <alignment vertical="top"/>
    </xf>
    <xf numFmtId="0" fontId="6" fillId="0" borderId="0" xfId="4" applyFont="1"/>
    <xf numFmtId="0" fontId="6" fillId="0" borderId="0" xfId="4" applyFont="1" applyAlignment="1">
      <alignment vertical="center" wrapText="1"/>
    </xf>
    <xf numFmtId="0" fontId="7" fillId="0" borderId="0" xfId="4" applyFont="1" applyAlignment="1">
      <alignment vertical="top"/>
    </xf>
    <xf numFmtId="0" fontId="8" fillId="0" borderId="0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top"/>
    </xf>
    <xf numFmtId="0" fontId="10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top" wrapText="1"/>
    </xf>
    <xf numFmtId="0" fontId="10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wrapText="1"/>
    </xf>
    <xf numFmtId="4" fontId="12" fillId="0" borderId="2" xfId="4" applyNumberFormat="1" applyFont="1" applyBorder="1" applyAlignment="1">
      <alignment horizontal="center" wrapText="1"/>
    </xf>
    <xf numFmtId="4" fontId="12" fillId="0" borderId="2" xfId="4" applyNumberFormat="1" applyFont="1" applyBorder="1" applyAlignment="1">
      <alignment horizontal="center"/>
    </xf>
    <xf numFmtId="2" fontId="13" fillId="2" borderId="2" xfId="4" applyNumberFormat="1" applyFont="1" applyFill="1" applyBorder="1" applyAlignment="1">
      <alignment horizontal="center"/>
    </xf>
    <xf numFmtId="0" fontId="12" fillId="0" borderId="2" xfId="4" applyFont="1" applyBorder="1"/>
    <xf numFmtId="4" fontId="13" fillId="0" borderId="2" xfId="4" applyNumberFormat="1" applyFont="1" applyBorder="1" applyAlignment="1">
      <alignment horizontal="center"/>
    </xf>
    <xf numFmtId="0" fontId="12" fillId="0" borderId="2" xfId="4" applyFont="1" applyBorder="1" applyAlignment="1">
      <alignment horizontal="left" vertical="center" wrapText="1"/>
    </xf>
    <xf numFmtId="0" fontId="12" fillId="0" borderId="2" xfId="4" applyFont="1" applyBorder="1" applyAlignment="1">
      <alignment horizontal="center" vertical="center"/>
    </xf>
    <xf numFmtId="165" fontId="12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/>
    <xf numFmtId="4" fontId="14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wrapText="1"/>
    </xf>
    <xf numFmtId="0" fontId="13" fillId="3" borderId="2" xfId="4" applyFont="1" applyFill="1" applyBorder="1"/>
    <xf numFmtId="4" fontId="15" fillId="3" borderId="2" xfId="4" applyNumberFormat="1" applyFont="1" applyFill="1" applyBorder="1" applyAlignment="1">
      <alignment horizontal="center"/>
    </xf>
    <xf numFmtId="0" fontId="14" fillId="3" borderId="2" xfId="4" applyFont="1" applyFill="1" applyBorder="1" applyAlignment="1">
      <alignment wrapText="1"/>
    </xf>
    <xf numFmtId="2" fontId="13" fillId="3" borderId="2" xfId="4" applyNumberFormat="1" applyFont="1" applyFill="1" applyBorder="1" applyAlignment="1">
      <alignment horizontal="center"/>
    </xf>
    <xf numFmtId="0" fontId="14" fillId="3" borderId="2" xfId="4" applyFont="1" applyFill="1" applyBorder="1"/>
    <xf numFmtId="4" fontId="13" fillId="3" borderId="2" xfId="4" applyNumberFormat="1" applyFont="1" applyFill="1" applyBorder="1" applyAlignment="1">
      <alignment horizontal="center"/>
    </xf>
    <xf numFmtId="0" fontId="16" fillId="0" borderId="0" xfId="4" applyFont="1"/>
    <xf numFmtId="0" fontId="1" fillId="0" borderId="1" xfId="4" applyBorder="1" applyAlignment="1"/>
    <xf numFmtId="0" fontId="0" fillId="0" borderId="2" xfId="0" applyBorder="1" applyAlignment="1">
      <alignment wrapText="1"/>
    </xf>
    <xf numFmtId="0" fontId="0" fillId="4" borderId="2" xfId="0" applyFill="1" applyBorder="1" applyAlignment="1">
      <alignment wrapText="1"/>
    </xf>
    <xf numFmtId="4" fontId="28" fillId="4" borderId="2" xfId="0" applyNumberFormat="1" applyFont="1" applyFill="1" applyBorder="1" applyAlignment="1">
      <alignment horizontal="center"/>
    </xf>
    <xf numFmtId="4" fontId="18" fillId="4" borderId="2" xfId="0" applyNumberFormat="1" applyFont="1" applyFill="1" applyBorder="1" applyAlignment="1">
      <alignment horizontal="center"/>
    </xf>
    <xf numFmtId="4" fontId="18" fillId="0" borderId="2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1" xfId="6" applyFont="1" applyBorder="1" applyAlignment="1">
      <alignment horizontal="center"/>
    </xf>
    <xf numFmtId="0" fontId="34" fillId="0" borderId="1" xfId="6" applyFont="1" applyBorder="1" applyAlignment="1">
      <alignment horizontal="center"/>
    </xf>
    <xf numFmtId="0" fontId="33" fillId="0" borderId="1" xfId="0" applyFont="1" applyBorder="1" applyAlignment="1"/>
    <xf numFmtId="0" fontId="35" fillId="0" borderId="0" xfId="6" applyFont="1" applyAlignment="1">
      <alignment horizontal="centerContinuous" vertical="top"/>
    </xf>
    <xf numFmtId="0" fontId="35" fillId="0" borderId="0" xfId="6" applyFont="1" applyBorder="1" applyAlignment="1">
      <alignment horizontal="centerContinuous" vertical="top"/>
    </xf>
    <xf numFmtId="0" fontId="12" fillId="0" borderId="2" xfId="0" applyFont="1" applyBorder="1" applyAlignment="1">
      <alignment horizontal="center"/>
    </xf>
    <xf numFmtId="0" fontId="13" fillId="0" borderId="0" xfId="8" applyFont="1" applyAlignment="1">
      <alignment horizontal="center" vertical="center"/>
    </xf>
    <xf numFmtId="0" fontId="37" fillId="0" borderId="0" xfId="8" applyFont="1" applyAlignment="1"/>
    <xf numFmtId="0" fontId="36" fillId="0" borderId="0" xfId="8"/>
    <xf numFmtId="0" fontId="13" fillId="0" borderId="0" xfId="8" applyFont="1" applyAlignment="1">
      <alignment horizontal="center" vertical="center"/>
    </xf>
    <xf numFmtId="0" fontId="37" fillId="0" borderId="0" xfId="8" applyFont="1"/>
    <xf numFmtId="0" fontId="38" fillId="0" borderId="0" xfId="8" applyFont="1" applyAlignment="1">
      <alignment horizontal="center" vertical="center"/>
    </xf>
    <xf numFmtId="0" fontId="37" fillId="0" borderId="0" xfId="8" applyFont="1" applyAlignment="1">
      <alignment horizontal="center"/>
    </xf>
    <xf numFmtId="0" fontId="12" fillId="0" borderId="0" xfId="8" applyFont="1" applyAlignment="1">
      <alignment horizontal="justify" vertical="center"/>
    </xf>
    <xf numFmtId="0" fontId="39" fillId="0" borderId="0" xfId="8" applyFont="1"/>
    <xf numFmtId="0" fontId="36" fillId="0" borderId="0" xfId="8" applyAlignment="1">
      <alignment horizontal="center"/>
    </xf>
    <xf numFmtId="0" fontId="36" fillId="0" borderId="6" xfId="8" applyBorder="1" applyAlignment="1"/>
    <xf numFmtId="0" fontId="28" fillId="0" borderId="7" xfId="8" applyFont="1" applyBorder="1" applyAlignment="1">
      <alignment horizontal="center" vertical="center" wrapText="1"/>
    </xf>
    <xf numFmtId="0" fontId="11" fillId="0" borderId="7" xfId="8" applyFont="1" applyBorder="1" applyAlignment="1">
      <alignment horizontal="center" vertical="center" wrapText="1"/>
    </xf>
    <xf numFmtId="0" fontId="11" fillId="0" borderId="8" xfId="8" applyFont="1" applyBorder="1" applyAlignment="1">
      <alignment horizontal="center" vertical="center" wrapText="1"/>
    </xf>
    <xf numFmtId="0" fontId="11" fillId="0" borderId="9" xfId="8" applyFont="1" applyBorder="1" applyAlignment="1">
      <alignment horizontal="center" vertical="center" wrapText="1"/>
    </xf>
    <xf numFmtId="0" fontId="11" fillId="0" borderId="10" xfId="8" applyFont="1" applyBorder="1" applyAlignment="1">
      <alignment horizontal="center" vertical="center" wrapText="1"/>
    </xf>
    <xf numFmtId="0" fontId="28" fillId="0" borderId="11" xfId="8" applyFont="1" applyBorder="1" applyAlignment="1">
      <alignment horizontal="center" vertical="center" wrapText="1"/>
    </xf>
    <xf numFmtId="0" fontId="40" fillId="0" borderId="11" xfId="8" applyFont="1" applyBorder="1" applyAlignment="1">
      <alignment vertical="center" wrapText="1"/>
    </xf>
    <xf numFmtId="0" fontId="11" fillId="0" borderId="12" xfId="8" applyFont="1" applyBorder="1" applyAlignment="1">
      <alignment horizontal="center" vertical="center" wrapText="1"/>
    </xf>
    <xf numFmtId="0" fontId="11" fillId="0" borderId="6" xfId="8" applyFont="1" applyBorder="1" applyAlignment="1">
      <alignment horizontal="center" vertical="center" wrapText="1"/>
    </xf>
    <xf numFmtId="0" fontId="11" fillId="0" borderId="13" xfId="8" applyFont="1" applyBorder="1" applyAlignment="1">
      <alignment horizontal="center" vertical="center" wrapText="1"/>
    </xf>
    <xf numFmtId="0" fontId="11" fillId="0" borderId="11" xfId="8" applyFont="1" applyBorder="1" applyAlignment="1">
      <alignment horizontal="center" vertical="center" wrapText="1"/>
    </xf>
    <xf numFmtId="0" fontId="11" fillId="0" borderId="7" xfId="8" applyFont="1" applyBorder="1" applyAlignment="1">
      <alignment vertical="center" wrapText="1"/>
    </xf>
    <xf numFmtId="0" fontId="11" fillId="0" borderId="11" xfId="8" applyFont="1" applyBorder="1" applyAlignment="1">
      <alignment vertical="center" wrapText="1"/>
    </xf>
    <xf numFmtId="0" fontId="36" fillId="0" borderId="11" xfId="8" applyBorder="1" applyAlignment="1">
      <alignment horizontal="center" vertical="center" wrapText="1"/>
    </xf>
    <xf numFmtId="0" fontId="40" fillId="0" borderId="14" xfId="8" applyFont="1" applyBorder="1" applyAlignment="1">
      <alignment vertical="center" wrapText="1"/>
    </xf>
    <xf numFmtId="0" fontId="11" fillId="0" borderId="14" xfId="8" applyFont="1" applyBorder="1" applyAlignment="1">
      <alignment vertical="center" wrapText="1"/>
    </xf>
    <xf numFmtId="0" fontId="11" fillId="0" borderId="14" xfId="8" applyFont="1" applyBorder="1" applyAlignment="1">
      <alignment horizontal="center" vertical="center" wrapText="1"/>
    </xf>
    <xf numFmtId="0" fontId="36" fillId="0" borderId="14" xfId="8" applyBorder="1" applyAlignment="1">
      <alignment horizontal="center" vertical="center" wrapText="1"/>
    </xf>
    <xf numFmtId="0" fontId="41" fillId="0" borderId="2" xfId="8" applyFont="1" applyBorder="1" applyAlignment="1">
      <alignment vertical="center" wrapText="1"/>
    </xf>
    <xf numFmtId="0" fontId="28" fillId="0" borderId="15" xfId="8" applyFont="1" applyBorder="1" applyAlignment="1">
      <alignment vertical="center" wrapText="1"/>
    </xf>
    <xf numFmtId="0" fontId="28" fillId="0" borderId="16" xfId="8" applyFont="1" applyBorder="1" applyAlignment="1">
      <alignment vertical="center" wrapText="1"/>
    </xf>
    <xf numFmtId="2" fontId="28" fillId="0" borderId="16" xfId="8" applyNumberFormat="1" applyFont="1" applyBorder="1" applyAlignment="1">
      <alignment horizontal="center" vertical="center" wrapText="1"/>
    </xf>
    <xf numFmtId="0" fontId="28" fillId="0" borderId="16" xfId="8" applyFont="1" applyBorder="1" applyAlignment="1">
      <alignment horizontal="center" vertical="center" wrapText="1"/>
    </xf>
    <xf numFmtId="2" fontId="42" fillId="0" borderId="16" xfId="8" applyNumberFormat="1" applyFont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 wrapText="1"/>
    </xf>
    <xf numFmtId="0" fontId="43" fillId="0" borderId="11" xfId="8" applyFont="1" applyBorder="1" applyAlignment="1">
      <alignment vertical="center" wrapText="1"/>
    </xf>
    <xf numFmtId="164" fontId="28" fillId="0" borderId="16" xfId="8" applyNumberFormat="1" applyFont="1" applyBorder="1" applyAlignment="1">
      <alignment horizontal="center" vertical="center" wrapText="1"/>
    </xf>
    <xf numFmtId="164" fontId="42" fillId="0" borderId="16" xfId="8" applyNumberFormat="1" applyFont="1" applyBorder="1" applyAlignment="1">
      <alignment horizontal="center" vertical="center" wrapText="1"/>
    </xf>
    <xf numFmtId="0" fontId="43" fillId="0" borderId="2" xfId="8" applyFont="1" applyBorder="1" applyAlignment="1">
      <alignment vertical="center" wrapText="1"/>
    </xf>
    <xf numFmtId="164" fontId="13" fillId="0" borderId="16" xfId="8" applyNumberFormat="1" applyFont="1" applyBorder="1" applyAlignment="1">
      <alignment horizontal="center" vertical="center" wrapText="1"/>
    </xf>
    <xf numFmtId="0" fontId="42" fillId="0" borderId="16" xfId="8" applyFont="1" applyBorder="1" applyAlignment="1">
      <alignment horizontal="center" vertical="center" wrapText="1"/>
    </xf>
    <xf numFmtId="0" fontId="43" fillId="0" borderId="14" xfId="8" applyFont="1" applyBorder="1" applyAlignment="1">
      <alignment vertical="center" wrapText="1"/>
    </xf>
    <xf numFmtId="0" fontId="43" fillId="0" borderId="7" xfId="8" applyFont="1" applyBorder="1" applyAlignment="1">
      <alignment vertical="center" wrapText="1"/>
    </xf>
    <xf numFmtId="0" fontId="28" fillId="0" borderId="7" xfId="8" applyFont="1" applyBorder="1" applyAlignment="1">
      <alignment vertical="center" wrapText="1"/>
    </xf>
    <xf numFmtId="0" fontId="28" fillId="4" borderId="7" xfId="8" applyFont="1" applyFill="1" applyBorder="1" applyAlignment="1">
      <alignment horizontal="center" vertical="center" wrapText="1"/>
    </xf>
    <xf numFmtId="0" fontId="28" fillId="0" borderId="7" xfId="8" applyFont="1" applyBorder="1" applyAlignment="1">
      <alignment horizontal="center" vertical="center" wrapText="1"/>
    </xf>
    <xf numFmtId="0" fontId="36" fillId="0" borderId="2" xfId="8" applyBorder="1" applyAlignment="1">
      <alignment horizontal="center"/>
    </xf>
    <xf numFmtId="0" fontId="42" fillId="0" borderId="2" xfId="8" applyFont="1" applyBorder="1" applyAlignment="1">
      <alignment horizontal="left"/>
    </xf>
    <xf numFmtId="0" fontId="42" fillId="4" borderId="2" xfId="8" applyFont="1" applyFill="1" applyBorder="1" applyAlignment="1">
      <alignment horizontal="center"/>
    </xf>
    <xf numFmtId="2" fontId="42" fillId="0" borderId="2" xfId="8" applyNumberFormat="1" applyFont="1" applyBorder="1" applyAlignment="1">
      <alignment horizontal="center"/>
    </xf>
    <xf numFmtId="0" fontId="42" fillId="0" borderId="2" xfId="8" applyFont="1" applyBorder="1" applyAlignment="1">
      <alignment horizontal="center"/>
    </xf>
    <xf numFmtId="2" fontId="42" fillId="4" borderId="2" xfId="8" applyNumberFormat="1" applyFont="1" applyFill="1" applyBorder="1" applyAlignment="1">
      <alignment horizontal="center"/>
    </xf>
    <xf numFmtId="0" fontId="28" fillId="0" borderId="0" xfId="8" applyFont="1"/>
    <xf numFmtId="0" fontId="28" fillId="0" borderId="0" xfId="8" applyFont="1" applyFill="1" applyBorder="1" applyAlignment="1">
      <alignment vertical="center" wrapText="1"/>
    </xf>
    <xf numFmtId="0" fontId="44" fillId="0" borderId="0" xfId="8" applyFont="1"/>
    <xf numFmtId="0" fontId="45" fillId="0" borderId="0" xfId="8" applyFont="1"/>
    <xf numFmtId="0" fontId="3" fillId="0" borderId="0" xfId="9" applyBorder="1" applyAlignment="1">
      <alignment vertical="top"/>
    </xf>
    <xf numFmtId="0" fontId="3" fillId="0" borderId="0" xfId="9"/>
    <xf numFmtId="0" fontId="3" fillId="0" borderId="0" xfId="9" applyBorder="1" applyAlignment="1">
      <alignment horizontal="right" vertical="top"/>
    </xf>
    <xf numFmtId="0" fontId="3" fillId="0" borderId="0" xfId="9" applyBorder="1" applyAlignment="1">
      <alignment horizontal="right" vertical="center"/>
    </xf>
    <xf numFmtId="0" fontId="18" fillId="0" borderId="0" xfId="9" applyFont="1" applyBorder="1" applyAlignment="1">
      <alignment horizontal="center" vertical="top"/>
    </xf>
    <xf numFmtId="0" fontId="18" fillId="0" borderId="0" xfId="9" applyFont="1"/>
    <xf numFmtId="0" fontId="50" fillId="0" borderId="0" xfId="9" applyFont="1" applyBorder="1" applyAlignment="1">
      <alignment horizontal="center" vertical="top"/>
    </xf>
    <xf numFmtId="0" fontId="18" fillId="0" borderId="0" xfId="9" applyFont="1" applyBorder="1" applyAlignment="1">
      <alignment vertical="top"/>
    </xf>
    <xf numFmtId="0" fontId="18" fillId="0" borderId="2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 wrapText="1"/>
    </xf>
    <xf numFmtId="0" fontId="18" fillId="0" borderId="2" xfId="9" applyFont="1" applyBorder="1" applyAlignment="1">
      <alignment horizontal="justify" vertical="center" wrapText="1"/>
    </xf>
    <xf numFmtId="0" fontId="18" fillId="0" borderId="2" xfId="9" applyFont="1" applyBorder="1" applyAlignment="1">
      <alignment horizontal="center" vertical="center" wrapText="1"/>
    </xf>
    <xf numFmtId="0" fontId="18" fillId="0" borderId="2" xfId="9" applyFont="1" applyBorder="1" applyAlignment="1">
      <alignment horizontal="center" wrapText="1"/>
    </xf>
    <xf numFmtId="0" fontId="18" fillId="0" borderId="2" xfId="9" applyFont="1" applyBorder="1" applyAlignment="1">
      <alignment horizontal="left" vertical="top" indent="1"/>
    </xf>
    <xf numFmtId="0" fontId="18" fillId="0" borderId="2" xfId="9" applyFont="1" applyBorder="1" applyAlignment="1">
      <alignment horizontal="center" vertical="center"/>
    </xf>
    <xf numFmtId="0" fontId="18" fillId="0" borderId="2" xfId="9" applyFont="1" applyBorder="1" applyAlignment="1">
      <alignment horizontal="left" vertical="top" wrapText="1"/>
    </xf>
    <xf numFmtId="0" fontId="18" fillId="0" borderId="2" xfId="9" applyFont="1" applyBorder="1" applyAlignment="1">
      <alignment horizontal="left" vertical="top"/>
    </xf>
    <xf numFmtId="0" fontId="18" fillId="0" borderId="2" xfId="9" applyFont="1" applyBorder="1" applyAlignment="1">
      <alignment horizontal="right"/>
    </xf>
    <xf numFmtId="0" fontId="18" fillId="0" borderId="2" xfId="9" applyFont="1" applyBorder="1" applyAlignment="1">
      <alignment horizontal="left" vertical="center" indent="1"/>
    </xf>
    <xf numFmtId="0" fontId="18" fillId="0" borderId="2" xfId="9" applyFont="1" applyBorder="1" applyAlignment="1">
      <alignment horizontal="center" vertical="top"/>
    </xf>
    <xf numFmtId="0" fontId="0" fillId="0" borderId="0" xfId="0" applyAlignment="1">
      <alignment horizontal="right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166" fontId="28" fillId="0" borderId="0" xfId="0" applyNumberFormat="1" applyFont="1"/>
    <xf numFmtId="166" fontId="28" fillId="0" borderId="1" xfId="0" applyNumberFormat="1" applyFont="1" applyBorder="1"/>
    <xf numFmtId="0" fontId="28" fillId="0" borderId="0" xfId="0" applyFont="1" applyAlignment="1">
      <alignment horizontal="left"/>
    </xf>
    <xf numFmtId="166" fontId="28" fillId="0" borderId="0" xfId="0" applyNumberFormat="1" applyFont="1" applyBorder="1"/>
    <xf numFmtId="0" fontId="8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28" fillId="0" borderId="0" xfId="0" applyFont="1" applyAlignme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6" fillId="0" borderId="17" xfId="0" applyFont="1" applyBorder="1" applyAlignment="1">
      <alignment horizontal="center"/>
    </xf>
    <xf numFmtId="166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wrapText="1"/>
    </xf>
    <xf numFmtId="0" fontId="28" fillId="0" borderId="2" xfId="0" applyFont="1" applyBorder="1"/>
    <xf numFmtId="166" fontId="28" fillId="0" borderId="2" xfId="0" applyNumberFormat="1" applyFont="1" applyBorder="1"/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wrapText="1"/>
    </xf>
    <xf numFmtId="2" fontId="0" fillId="0" borderId="2" xfId="0" applyNumberFormat="1" applyBorder="1"/>
    <xf numFmtId="166" fontId="0" fillId="4" borderId="2" xfId="0" applyNumberFormat="1" applyFill="1" applyBorder="1"/>
    <xf numFmtId="166" fontId="0" fillId="0" borderId="2" xfId="0" applyNumberFormat="1" applyBorder="1"/>
    <xf numFmtId="0" fontId="28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wrapText="1"/>
    </xf>
    <xf numFmtId="0" fontId="28" fillId="0" borderId="5" xfId="0" applyFont="1" applyBorder="1" applyAlignment="1">
      <alignment horizontal="center"/>
    </xf>
    <xf numFmtId="0" fontId="42" fillId="0" borderId="3" xfId="0" applyFont="1" applyBorder="1" applyAlignment="1">
      <alignment horizontal="center" wrapText="1"/>
    </xf>
    <xf numFmtId="0" fontId="42" fillId="0" borderId="5" xfId="0" applyFont="1" applyBorder="1" applyAlignment="1">
      <alignment horizontal="center" wrapText="1"/>
    </xf>
    <xf numFmtId="0" fontId="42" fillId="0" borderId="2" xfId="0" applyFont="1" applyBorder="1"/>
    <xf numFmtId="166" fontId="42" fillId="0" borderId="2" xfId="0" applyNumberFormat="1" applyFont="1" applyBorder="1"/>
    <xf numFmtId="0" fontId="28" fillId="0" borderId="1" xfId="0" applyFont="1" applyBorder="1"/>
    <xf numFmtId="0" fontId="28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center"/>
    </xf>
    <xf numFmtId="0" fontId="51" fillId="0" borderId="1" xfId="0" applyFont="1" applyBorder="1"/>
    <xf numFmtId="0" fontId="51" fillId="0" borderId="21" xfId="0" applyFont="1" applyBorder="1"/>
    <xf numFmtId="0" fontId="51" fillId="0" borderId="22" xfId="0" applyFont="1" applyBorder="1" applyAlignment="1">
      <alignment horizontal="center"/>
    </xf>
    <xf numFmtId="0" fontId="51" fillId="0" borderId="0" xfId="0" applyFont="1" applyBorder="1"/>
    <xf numFmtId="0" fontId="52" fillId="0" borderId="0" xfId="0" applyFont="1" applyBorder="1"/>
    <xf numFmtId="0" fontId="53" fillId="0" borderId="0" xfId="0" applyFont="1" applyBorder="1" applyAlignment="1">
      <alignment vertical="top"/>
    </xf>
    <xf numFmtId="0" fontId="51" fillId="0" borderId="0" xfId="0" applyFont="1" applyBorder="1" applyAlignment="1">
      <alignment vertical="top"/>
    </xf>
    <xf numFmtId="0" fontId="51" fillId="0" borderId="0" xfId="0" applyFont="1" applyBorder="1" applyAlignment="1">
      <alignment horizontal="center"/>
    </xf>
    <xf numFmtId="0" fontId="0" fillId="0" borderId="0" xfId="0" applyBorder="1"/>
    <xf numFmtId="2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54" fillId="0" borderId="1" xfId="6" applyFont="1" applyBorder="1" applyAlignment="1">
      <alignment horizontal="center"/>
    </xf>
    <xf numFmtId="0" fontId="55" fillId="0" borderId="17" xfId="0" applyFont="1" applyBorder="1" applyAlignment="1">
      <alignment vertical="top"/>
    </xf>
    <xf numFmtId="0" fontId="19" fillId="0" borderId="0" xfId="6" applyFont="1" applyBorder="1" applyAlignment="1">
      <alignment horizontal="center"/>
    </xf>
    <xf numFmtId="0" fontId="55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2" fontId="57" fillId="0" borderId="2" xfId="0" applyNumberFormat="1" applyFont="1" applyBorder="1" applyAlignment="1">
      <alignment horizontal="center" vertical="center"/>
    </xf>
    <xf numFmtId="2" fontId="57" fillId="0" borderId="2" xfId="0" applyNumberFormat="1" applyFont="1" applyBorder="1" applyAlignment="1">
      <alignment vertical="center"/>
    </xf>
    <xf numFmtId="2" fontId="57" fillId="0" borderId="2" xfId="0" applyNumberFormat="1" applyFont="1" applyBorder="1" applyAlignment="1">
      <alignment horizontal="center"/>
    </xf>
    <xf numFmtId="2" fontId="57" fillId="0" borderId="2" xfId="0" applyNumberFormat="1" applyFont="1" applyBorder="1"/>
    <xf numFmtId="4" fontId="28" fillId="0" borderId="2" xfId="0" applyNumberFormat="1" applyFont="1" applyBorder="1" applyAlignment="1">
      <alignment horizontal="center"/>
    </xf>
    <xf numFmtId="4" fontId="28" fillId="0" borderId="2" xfId="0" applyNumberFormat="1" applyFont="1" applyBorder="1" applyAlignment="1">
      <alignment horizontal="right"/>
    </xf>
    <xf numFmtId="2" fontId="57" fillId="0" borderId="18" xfId="0" applyNumberFormat="1" applyFont="1" applyBorder="1" applyAlignment="1">
      <alignment horizontal="center"/>
    </xf>
    <xf numFmtId="2" fontId="57" fillId="0" borderId="18" xfId="0" applyNumberFormat="1" applyFont="1" applyBorder="1"/>
    <xf numFmtId="0" fontId="12" fillId="0" borderId="20" xfId="0" applyFont="1" applyBorder="1" applyAlignment="1">
      <alignment wrapText="1"/>
    </xf>
    <xf numFmtId="4" fontId="13" fillId="0" borderId="20" xfId="0" applyNumberFormat="1" applyFont="1" applyBorder="1" applyAlignment="1">
      <alignment horizontal="center"/>
    </xf>
    <xf numFmtId="2" fontId="57" fillId="0" borderId="22" xfId="0" applyNumberFormat="1" applyFont="1" applyBorder="1" applyAlignment="1">
      <alignment horizontal="center"/>
    </xf>
    <xf numFmtId="2" fontId="57" fillId="0" borderId="22" xfId="0" applyNumberFormat="1" applyFont="1" applyBorder="1"/>
    <xf numFmtId="0" fontId="57" fillId="0" borderId="18" xfId="0" applyFont="1" applyBorder="1" applyAlignment="1">
      <alignment horizontal="center"/>
    </xf>
    <xf numFmtId="0" fontId="57" fillId="0" borderId="18" xfId="0" applyFont="1" applyBorder="1"/>
    <xf numFmtId="0" fontId="3" fillId="0" borderId="0" xfId="9" applyAlignment="1">
      <alignment horizontal="center"/>
    </xf>
    <xf numFmtId="0" fontId="3" fillId="0" borderId="0" xfId="9" applyBorder="1" applyAlignment="1">
      <alignment horizontal="center" vertical="top"/>
    </xf>
    <xf numFmtId="0" fontId="59" fillId="0" borderId="0" xfId="9" applyFont="1" applyBorder="1" applyAlignment="1">
      <alignment horizontal="center" vertical="top"/>
    </xf>
    <xf numFmtId="0" fontId="3" fillId="0" borderId="7" xfId="9" applyBorder="1" applyAlignment="1">
      <alignment horizontal="center" vertical="center"/>
    </xf>
    <xf numFmtId="0" fontId="3" fillId="0" borderId="7" xfId="9" applyBorder="1" applyAlignment="1">
      <alignment horizontal="center" vertical="center" wrapText="1"/>
    </xf>
    <xf numFmtId="0" fontId="3" fillId="0" borderId="23" xfId="9" applyBorder="1" applyAlignment="1">
      <alignment horizontal="center" wrapText="1"/>
    </xf>
    <xf numFmtId="0" fontId="3" fillId="0" borderId="24" xfId="9" applyBorder="1" applyAlignment="1">
      <alignment horizontal="center" wrapText="1"/>
    </xf>
    <xf numFmtId="0" fontId="3" fillId="0" borderId="15" xfId="9" applyBorder="1" applyAlignment="1">
      <alignment horizontal="center" wrapText="1"/>
    </xf>
    <xf numFmtId="0" fontId="3" fillId="0" borderId="14" xfId="9" applyBorder="1" applyAlignment="1">
      <alignment horizontal="center" vertical="center"/>
    </xf>
    <xf numFmtId="0" fontId="3" fillId="0" borderId="14" xfId="9" applyBorder="1" applyAlignment="1">
      <alignment horizontal="center" vertical="center" wrapText="1"/>
    </xf>
    <xf numFmtId="0" fontId="3" fillId="0" borderId="16" xfId="9" applyBorder="1" applyAlignment="1">
      <alignment horizontal="center" vertical="center" wrapText="1"/>
    </xf>
    <xf numFmtId="0" fontId="3" fillId="0" borderId="16" xfId="9" applyBorder="1" applyAlignment="1">
      <alignment horizontal="center" vertical="top" wrapText="1"/>
    </xf>
    <xf numFmtId="0" fontId="3" fillId="0" borderId="16" xfId="9" applyBorder="1" applyAlignment="1">
      <alignment horizontal="center" wrapText="1"/>
    </xf>
    <xf numFmtId="0" fontId="3" fillId="0" borderId="7" xfId="9" applyBorder="1" applyAlignment="1">
      <alignment horizontal="center" wrapText="1"/>
    </xf>
    <xf numFmtId="0" fontId="17" fillId="0" borderId="16" xfId="9" applyFont="1" applyBorder="1" applyAlignment="1">
      <alignment horizontal="left" vertical="top" wrapText="1"/>
    </xf>
    <xf numFmtId="0" fontId="3" fillId="0" borderId="16" xfId="9" applyBorder="1" applyAlignment="1">
      <alignment horizontal="left" vertical="top" indent="1"/>
    </xf>
    <xf numFmtId="0" fontId="3" fillId="0" borderId="16" xfId="9" applyBorder="1" applyAlignment="1">
      <alignment horizontal="center"/>
    </xf>
    <xf numFmtId="0" fontId="3" fillId="0" borderId="16" xfId="9" applyBorder="1" applyAlignment="1">
      <alignment horizontal="left" vertical="top"/>
    </xf>
    <xf numFmtId="0" fontId="3" fillId="0" borderId="16" xfId="9" applyBorder="1" applyAlignment="1">
      <alignment horizontal="right"/>
    </xf>
    <xf numFmtId="0" fontId="3" fillId="0" borderId="11" xfId="9" applyBorder="1" applyAlignment="1">
      <alignment horizontal="center" wrapText="1"/>
    </xf>
    <xf numFmtId="0" fontId="3" fillId="0" borderId="16" xfId="9" applyBorder="1" applyAlignment="1">
      <alignment horizontal="center" vertical="center"/>
    </xf>
    <xf numFmtId="0" fontId="3" fillId="0" borderId="14" xfId="9" applyBorder="1" applyAlignment="1">
      <alignment horizontal="center" wrapText="1"/>
    </xf>
    <xf numFmtId="0" fontId="62" fillId="0" borderId="16" xfId="9" applyFont="1" applyBorder="1" applyAlignment="1">
      <alignment horizontal="center" vertical="center"/>
    </xf>
    <xf numFmtId="0" fontId="17" fillId="0" borderId="16" xfId="9" applyFont="1" applyBorder="1" applyAlignment="1">
      <alignment horizontal="center" vertical="center"/>
    </xf>
  </cellXfs>
  <cellStyles count="10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7"/>
    <cellStyle name="Обычный 4" xfId="8"/>
    <cellStyle name="Обычный 5" xfId="9"/>
    <cellStyle name="Обычный_план використання 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1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E15" sqref="E15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J1" s="1" t="s">
        <v>0</v>
      </c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J2" s="4" t="s">
        <v>126</v>
      </c>
      <c r="K2" s="4"/>
      <c r="L2" s="4"/>
      <c r="M2" s="4" t="s">
        <v>1</v>
      </c>
    </row>
    <row r="3" spans="1:13" ht="61.5" customHeight="1">
      <c r="A3" s="2"/>
      <c r="B3" s="5" t="s">
        <v>127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78.75">
      <c r="A7" s="74">
        <v>1</v>
      </c>
      <c r="B7" s="75" t="s">
        <v>128</v>
      </c>
      <c r="C7" s="76"/>
      <c r="D7" s="76">
        <v>734.4</v>
      </c>
      <c r="E7" s="77" t="s">
        <v>129</v>
      </c>
      <c r="F7" s="78">
        <f>SUM(C7,D7)</f>
        <v>734.4</v>
      </c>
      <c r="G7" s="79"/>
      <c r="H7" s="76"/>
      <c r="I7" s="77" t="s">
        <v>129</v>
      </c>
      <c r="J7" s="76">
        <v>734.4</v>
      </c>
      <c r="K7" s="80"/>
    </row>
    <row r="8" spans="1:13" ht="63.75" customHeight="1">
      <c r="A8" s="81"/>
      <c r="B8" s="82"/>
      <c r="C8" s="76"/>
      <c r="D8" s="76">
        <v>28.56</v>
      </c>
      <c r="E8" s="77" t="s">
        <v>130</v>
      </c>
      <c r="F8" s="78">
        <f t="shared" ref="F8:F50" si="0">SUM(C8,D8)</f>
        <v>28.56</v>
      </c>
      <c r="G8" s="79"/>
      <c r="H8" s="76"/>
      <c r="I8" s="77" t="s">
        <v>130</v>
      </c>
      <c r="J8" s="76">
        <v>28.56</v>
      </c>
      <c r="K8" s="19"/>
    </row>
    <row r="9" spans="1:13" ht="31.5">
      <c r="A9" s="83"/>
      <c r="B9" s="84"/>
      <c r="C9" s="76"/>
      <c r="D9" s="76">
        <v>4.08</v>
      </c>
      <c r="E9" s="77" t="s">
        <v>131</v>
      </c>
      <c r="F9" s="78">
        <f t="shared" si="0"/>
        <v>4.08</v>
      </c>
      <c r="G9" s="79"/>
      <c r="H9" s="76"/>
      <c r="I9" s="77" t="s">
        <v>131</v>
      </c>
      <c r="J9" s="76">
        <v>4.08</v>
      </c>
      <c r="K9" s="19"/>
    </row>
    <row r="10" spans="1:13" ht="15.7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22</v>
      </c>
      <c r="C50" s="27">
        <f>SUM(C7:C49)</f>
        <v>0</v>
      </c>
      <c r="D50" s="27">
        <f>SUM(D7:D49)</f>
        <v>767.04</v>
      </c>
      <c r="E50" s="28"/>
      <c r="F50" s="29">
        <f t="shared" si="0"/>
        <v>767.04</v>
      </c>
      <c r="G50" s="30"/>
      <c r="H50" s="27">
        <f>SUM(H7:H49)</f>
        <v>0</v>
      </c>
      <c r="I50" s="28"/>
      <c r="J50" s="27">
        <f>SUM(J7:J49)</f>
        <v>767.04</v>
      </c>
      <c r="K50" s="31">
        <f>C50-H50</f>
        <v>0</v>
      </c>
    </row>
    <row r="53" spans="1:11" ht="15.75">
      <c r="B53" s="32" t="s">
        <v>46</v>
      </c>
      <c r="F53" s="33"/>
      <c r="G53" s="34" t="s">
        <v>132</v>
      </c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 t="s">
        <v>133</v>
      </c>
      <c r="H55" s="35"/>
    </row>
    <row r="56" spans="1:11">
      <c r="F56" s="36" t="s">
        <v>25</v>
      </c>
      <c r="G56" s="37"/>
      <c r="H56" s="37"/>
    </row>
  </sheetData>
  <mergeCells count="12">
    <mergeCell ref="A7:A9"/>
    <mergeCell ref="B7:B9"/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5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zoomScale="75" workbookViewId="0">
      <selection activeCell="M50" sqref="M50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0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0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0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0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0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0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0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0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0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0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0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0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0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0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0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0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0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0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0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0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0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0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0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0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0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0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0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0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0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0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0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0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0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0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0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0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0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0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0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0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0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0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0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0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0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0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0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0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0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0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0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0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0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0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0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0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0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0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0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0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0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0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0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0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134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47.25">
      <c r="A7" s="14">
        <v>1</v>
      </c>
      <c r="B7" s="15" t="s">
        <v>135</v>
      </c>
      <c r="C7" s="16"/>
      <c r="D7" s="16">
        <v>20.259029999999999</v>
      </c>
      <c r="E7" s="17" t="s">
        <v>136</v>
      </c>
      <c r="F7" s="18">
        <f>SUM(C7,D7)</f>
        <v>20.259029999999999</v>
      </c>
      <c r="G7" s="15"/>
      <c r="H7" s="16"/>
      <c r="I7" s="17" t="s">
        <v>136</v>
      </c>
      <c r="J7" s="16">
        <v>20.259029999999999</v>
      </c>
      <c r="K7" s="19">
        <v>0</v>
      </c>
    </row>
    <row r="8" spans="1:13" ht="15.75">
      <c r="A8" s="14"/>
      <c r="B8" s="15"/>
      <c r="C8" s="16"/>
      <c r="D8" s="16">
        <v>7.65</v>
      </c>
      <c r="E8" s="17" t="s">
        <v>137</v>
      </c>
      <c r="F8" s="18">
        <f t="shared" ref="F8:F50" si="0">SUM(C8,D8)</f>
        <v>7.65</v>
      </c>
      <c r="G8" s="15"/>
      <c r="H8" s="16"/>
      <c r="I8" s="17" t="s">
        <v>137</v>
      </c>
      <c r="J8" s="16">
        <v>7.65</v>
      </c>
      <c r="K8" s="19">
        <v>0</v>
      </c>
    </row>
    <row r="9" spans="1:13" ht="15.75">
      <c r="A9" s="14"/>
      <c r="B9" s="15"/>
      <c r="C9" s="16"/>
      <c r="D9" s="16">
        <v>1.44</v>
      </c>
      <c r="E9" s="17" t="s">
        <v>138</v>
      </c>
      <c r="F9" s="18">
        <f t="shared" si="0"/>
        <v>1.44</v>
      </c>
      <c r="G9" s="15"/>
      <c r="H9" s="16"/>
      <c r="I9" s="17" t="s">
        <v>138</v>
      </c>
      <c r="J9" s="16">
        <v>1.44</v>
      </c>
      <c r="K9" s="19">
        <v>0</v>
      </c>
    </row>
    <row r="10" spans="1:13" ht="31.5">
      <c r="A10" s="14"/>
      <c r="B10" s="15"/>
      <c r="C10" s="16"/>
      <c r="D10" s="16">
        <v>3.5259</v>
      </c>
      <c r="E10" s="17" t="s">
        <v>139</v>
      </c>
      <c r="F10" s="18">
        <f t="shared" si="0"/>
        <v>3.5259</v>
      </c>
      <c r="G10" s="15"/>
      <c r="H10" s="16"/>
      <c r="I10" s="17" t="s">
        <v>139</v>
      </c>
      <c r="J10" s="16">
        <v>3.5259</v>
      </c>
      <c r="K10" s="19">
        <v>0</v>
      </c>
    </row>
    <row r="11" spans="1:13" ht="25.5" customHeight="1">
      <c r="A11" s="14"/>
      <c r="B11" s="15"/>
      <c r="C11" s="16"/>
      <c r="D11" s="16">
        <v>6.4734999999999996</v>
      </c>
      <c r="E11" s="17" t="s">
        <v>140</v>
      </c>
      <c r="F11" s="18">
        <f t="shared" si="0"/>
        <v>6.4734999999999996</v>
      </c>
      <c r="G11" s="15"/>
      <c r="H11" s="16"/>
      <c r="I11" s="17" t="s">
        <v>140</v>
      </c>
      <c r="J11" s="16">
        <v>6.4734999999999996</v>
      </c>
      <c r="K11" s="19">
        <v>0</v>
      </c>
    </row>
    <row r="12" spans="1:13" ht="63">
      <c r="A12" s="14"/>
      <c r="B12" s="15"/>
      <c r="C12" s="16"/>
      <c r="D12" s="16">
        <v>2.44869</v>
      </c>
      <c r="E12" s="17" t="s">
        <v>141</v>
      </c>
      <c r="F12" s="18">
        <f t="shared" si="0"/>
        <v>2.44869</v>
      </c>
      <c r="G12" s="21"/>
      <c r="H12" s="16"/>
      <c r="I12" s="17" t="s">
        <v>141</v>
      </c>
      <c r="J12" s="16">
        <v>2.44869</v>
      </c>
      <c r="K12" s="19">
        <v>0</v>
      </c>
    </row>
    <row r="13" spans="1:13" ht="31.5">
      <c r="A13" s="14"/>
      <c r="B13" s="15"/>
      <c r="C13" s="16"/>
      <c r="D13" s="16">
        <v>27.55</v>
      </c>
      <c r="E13" s="17" t="s">
        <v>142</v>
      </c>
      <c r="F13" s="18">
        <f t="shared" si="0"/>
        <v>27.55</v>
      </c>
      <c r="G13" s="21"/>
      <c r="H13" s="16"/>
      <c r="I13" s="17" t="s">
        <v>142</v>
      </c>
      <c r="J13" s="16">
        <v>27.55</v>
      </c>
      <c r="K13" s="19">
        <v>0</v>
      </c>
    </row>
    <row r="14" spans="1:13" ht="31.5">
      <c r="A14" s="14"/>
      <c r="B14" s="15"/>
      <c r="C14" s="16"/>
      <c r="D14" s="16">
        <v>18.5</v>
      </c>
      <c r="E14" s="17" t="s">
        <v>143</v>
      </c>
      <c r="F14" s="18">
        <f t="shared" si="0"/>
        <v>18.5</v>
      </c>
      <c r="G14" s="15"/>
      <c r="H14" s="16"/>
      <c r="I14" s="17" t="s">
        <v>143</v>
      </c>
      <c r="J14" s="16">
        <v>18.5</v>
      </c>
      <c r="K14" s="19">
        <v>0</v>
      </c>
    </row>
    <row r="15" spans="1:13" ht="63">
      <c r="A15" s="21"/>
      <c r="B15" s="15"/>
      <c r="C15" s="16"/>
      <c r="D15" s="16">
        <v>4.7096400000000003</v>
      </c>
      <c r="E15" s="17" t="s">
        <v>144</v>
      </c>
      <c r="F15" s="18">
        <f t="shared" si="0"/>
        <v>4.7096400000000003</v>
      </c>
      <c r="G15" s="15"/>
      <c r="H15" s="16"/>
      <c r="I15" s="17" t="s">
        <v>144</v>
      </c>
      <c r="J15" s="16">
        <v>4.7096400000000003</v>
      </c>
      <c r="K15" s="19">
        <v>0</v>
      </c>
    </row>
    <row r="16" spans="1:13" ht="15" customHeight="1">
      <c r="A16" s="21"/>
      <c r="B16" s="15"/>
      <c r="C16" s="16"/>
      <c r="D16" s="16">
        <v>6.9749999999999996</v>
      </c>
      <c r="E16" s="17" t="s">
        <v>145</v>
      </c>
      <c r="F16" s="18">
        <f t="shared" si="0"/>
        <v>6.9749999999999996</v>
      </c>
      <c r="G16" s="15"/>
      <c r="H16" s="16"/>
      <c r="I16" s="17" t="s">
        <v>145</v>
      </c>
      <c r="J16" s="16">
        <v>6.9749999999999996</v>
      </c>
      <c r="K16" s="19">
        <v>0</v>
      </c>
    </row>
    <row r="17" spans="1:11" ht="31.5">
      <c r="A17" s="14"/>
      <c r="B17" s="15"/>
      <c r="C17" s="16"/>
      <c r="D17" s="16">
        <v>0.89485999999999999</v>
      </c>
      <c r="E17" s="17" t="s">
        <v>146</v>
      </c>
      <c r="F17" s="18">
        <f t="shared" si="0"/>
        <v>0.89485999999999999</v>
      </c>
      <c r="G17" s="15"/>
      <c r="H17" s="16"/>
      <c r="I17" s="16"/>
      <c r="J17" s="16">
        <v>0.89485999999999999</v>
      </c>
      <c r="K17" s="19">
        <v>0</v>
      </c>
    </row>
    <row r="18" spans="1:11" ht="31.5">
      <c r="A18" s="14"/>
      <c r="B18" s="15"/>
      <c r="C18" s="16"/>
      <c r="D18" s="16">
        <v>1.4</v>
      </c>
      <c r="E18" s="17" t="s">
        <v>147</v>
      </c>
      <c r="F18" s="18">
        <f t="shared" si="0"/>
        <v>1.4</v>
      </c>
      <c r="G18" s="15"/>
      <c r="H18" s="16"/>
      <c r="I18" s="17" t="s">
        <v>147</v>
      </c>
      <c r="J18" s="16">
        <v>1.4</v>
      </c>
      <c r="K18" s="19">
        <v>0</v>
      </c>
    </row>
    <row r="19" spans="1:11" ht="15.75">
      <c r="A19" s="14"/>
      <c r="B19" s="15"/>
      <c r="C19" s="16"/>
      <c r="D19" s="16">
        <v>5</v>
      </c>
      <c r="E19" s="17" t="s">
        <v>148</v>
      </c>
      <c r="F19" s="18">
        <f t="shared" si="0"/>
        <v>5</v>
      </c>
      <c r="G19" s="15"/>
      <c r="H19" s="16"/>
      <c r="I19" s="17" t="s">
        <v>148</v>
      </c>
      <c r="J19" s="16">
        <v>5</v>
      </c>
      <c r="K19" s="19">
        <v>0</v>
      </c>
    </row>
    <row r="20" spans="1:11" ht="31.5">
      <c r="A20" s="14"/>
      <c r="B20" s="15"/>
      <c r="C20" s="16"/>
      <c r="D20" s="16">
        <v>3.8988</v>
      </c>
      <c r="E20" s="17" t="s">
        <v>149</v>
      </c>
      <c r="F20" s="18">
        <f t="shared" si="0"/>
        <v>3.8988</v>
      </c>
      <c r="G20" s="15"/>
      <c r="H20" s="16"/>
      <c r="I20" s="17" t="s">
        <v>149</v>
      </c>
      <c r="J20" s="16">
        <v>3.8988</v>
      </c>
      <c r="K20" s="19">
        <v>0</v>
      </c>
    </row>
    <row r="21" spans="1:11" ht="15.75">
      <c r="A21" s="14"/>
      <c r="B21" s="15"/>
      <c r="C21" s="16"/>
      <c r="D21" s="16">
        <v>0.5</v>
      </c>
      <c r="E21" s="17" t="s">
        <v>150</v>
      </c>
      <c r="F21" s="18">
        <f t="shared" si="0"/>
        <v>0.5</v>
      </c>
      <c r="G21" s="15"/>
      <c r="H21" s="16"/>
      <c r="I21" s="17" t="s">
        <v>150</v>
      </c>
      <c r="J21" s="16">
        <v>0.5</v>
      </c>
      <c r="K21" s="19">
        <v>0</v>
      </c>
    </row>
    <row r="22" spans="1:11" ht="47.25">
      <c r="A22" s="14"/>
      <c r="B22" s="15"/>
      <c r="C22" s="16"/>
      <c r="D22" s="16">
        <v>7.335</v>
      </c>
      <c r="E22" s="17" t="s">
        <v>151</v>
      </c>
      <c r="F22" s="18">
        <f t="shared" si="0"/>
        <v>7.335</v>
      </c>
      <c r="G22" s="15"/>
      <c r="H22" s="16"/>
      <c r="I22" s="17" t="s">
        <v>151</v>
      </c>
      <c r="J22" s="16">
        <v>7.335</v>
      </c>
      <c r="K22" s="19">
        <v>0</v>
      </c>
    </row>
    <row r="23" spans="1:11" ht="47.25">
      <c r="A23" s="14"/>
      <c r="B23" s="15"/>
      <c r="C23" s="16"/>
      <c r="D23" s="16">
        <v>35.03</v>
      </c>
      <c r="E23" s="17" t="s">
        <v>152</v>
      </c>
      <c r="F23" s="18">
        <f t="shared" si="0"/>
        <v>35.03</v>
      </c>
      <c r="G23" s="15"/>
      <c r="H23" s="16"/>
      <c r="I23" s="17" t="s">
        <v>152</v>
      </c>
      <c r="J23" s="16">
        <v>35.03</v>
      </c>
      <c r="K23" s="19">
        <v>0</v>
      </c>
    </row>
    <row r="24" spans="1:11" ht="31.5">
      <c r="A24" s="14"/>
      <c r="B24" s="15"/>
      <c r="C24" s="16"/>
      <c r="D24" s="16">
        <v>25</v>
      </c>
      <c r="E24" s="17" t="s">
        <v>153</v>
      </c>
      <c r="F24" s="18">
        <f t="shared" si="0"/>
        <v>25</v>
      </c>
      <c r="G24" s="15"/>
      <c r="H24" s="16"/>
      <c r="I24" s="17" t="s">
        <v>153</v>
      </c>
      <c r="J24" s="16">
        <v>25</v>
      </c>
      <c r="K24" s="19">
        <v>0</v>
      </c>
    </row>
    <row r="25" spans="1:11" ht="47.25">
      <c r="A25" s="21">
        <v>2</v>
      </c>
      <c r="B25" s="15" t="s">
        <v>154</v>
      </c>
      <c r="C25" s="16"/>
      <c r="D25" s="16">
        <v>2.0503800000000001</v>
      </c>
      <c r="E25" s="17" t="s">
        <v>155</v>
      </c>
      <c r="F25" s="18">
        <f t="shared" si="0"/>
        <v>2.0503800000000001</v>
      </c>
      <c r="G25" s="15"/>
      <c r="H25" s="16"/>
      <c r="I25" s="17" t="s">
        <v>155</v>
      </c>
      <c r="J25" s="16">
        <v>2.0503800000000001</v>
      </c>
      <c r="K25" s="19">
        <v>0</v>
      </c>
    </row>
    <row r="26" spans="1:11" ht="141.75">
      <c r="A26" s="21">
        <v>3</v>
      </c>
      <c r="B26" s="15" t="s">
        <v>156</v>
      </c>
      <c r="C26" s="16"/>
      <c r="D26" s="16">
        <v>12.301</v>
      </c>
      <c r="E26" s="17" t="s">
        <v>157</v>
      </c>
      <c r="F26" s="18">
        <f t="shared" si="0"/>
        <v>12.301</v>
      </c>
      <c r="G26" s="15"/>
      <c r="H26" s="16"/>
      <c r="I26" s="17" t="s">
        <v>157</v>
      </c>
      <c r="J26" s="16">
        <v>12.301</v>
      </c>
      <c r="K26" s="19">
        <v>0</v>
      </c>
    </row>
    <row r="27" spans="1:11" ht="47.25">
      <c r="A27" s="14">
        <v>4</v>
      </c>
      <c r="B27" s="17" t="s">
        <v>158</v>
      </c>
      <c r="C27" s="16"/>
      <c r="D27" s="16">
        <v>2.69</v>
      </c>
      <c r="E27" s="17" t="s">
        <v>159</v>
      </c>
      <c r="F27" s="18">
        <f t="shared" si="0"/>
        <v>2.69</v>
      </c>
      <c r="G27" s="15"/>
      <c r="H27" s="16"/>
      <c r="I27" s="17" t="s">
        <v>159</v>
      </c>
      <c r="J27" s="16">
        <v>2.69</v>
      </c>
      <c r="K27" s="19">
        <v>0</v>
      </c>
    </row>
    <row r="28" spans="1:11" ht="47.25">
      <c r="A28" s="14">
        <v>5</v>
      </c>
      <c r="B28" s="17" t="s">
        <v>160</v>
      </c>
      <c r="C28" s="16"/>
      <c r="D28" s="16">
        <v>5.4648000000000003</v>
      </c>
      <c r="E28" s="17" t="s">
        <v>161</v>
      </c>
      <c r="F28" s="18">
        <f t="shared" si="0"/>
        <v>5.4648000000000003</v>
      </c>
      <c r="G28" s="15"/>
      <c r="H28" s="16"/>
      <c r="I28" s="17" t="s">
        <v>161</v>
      </c>
      <c r="J28" s="16">
        <v>5.4648000000000003</v>
      </c>
      <c r="K28" s="19">
        <v>0</v>
      </c>
    </row>
    <row r="29" spans="1:11" ht="15.75">
      <c r="A29" s="14">
        <v>6</v>
      </c>
      <c r="B29" s="15" t="s">
        <v>162</v>
      </c>
      <c r="C29" s="16">
        <v>2.29</v>
      </c>
      <c r="D29" s="16"/>
      <c r="E29" s="17"/>
      <c r="F29" s="18">
        <f t="shared" si="0"/>
        <v>2.29</v>
      </c>
      <c r="G29" s="15"/>
      <c r="H29" s="16"/>
      <c r="I29" s="17"/>
      <c r="J29" s="16"/>
      <c r="K29" s="19">
        <v>2.29</v>
      </c>
    </row>
    <row r="30" spans="1:11" ht="15.75">
      <c r="A30" s="14">
        <v>7</v>
      </c>
      <c r="B30" s="15" t="s">
        <v>163</v>
      </c>
      <c r="C30" s="16">
        <v>0.4</v>
      </c>
      <c r="D30" s="16"/>
      <c r="E30" s="17"/>
      <c r="F30" s="18">
        <f t="shared" si="0"/>
        <v>0.4</v>
      </c>
      <c r="G30" s="15"/>
      <c r="H30" s="16"/>
      <c r="I30" s="17"/>
      <c r="J30" s="16"/>
      <c r="K30" s="19">
        <v>0.4</v>
      </c>
    </row>
    <row r="31" spans="1:11" ht="15.75">
      <c r="A31" s="14">
        <v>8</v>
      </c>
      <c r="B31" s="15" t="s">
        <v>164</v>
      </c>
      <c r="C31" s="16">
        <v>1.8</v>
      </c>
      <c r="D31" s="16"/>
      <c r="E31" s="17"/>
      <c r="F31" s="18">
        <f t="shared" si="0"/>
        <v>1.8</v>
      </c>
      <c r="G31" s="15"/>
      <c r="H31" s="16"/>
      <c r="I31" s="17"/>
      <c r="J31" s="16"/>
      <c r="K31" s="19">
        <v>1.8</v>
      </c>
    </row>
    <row r="32" spans="1:11" ht="15.75">
      <c r="A32" s="14">
        <v>9</v>
      </c>
      <c r="B32" s="15" t="s">
        <v>165</v>
      </c>
      <c r="C32" s="16">
        <v>3.8043399999999998</v>
      </c>
      <c r="D32" s="16"/>
      <c r="E32" s="17"/>
      <c r="F32" s="18">
        <f t="shared" si="0"/>
        <v>3.8043399999999998</v>
      </c>
      <c r="G32" s="15">
        <v>2250</v>
      </c>
      <c r="H32" s="16">
        <v>3.74</v>
      </c>
      <c r="I32" s="17"/>
      <c r="J32" s="16"/>
      <c r="K32" s="19">
        <v>6.4000000000000001E-2</v>
      </c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22</v>
      </c>
      <c r="C50" s="27">
        <f>SUM(C7:C49)</f>
        <v>8.29434</v>
      </c>
      <c r="D50" s="27">
        <f>SUM(D7:D49)</f>
        <v>201.09659999999997</v>
      </c>
      <c r="E50" s="28"/>
      <c r="F50" s="29">
        <f t="shared" si="0"/>
        <v>209.39093999999997</v>
      </c>
      <c r="G50" s="30"/>
      <c r="H50" s="27">
        <f>SUM(H7:H49)</f>
        <v>3.74</v>
      </c>
      <c r="I50" s="28"/>
      <c r="J50" s="27">
        <f>SUM(J7:J49)</f>
        <v>201.09659999999997</v>
      </c>
      <c r="K50" s="31">
        <f>C50-H50</f>
        <v>4.5543399999999998</v>
      </c>
    </row>
    <row r="53" spans="1:11" ht="15.75">
      <c r="B53" s="32" t="s">
        <v>123</v>
      </c>
      <c r="F53" s="33"/>
      <c r="G53" s="34" t="s">
        <v>166</v>
      </c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 t="s">
        <v>167</v>
      </c>
      <c r="H55" s="35"/>
    </row>
    <row r="56" spans="1:11">
      <c r="F56" s="36" t="s">
        <v>25</v>
      </c>
      <c r="G56" s="37"/>
      <c r="H56" s="37"/>
    </row>
    <row r="74" spans="9:9">
      <c r="I74" t="s">
        <v>168</v>
      </c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B3" sqref="B3:J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169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170</v>
      </c>
    </row>
    <row r="3" spans="1:13" ht="61.5" customHeight="1">
      <c r="A3" s="2"/>
      <c r="B3" s="5" t="s">
        <v>171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31.5">
      <c r="A7" s="14">
        <v>1</v>
      </c>
      <c r="B7" s="17" t="s">
        <v>172</v>
      </c>
      <c r="C7" s="16"/>
      <c r="D7" s="16">
        <v>6.6</v>
      </c>
      <c r="E7" s="17" t="s">
        <v>173</v>
      </c>
      <c r="F7" s="18">
        <f>SUM(C7,D7)</f>
        <v>6.6</v>
      </c>
      <c r="G7" s="15"/>
      <c r="H7" s="16"/>
      <c r="I7" s="17" t="s">
        <v>173</v>
      </c>
      <c r="J7" s="16">
        <v>6.6</v>
      </c>
      <c r="K7" s="19"/>
    </row>
    <row r="8" spans="1:13" ht="15.75">
      <c r="A8" s="14">
        <v>2</v>
      </c>
      <c r="B8" s="15" t="s">
        <v>174</v>
      </c>
      <c r="C8" s="16"/>
      <c r="D8" s="16">
        <v>60.6</v>
      </c>
      <c r="E8" s="17" t="s">
        <v>175</v>
      </c>
      <c r="F8" s="18">
        <f t="shared" ref="F8:F50" si="0">SUM(C8,D8)</f>
        <v>60.6</v>
      </c>
      <c r="G8" s="15"/>
      <c r="H8" s="16"/>
      <c r="I8" s="17" t="s">
        <v>175</v>
      </c>
      <c r="J8" s="16">
        <v>60.6</v>
      </c>
      <c r="K8" s="19"/>
    </row>
    <row r="9" spans="1:13" ht="31.5">
      <c r="A9" s="14">
        <v>3</v>
      </c>
      <c r="B9" s="17" t="s">
        <v>176</v>
      </c>
      <c r="C9" s="16"/>
      <c r="D9" s="16">
        <v>3.1</v>
      </c>
      <c r="E9" s="17" t="s">
        <v>177</v>
      </c>
      <c r="F9" s="18">
        <f t="shared" si="0"/>
        <v>3.1</v>
      </c>
      <c r="G9" s="15"/>
      <c r="H9" s="16"/>
      <c r="I9" s="17" t="s">
        <v>177</v>
      </c>
      <c r="J9" s="16">
        <v>3.1</v>
      </c>
      <c r="K9" s="19"/>
    </row>
    <row r="10" spans="1:13" ht="47.25">
      <c r="A10" s="14">
        <v>4</v>
      </c>
      <c r="B10" s="17" t="s">
        <v>178</v>
      </c>
      <c r="C10" s="16"/>
      <c r="D10" s="16">
        <v>12.9</v>
      </c>
      <c r="E10" s="17" t="s">
        <v>177</v>
      </c>
      <c r="F10" s="18">
        <f t="shared" si="0"/>
        <v>12.9</v>
      </c>
      <c r="G10" s="15"/>
      <c r="H10" s="16"/>
      <c r="I10" s="17" t="s">
        <v>177</v>
      </c>
      <c r="J10" s="16">
        <v>12.9</v>
      </c>
      <c r="K10" s="19"/>
    </row>
    <row r="11" spans="1:13" ht="15.75">
      <c r="A11" s="14">
        <v>5</v>
      </c>
      <c r="B11" s="15" t="s">
        <v>179</v>
      </c>
      <c r="C11" s="16">
        <v>522.5</v>
      </c>
      <c r="D11" s="16"/>
      <c r="E11" s="17"/>
      <c r="F11" s="18">
        <f t="shared" si="0"/>
        <v>522.5</v>
      </c>
      <c r="G11" s="15">
        <v>2220</v>
      </c>
      <c r="H11" s="16">
        <v>4.5</v>
      </c>
      <c r="I11" s="17" t="s">
        <v>177</v>
      </c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22</v>
      </c>
      <c r="C50" s="27">
        <f>SUM(C7:C49)</f>
        <v>522.5</v>
      </c>
      <c r="D50" s="27">
        <f>SUM(D7:D49)</f>
        <v>83.2</v>
      </c>
      <c r="E50" s="28"/>
      <c r="F50" s="29">
        <f t="shared" si="0"/>
        <v>605.70000000000005</v>
      </c>
      <c r="G50" s="30"/>
      <c r="H50" s="27">
        <f>SUM(H7:H49)</f>
        <v>4.5</v>
      </c>
      <c r="I50" s="28"/>
      <c r="J50" s="27">
        <f>SUM(J7:J49)</f>
        <v>83.2</v>
      </c>
      <c r="K50" s="31">
        <f>C50-H50</f>
        <v>518</v>
      </c>
    </row>
    <row r="53" spans="1:11" ht="15.75">
      <c r="B53" s="32" t="s">
        <v>46</v>
      </c>
      <c r="F53" s="33"/>
      <c r="G53" s="34" t="s">
        <v>180</v>
      </c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 t="s">
        <v>181</v>
      </c>
      <c r="H55" s="35"/>
    </row>
    <row r="56" spans="1:11">
      <c r="F56" s="36" t="s">
        <v>25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6"/>
  <sheetViews>
    <sheetView zoomScale="75" workbookViewId="0">
      <selection activeCell="O11" sqref="O11"/>
    </sheetView>
  </sheetViews>
  <sheetFormatPr defaultRowHeight="15"/>
  <cols>
    <col min="1" max="1" width="7.28515625" style="85" customWidth="1"/>
    <col min="2" max="2" width="24.42578125" style="85" customWidth="1"/>
    <col min="3" max="3" width="16.28515625" style="85" customWidth="1"/>
    <col min="4" max="4" width="13.5703125" style="85" customWidth="1"/>
    <col min="5" max="5" width="18.85546875" style="85" customWidth="1"/>
    <col min="6" max="6" width="15.85546875" style="85" customWidth="1"/>
    <col min="7" max="7" width="16.5703125" style="85" customWidth="1"/>
    <col min="8" max="8" width="14.28515625" style="85" customWidth="1"/>
    <col min="9" max="9" width="21.7109375" style="85" customWidth="1"/>
    <col min="10" max="10" width="14" style="85" customWidth="1"/>
    <col min="11" max="11" width="15.5703125" style="85" customWidth="1"/>
    <col min="12" max="256" width="9.140625" style="85"/>
    <col min="257" max="257" width="7.28515625" style="85" customWidth="1"/>
    <col min="258" max="258" width="24.42578125" style="85" customWidth="1"/>
    <col min="259" max="259" width="16.28515625" style="85" customWidth="1"/>
    <col min="260" max="260" width="13.5703125" style="85" customWidth="1"/>
    <col min="261" max="261" width="18.85546875" style="85" customWidth="1"/>
    <col min="262" max="262" width="15.85546875" style="85" customWidth="1"/>
    <col min="263" max="263" width="16.5703125" style="85" customWidth="1"/>
    <col min="264" max="264" width="14.28515625" style="85" customWidth="1"/>
    <col min="265" max="265" width="21.7109375" style="85" customWidth="1"/>
    <col min="266" max="266" width="14" style="85" customWidth="1"/>
    <col min="267" max="267" width="15.5703125" style="85" customWidth="1"/>
    <col min="268" max="512" width="9.140625" style="85"/>
    <col min="513" max="513" width="7.28515625" style="85" customWidth="1"/>
    <col min="514" max="514" width="24.42578125" style="85" customWidth="1"/>
    <col min="515" max="515" width="16.28515625" style="85" customWidth="1"/>
    <col min="516" max="516" width="13.5703125" style="85" customWidth="1"/>
    <col min="517" max="517" width="18.85546875" style="85" customWidth="1"/>
    <col min="518" max="518" width="15.85546875" style="85" customWidth="1"/>
    <col min="519" max="519" width="16.5703125" style="85" customWidth="1"/>
    <col min="520" max="520" width="14.28515625" style="85" customWidth="1"/>
    <col min="521" max="521" width="21.7109375" style="85" customWidth="1"/>
    <col min="522" max="522" width="14" style="85" customWidth="1"/>
    <col min="523" max="523" width="15.5703125" style="85" customWidth="1"/>
    <col min="524" max="768" width="9.140625" style="85"/>
    <col min="769" max="769" width="7.28515625" style="85" customWidth="1"/>
    <col min="770" max="770" width="24.42578125" style="85" customWidth="1"/>
    <col min="771" max="771" width="16.28515625" style="85" customWidth="1"/>
    <col min="772" max="772" width="13.5703125" style="85" customWidth="1"/>
    <col min="773" max="773" width="18.85546875" style="85" customWidth="1"/>
    <col min="774" max="774" width="15.85546875" style="85" customWidth="1"/>
    <col min="775" max="775" width="16.5703125" style="85" customWidth="1"/>
    <col min="776" max="776" width="14.28515625" style="85" customWidth="1"/>
    <col min="777" max="777" width="21.7109375" style="85" customWidth="1"/>
    <col min="778" max="778" width="14" style="85" customWidth="1"/>
    <col min="779" max="779" width="15.5703125" style="85" customWidth="1"/>
    <col min="780" max="1024" width="9.140625" style="85"/>
    <col min="1025" max="1025" width="7.28515625" style="85" customWidth="1"/>
    <col min="1026" max="1026" width="24.42578125" style="85" customWidth="1"/>
    <col min="1027" max="1027" width="16.28515625" style="85" customWidth="1"/>
    <col min="1028" max="1028" width="13.5703125" style="85" customWidth="1"/>
    <col min="1029" max="1029" width="18.85546875" style="85" customWidth="1"/>
    <col min="1030" max="1030" width="15.85546875" style="85" customWidth="1"/>
    <col min="1031" max="1031" width="16.5703125" style="85" customWidth="1"/>
    <col min="1032" max="1032" width="14.28515625" style="85" customWidth="1"/>
    <col min="1033" max="1033" width="21.7109375" style="85" customWidth="1"/>
    <col min="1034" max="1034" width="14" style="85" customWidth="1"/>
    <col min="1035" max="1035" width="15.5703125" style="85" customWidth="1"/>
    <col min="1036" max="1280" width="9.140625" style="85"/>
    <col min="1281" max="1281" width="7.28515625" style="85" customWidth="1"/>
    <col min="1282" max="1282" width="24.42578125" style="85" customWidth="1"/>
    <col min="1283" max="1283" width="16.28515625" style="85" customWidth="1"/>
    <col min="1284" max="1284" width="13.5703125" style="85" customWidth="1"/>
    <col min="1285" max="1285" width="18.85546875" style="85" customWidth="1"/>
    <col min="1286" max="1286" width="15.85546875" style="85" customWidth="1"/>
    <col min="1287" max="1287" width="16.5703125" style="85" customWidth="1"/>
    <col min="1288" max="1288" width="14.28515625" style="85" customWidth="1"/>
    <col min="1289" max="1289" width="21.7109375" style="85" customWidth="1"/>
    <col min="1290" max="1290" width="14" style="85" customWidth="1"/>
    <col min="1291" max="1291" width="15.5703125" style="85" customWidth="1"/>
    <col min="1292" max="1536" width="9.140625" style="85"/>
    <col min="1537" max="1537" width="7.28515625" style="85" customWidth="1"/>
    <col min="1538" max="1538" width="24.42578125" style="85" customWidth="1"/>
    <col min="1539" max="1539" width="16.28515625" style="85" customWidth="1"/>
    <col min="1540" max="1540" width="13.5703125" style="85" customWidth="1"/>
    <col min="1541" max="1541" width="18.85546875" style="85" customWidth="1"/>
    <col min="1542" max="1542" width="15.85546875" style="85" customWidth="1"/>
    <col min="1543" max="1543" width="16.5703125" style="85" customWidth="1"/>
    <col min="1544" max="1544" width="14.28515625" style="85" customWidth="1"/>
    <col min="1545" max="1545" width="21.7109375" style="85" customWidth="1"/>
    <col min="1546" max="1546" width="14" style="85" customWidth="1"/>
    <col min="1547" max="1547" width="15.5703125" style="85" customWidth="1"/>
    <col min="1548" max="1792" width="9.140625" style="85"/>
    <col min="1793" max="1793" width="7.28515625" style="85" customWidth="1"/>
    <col min="1794" max="1794" width="24.42578125" style="85" customWidth="1"/>
    <col min="1795" max="1795" width="16.28515625" style="85" customWidth="1"/>
    <col min="1796" max="1796" width="13.5703125" style="85" customWidth="1"/>
    <col min="1797" max="1797" width="18.85546875" style="85" customWidth="1"/>
    <col min="1798" max="1798" width="15.85546875" style="85" customWidth="1"/>
    <col min="1799" max="1799" width="16.5703125" style="85" customWidth="1"/>
    <col min="1800" max="1800" width="14.28515625" style="85" customWidth="1"/>
    <col min="1801" max="1801" width="21.7109375" style="85" customWidth="1"/>
    <col min="1802" max="1802" width="14" style="85" customWidth="1"/>
    <col min="1803" max="1803" width="15.5703125" style="85" customWidth="1"/>
    <col min="1804" max="2048" width="9.140625" style="85"/>
    <col min="2049" max="2049" width="7.28515625" style="85" customWidth="1"/>
    <col min="2050" max="2050" width="24.42578125" style="85" customWidth="1"/>
    <col min="2051" max="2051" width="16.28515625" style="85" customWidth="1"/>
    <col min="2052" max="2052" width="13.5703125" style="85" customWidth="1"/>
    <col min="2053" max="2053" width="18.85546875" style="85" customWidth="1"/>
    <col min="2054" max="2054" width="15.85546875" style="85" customWidth="1"/>
    <col min="2055" max="2055" width="16.5703125" style="85" customWidth="1"/>
    <col min="2056" max="2056" width="14.28515625" style="85" customWidth="1"/>
    <col min="2057" max="2057" width="21.7109375" style="85" customWidth="1"/>
    <col min="2058" max="2058" width="14" style="85" customWidth="1"/>
    <col min="2059" max="2059" width="15.5703125" style="85" customWidth="1"/>
    <col min="2060" max="2304" width="9.140625" style="85"/>
    <col min="2305" max="2305" width="7.28515625" style="85" customWidth="1"/>
    <col min="2306" max="2306" width="24.42578125" style="85" customWidth="1"/>
    <col min="2307" max="2307" width="16.28515625" style="85" customWidth="1"/>
    <col min="2308" max="2308" width="13.5703125" style="85" customWidth="1"/>
    <col min="2309" max="2309" width="18.85546875" style="85" customWidth="1"/>
    <col min="2310" max="2310" width="15.85546875" style="85" customWidth="1"/>
    <col min="2311" max="2311" width="16.5703125" style="85" customWidth="1"/>
    <col min="2312" max="2312" width="14.28515625" style="85" customWidth="1"/>
    <col min="2313" max="2313" width="21.7109375" style="85" customWidth="1"/>
    <col min="2314" max="2314" width="14" style="85" customWidth="1"/>
    <col min="2315" max="2315" width="15.5703125" style="85" customWidth="1"/>
    <col min="2316" max="2560" width="9.140625" style="85"/>
    <col min="2561" max="2561" width="7.28515625" style="85" customWidth="1"/>
    <col min="2562" max="2562" width="24.42578125" style="85" customWidth="1"/>
    <col min="2563" max="2563" width="16.28515625" style="85" customWidth="1"/>
    <col min="2564" max="2564" width="13.5703125" style="85" customWidth="1"/>
    <col min="2565" max="2565" width="18.85546875" style="85" customWidth="1"/>
    <col min="2566" max="2566" width="15.85546875" style="85" customWidth="1"/>
    <col min="2567" max="2567" width="16.5703125" style="85" customWidth="1"/>
    <col min="2568" max="2568" width="14.28515625" style="85" customWidth="1"/>
    <col min="2569" max="2569" width="21.7109375" style="85" customWidth="1"/>
    <col min="2570" max="2570" width="14" style="85" customWidth="1"/>
    <col min="2571" max="2571" width="15.5703125" style="85" customWidth="1"/>
    <col min="2572" max="2816" width="9.140625" style="85"/>
    <col min="2817" max="2817" width="7.28515625" style="85" customWidth="1"/>
    <col min="2818" max="2818" width="24.42578125" style="85" customWidth="1"/>
    <col min="2819" max="2819" width="16.28515625" style="85" customWidth="1"/>
    <col min="2820" max="2820" width="13.5703125" style="85" customWidth="1"/>
    <col min="2821" max="2821" width="18.85546875" style="85" customWidth="1"/>
    <col min="2822" max="2822" width="15.85546875" style="85" customWidth="1"/>
    <col min="2823" max="2823" width="16.5703125" style="85" customWidth="1"/>
    <col min="2824" max="2824" width="14.28515625" style="85" customWidth="1"/>
    <col min="2825" max="2825" width="21.7109375" style="85" customWidth="1"/>
    <col min="2826" max="2826" width="14" style="85" customWidth="1"/>
    <col min="2827" max="2827" width="15.5703125" style="85" customWidth="1"/>
    <col min="2828" max="3072" width="9.140625" style="85"/>
    <col min="3073" max="3073" width="7.28515625" style="85" customWidth="1"/>
    <col min="3074" max="3074" width="24.42578125" style="85" customWidth="1"/>
    <col min="3075" max="3075" width="16.28515625" style="85" customWidth="1"/>
    <col min="3076" max="3076" width="13.5703125" style="85" customWidth="1"/>
    <col min="3077" max="3077" width="18.85546875" style="85" customWidth="1"/>
    <col min="3078" max="3078" width="15.85546875" style="85" customWidth="1"/>
    <col min="3079" max="3079" width="16.5703125" style="85" customWidth="1"/>
    <col min="3080" max="3080" width="14.28515625" style="85" customWidth="1"/>
    <col min="3081" max="3081" width="21.7109375" style="85" customWidth="1"/>
    <col min="3082" max="3082" width="14" style="85" customWidth="1"/>
    <col min="3083" max="3083" width="15.5703125" style="85" customWidth="1"/>
    <col min="3084" max="3328" width="9.140625" style="85"/>
    <col min="3329" max="3329" width="7.28515625" style="85" customWidth="1"/>
    <col min="3330" max="3330" width="24.42578125" style="85" customWidth="1"/>
    <col min="3331" max="3331" width="16.28515625" style="85" customWidth="1"/>
    <col min="3332" max="3332" width="13.5703125" style="85" customWidth="1"/>
    <col min="3333" max="3333" width="18.85546875" style="85" customWidth="1"/>
    <col min="3334" max="3334" width="15.85546875" style="85" customWidth="1"/>
    <col min="3335" max="3335" width="16.5703125" style="85" customWidth="1"/>
    <col min="3336" max="3336" width="14.28515625" style="85" customWidth="1"/>
    <col min="3337" max="3337" width="21.7109375" style="85" customWidth="1"/>
    <col min="3338" max="3338" width="14" style="85" customWidth="1"/>
    <col min="3339" max="3339" width="15.5703125" style="85" customWidth="1"/>
    <col min="3340" max="3584" width="9.140625" style="85"/>
    <col min="3585" max="3585" width="7.28515625" style="85" customWidth="1"/>
    <col min="3586" max="3586" width="24.42578125" style="85" customWidth="1"/>
    <col min="3587" max="3587" width="16.28515625" style="85" customWidth="1"/>
    <col min="3588" max="3588" width="13.5703125" style="85" customWidth="1"/>
    <col min="3589" max="3589" width="18.85546875" style="85" customWidth="1"/>
    <col min="3590" max="3590" width="15.85546875" style="85" customWidth="1"/>
    <col min="3591" max="3591" width="16.5703125" style="85" customWidth="1"/>
    <col min="3592" max="3592" width="14.28515625" style="85" customWidth="1"/>
    <col min="3593" max="3593" width="21.7109375" style="85" customWidth="1"/>
    <col min="3594" max="3594" width="14" style="85" customWidth="1"/>
    <col min="3595" max="3595" width="15.5703125" style="85" customWidth="1"/>
    <col min="3596" max="3840" width="9.140625" style="85"/>
    <col min="3841" max="3841" width="7.28515625" style="85" customWidth="1"/>
    <col min="3842" max="3842" width="24.42578125" style="85" customWidth="1"/>
    <col min="3843" max="3843" width="16.28515625" style="85" customWidth="1"/>
    <col min="3844" max="3844" width="13.5703125" style="85" customWidth="1"/>
    <col min="3845" max="3845" width="18.85546875" style="85" customWidth="1"/>
    <col min="3846" max="3846" width="15.85546875" style="85" customWidth="1"/>
    <col min="3847" max="3847" width="16.5703125" style="85" customWidth="1"/>
    <col min="3848" max="3848" width="14.28515625" style="85" customWidth="1"/>
    <col min="3849" max="3849" width="21.7109375" style="85" customWidth="1"/>
    <col min="3850" max="3850" width="14" style="85" customWidth="1"/>
    <col min="3851" max="3851" width="15.5703125" style="85" customWidth="1"/>
    <col min="3852" max="4096" width="9.140625" style="85"/>
    <col min="4097" max="4097" width="7.28515625" style="85" customWidth="1"/>
    <col min="4098" max="4098" width="24.42578125" style="85" customWidth="1"/>
    <col min="4099" max="4099" width="16.28515625" style="85" customWidth="1"/>
    <col min="4100" max="4100" width="13.5703125" style="85" customWidth="1"/>
    <col min="4101" max="4101" width="18.85546875" style="85" customWidth="1"/>
    <col min="4102" max="4102" width="15.85546875" style="85" customWidth="1"/>
    <col min="4103" max="4103" width="16.5703125" style="85" customWidth="1"/>
    <col min="4104" max="4104" width="14.28515625" style="85" customWidth="1"/>
    <col min="4105" max="4105" width="21.7109375" style="85" customWidth="1"/>
    <col min="4106" max="4106" width="14" style="85" customWidth="1"/>
    <col min="4107" max="4107" width="15.5703125" style="85" customWidth="1"/>
    <col min="4108" max="4352" width="9.140625" style="85"/>
    <col min="4353" max="4353" width="7.28515625" style="85" customWidth="1"/>
    <col min="4354" max="4354" width="24.42578125" style="85" customWidth="1"/>
    <col min="4355" max="4355" width="16.28515625" style="85" customWidth="1"/>
    <col min="4356" max="4356" width="13.5703125" style="85" customWidth="1"/>
    <col min="4357" max="4357" width="18.85546875" style="85" customWidth="1"/>
    <col min="4358" max="4358" width="15.85546875" style="85" customWidth="1"/>
    <col min="4359" max="4359" width="16.5703125" style="85" customWidth="1"/>
    <col min="4360" max="4360" width="14.28515625" style="85" customWidth="1"/>
    <col min="4361" max="4361" width="21.7109375" style="85" customWidth="1"/>
    <col min="4362" max="4362" width="14" style="85" customWidth="1"/>
    <col min="4363" max="4363" width="15.5703125" style="85" customWidth="1"/>
    <col min="4364" max="4608" width="9.140625" style="85"/>
    <col min="4609" max="4609" width="7.28515625" style="85" customWidth="1"/>
    <col min="4610" max="4610" width="24.42578125" style="85" customWidth="1"/>
    <col min="4611" max="4611" width="16.28515625" style="85" customWidth="1"/>
    <col min="4612" max="4612" width="13.5703125" style="85" customWidth="1"/>
    <col min="4613" max="4613" width="18.85546875" style="85" customWidth="1"/>
    <col min="4614" max="4614" width="15.85546875" style="85" customWidth="1"/>
    <col min="4615" max="4615" width="16.5703125" style="85" customWidth="1"/>
    <col min="4616" max="4616" width="14.28515625" style="85" customWidth="1"/>
    <col min="4617" max="4617" width="21.7109375" style="85" customWidth="1"/>
    <col min="4618" max="4618" width="14" style="85" customWidth="1"/>
    <col min="4619" max="4619" width="15.5703125" style="85" customWidth="1"/>
    <col min="4620" max="4864" width="9.140625" style="85"/>
    <col min="4865" max="4865" width="7.28515625" style="85" customWidth="1"/>
    <col min="4866" max="4866" width="24.42578125" style="85" customWidth="1"/>
    <col min="4867" max="4867" width="16.28515625" style="85" customWidth="1"/>
    <col min="4868" max="4868" width="13.5703125" style="85" customWidth="1"/>
    <col min="4869" max="4869" width="18.85546875" style="85" customWidth="1"/>
    <col min="4870" max="4870" width="15.85546875" style="85" customWidth="1"/>
    <col min="4871" max="4871" width="16.5703125" style="85" customWidth="1"/>
    <col min="4872" max="4872" width="14.28515625" style="85" customWidth="1"/>
    <col min="4873" max="4873" width="21.7109375" style="85" customWidth="1"/>
    <col min="4874" max="4874" width="14" style="85" customWidth="1"/>
    <col min="4875" max="4875" width="15.5703125" style="85" customWidth="1"/>
    <col min="4876" max="5120" width="9.140625" style="85"/>
    <col min="5121" max="5121" width="7.28515625" style="85" customWidth="1"/>
    <col min="5122" max="5122" width="24.42578125" style="85" customWidth="1"/>
    <col min="5123" max="5123" width="16.28515625" style="85" customWidth="1"/>
    <col min="5124" max="5124" width="13.5703125" style="85" customWidth="1"/>
    <col min="5125" max="5125" width="18.85546875" style="85" customWidth="1"/>
    <col min="5126" max="5126" width="15.85546875" style="85" customWidth="1"/>
    <col min="5127" max="5127" width="16.5703125" style="85" customWidth="1"/>
    <col min="5128" max="5128" width="14.28515625" style="85" customWidth="1"/>
    <col min="5129" max="5129" width="21.7109375" style="85" customWidth="1"/>
    <col min="5130" max="5130" width="14" style="85" customWidth="1"/>
    <col min="5131" max="5131" width="15.5703125" style="85" customWidth="1"/>
    <col min="5132" max="5376" width="9.140625" style="85"/>
    <col min="5377" max="5377" width="7.28515625" style="85" customWidth="1"/>
    <col min="5378" max="5378" width="24.42578125" style="85" customWidth="1"/>
    <col min="5379" max="5379" width="16.28515625" style="85" customWidth="1"/>
    <col min="5380" max="5380" width="13.5703125" style="85" customWidth="1"/>
    <col min="5381" max="5381" width="18.85546875" style="85" customWidth="1"/>
    <col min="5382" max="5382" width="15.85546875" style="85" customWidth="1"/>
    <col min="5383" max="5383" width="16.5703125" style="85" customWidth="1"/>
    <col min="5384" max="5384" width="14.28515625" style="85" customWidth="1"/>
    <col min="5385" max="5385" width="21.7109375" style="85" customWidth="1"/>
    <col min="5386" max="5386" width="14" style="85" customWidth="1"/>
    <col min="5387" max="5387" width="15.5703125" style="85" customWidth="1"/>
    <col min="5388" max="5632" width="9.140625" style="85"/>
    <col min="5633" max="5633" width="7.28515625" style="85" customWidth="1"/>
    <col min="5634" max="5634" width="24.42578125" style="85" customWidth="1"/>
    <col min="5635" max="5635" width="16.28515625" style="85" customWidth="1"/>
    <col min="5636" max="5636" width="13.5703125" style="85" customWidth="1"/>
    <col min="5637" max="5637" width="18.85546875" style="85" customWidth="1"/>
    <col min="5638" max="5638" width="15.85546875" style="85" customWidth="1"/>
    <col min="5639" max="5639" width="16.5703125" style="85" customWidth="1"/>
    <col min="5640" max="5640" width="14.28515625" style="85" customWidth="1"/>
    <col min="5641" max="5641" width="21.7109375" style="85" customWidth="1"/>
    <col min="5642" max="5642" width="14" style="85" customWidth="1"/>
    <col min="5643" max="5643" width="15.5703125" style="85" customWidth="1"/>
    <col min="5644" max="5888" width="9.140625" style="85"/>
    <col min="5889" max="5889" width="7.28515625" style="85" customWidth="1"/>
    <col min="5890" max="5890" width="24.42578125" style="85" customWidth="1"/>
    <col min="5891" max="5891" width="16.28515625" style="85" customWidth="1"/>
    <col min="5892" max="5892" width="13.5703125" style="85" customWidth="1"/>
    <col min="5893" max="5893" width="18.85546875" style="85" customWidth="1"/>
    <col min="5894" max="5894" width="15.85546875" style="85" customWidth="1"/>
    <col min="5895" max="5895" width="16.5703125" style="85" customWidth="1"/>
    <col min="5896" max="5896" width="14.28515625" style="85" customWidth="1"/>
    <col min="5897" max="5897" width="21.7109375" style="85" customWidth="1"/>
    <col min="5898" max="5898" width="14" style="85" customWidth="1"/>
    <col min="5899" max="5899" width="15.5703125" style="85" customWidth="1"/>
    <col min="5900" max="6144" width="9.140625" style="85"/>
    <col min="6145" max="6145" width="7.28515625" style="85" customWidth="1"/>
    <col min="6146" max="6146" width="24.42578125" style="85" customWidth="1"/>
    <col min="6147" max="6147" width="16.28515625" style="85" customWidth="1"/>
    <col min="6148" max="6148" width="13.5703125" style="85" customWidth="1"/>
    <col min="6149" max="6149" width="18.85546875" style="85" customWidth="1"/>
    <col min="6150" max="6150" width="15.85546875" style="85" customWidth="1"/>
    <col min="6151" max="6151" width="16.5703125" style="85" customWidth="1"/>
    <col min="6152" max="6152" width="14.28515625" style="85" customWidth="1"/>
    <col min="6153" max="6153" width="21.7109375" style="85" customWidth="1"/>
    <col min="6154" max="6154" width="14" style="85" customWidth="1"/>
    <col min="6155" max="6155" width="15.5703125" style="85" customWidth="1"/>
    <col min="6156" max="6400" width="9.140625" style="85"/>
    <col min="6401" max="6401" width="7.28515625" style="85" customWidth="1"/>
    <col min="6402" max="6402" width="24.42578125" style="85" customWidth="1"/>
    <col min="6403" max="6403" width="16.28515625" style="85" customWidth="1"/>
    <col min="6404" max="6404" width="13.5703125" style="85" customWidth="1"/>
    <col min="6405" max="6405" width="18.85546875" style="85" customWidth="1"/>
    <col min="6406" max="6406" width="15.85546875" style="85" customWidth="1"/>
    <col min="6407" max="6407" width="16.5703125" style="85" customWidth="1"/>
    <col min="6408" max="6408" width="14.28515625" style="85" customWidth="1"/>
    <col min="6409" max="6409" width="21.7109375" style="85" customWidth="1"/>
    <col min="6410" max="6410" width="14" style="85" customWidth="1"/>
    <col min="6411" max="6411" width="15.5703125" style="85" customWidth="1"/>
    <col min="6412" max="6656" width="9.140625" style="85"/>
    <col min="6657" max="6657" width="7.28515625" style="85" customWidth="1"/>
    <col min="6658" max="6658" width="24.42578125" style="85" customWidth="1"/>
    <col min="6659" max="6659" width="16.28515625" style="85" customWidth="1"/>
    <col min="6660" max="6660" width="13.5703125" style="85" customWidth="1"/>
    <col min="6661" max="6661" width="18.85546875" style="85" customWidth="1"/>
    <col min="6662" max="6662" width="15.85546875" style="85" customWidth="1"/>
    <col min="6663" max="6663" width="16.5703125" style="85" customWidth="1"/>
    <col min="6664" max="6664" width="14.28515625" style="85" customWidth="1"/>
    <col min="6665" max="6665" width="21.7109375" style="85" customWidth="1"/>
    <col min="6666" max="6666" width="14" style="85" customWidth="1"/>
    <col min="6667" max="6667" width="15.5703125" style="85" customWidth="1"/>
    <col min="6668" max="6912" width="9.140625" style="85"/>
    <col min="6913" max="6913" width="7.28515625" style="85" customWidth="1"/>
    <col min="6914" max="6914" width="24.42578125" style="85" customWidth="1"/>
    <col min="6915" max="6915" width="16.28515625" style="85" customWidth="1"/>
    <col min="6916" max="6916" width="13.5703125" style="85" customWidth="1"/>
    <col min="6917" max="6917" width="18.85546875" style="85" customWidth="1"/>
    <col min="6918" max="6918" width="15.85546875" style="85" customWidth="1"/>
    <col min="6919" max="6919" width="16.5703125" style="85" customWidth="1"/>
    <col min="6920" max="6920" width="14.28515625" style="85" customWidth="1"/>
    <col min="6921" max="6921" width="21.7109375" style="85" customWidth="1"/>
    <col min="6922" max="6922" width="14" style="85" customWidth="1"/>
    <col min="6923" max="6923" width="15.5703125" style="85" customWidth="1"/>
    <col min="6924" max="7168" width="9.140625" style="85"/>
    <col min="7169" max="7169" width="7.28515625" style="85" customWidth="1"/>
    <col min="7170" max="7170" width="24.42578125" style="85" customWidth="1"/>
    <col min="7171" max="7171" width="16.28515625" style="85" customWidth="1"/>
    <col min="7172" max="7172" width="13.5703125" style="85" customWidth="1"/>
    <col min="7173" max="7173" width="18.85546875" style="85" customWidth="1"/>
    <col min="7174" max="7174" width="15.85546875" style="85" customWidth="1"/>
    <col min="7175" max="7175" width="16.5703125" style="85" customWidth="1"/>
    <col min="7176" max="7176" width="14.28515625" style="85" customWidth="1"/>
    <col min="7177" max="7177" width="21.7109375" style="85" customWidth="1"/>
    <col min="7178" max="7178" width="14" style="85" customWidth="1"/>
    <col min="7179" max="7179" width="15.5703125" style="85" customWidth="1"/>
    <col min="7180" max="7424" width="9.140625" style="85"/>
    <col min="7425" max="7425" width="7.28515625" style="85" customWidth="1"/>
    <col min="7426" max="7426" width="24.42578125" style="85" customWidth="1"/>
    <col min="7427" max="7427" width="16.28515625" style="85" customWidth="1"/>
    <col min="7428" max="7428" width="13.5703125" style="85" customWidth="1"/>
    <col min="7429" max="7429" width="18.85546875" style="85" customWidth="1"/>
    <col min="7430" max="7430" width="15.85546875" style="85" customWidth="1"/>
    <col min="7431" max="7431" width="16.5703125" style="85" customWidth="1"/>
    <col min="7432" max="7432" width="14.28515625" style="85" customWidth="1"/>
    <col min="7433" max="7433" width="21.7109375" style="85" customWidth="1"/>
    <col min="7434" max="7434" width="14" style="85" customWidth="1"/>
    <col min="7435" max="7435" width="15.5703125" style="85" customWidth="1"/>
    <col min="7436" max="7680" width="9.140625" style="85"/>
    <col min="7681" max="7681" width="7.28515625" style="85" customWidth="1"/>
    <col min="7682" max="7682" width="24.42578125" style="85" customWidth="1"/>
    <col min="7683" max="7683" width="16.28515625" style="85" customWidth="1"/>
    <col min="7684" max="7684" width="13.5703125" style="85" customWidth="1"/>
    <col min="7685" max="7685" width="18.85546875" style="85" customWidth="1"/>
    <col min="7686" max="7686" width="15.85546875" style="85" customWidth="1"/>
    <col min="7687" max="7687" width="16.5703125" style="85" customWidth="1"/>
    <col min="7688" max="7688" width="14.28515625" style="85" customWidth="1"/>
    <col min="7689" max="7689" width="21.7109375" style="85" customWidth="1"/>
    <col min="7690" max="7690" width="14" style="85" customWidth="1"/>
    <col min="7691" max="7691" width="15.5703125" style="85" customWidth="1"/>
    <col min="7692" max="7936" width="9.140625" style="85"/>
    <col min="7937" max="7937" width="7.28515625" style="85" customWidth="1"/>
    <col min="7938" max="7938" width="24.42578125" style="85" customWidth="1"/>
    <col min="7939" max="7939" width="16.28515625" style="85" customWidth="1"/>
    <col min="7940" max="7940" width="13.5703125" style="85" customWidth="1"/>
    <col min="7941" max="7941" width="18.85546875" style="85" customWidth="1"/>
    <col min="7942" max="7942" width="15.85546875" style="85" customWidth="1"/>
    <col min="7943" max="7943" width="16.5703125" style="85" customWidth="1"/>
    <col min="7944" max="7944" width="14.28515625" style="85" customWidth="1"/>
    <col min="7945" max="7945" width="21.7109375" style="85" customWidth="1"/>
    <col min="7946" max="7946" width="14" style="85" customWidth="1"/>
    <col min="7947" max="7947" width="15.5703125" style="85" customWidth="1"/>
    <col min="7948" max="8192" width="9.140625" style="85"/>
    <col min="8193" max="8193" width="7.28515625" style="85" customWidth="1"/>
    <col min="8194" max="8194" width="24.42578125" style="85" customWidth="1"/>
    <col min="8195" max="8195" width="16.28515625" style="85" customWidth="1"/>
    <col min="8196" max="8196" width="13.5703125" style="85" customWidth="1"/>
    <col min="8197" max="8197" width="18.85546875" style="85" customWidth="1"/>
    <col min="8198" max="8198" width="15.85546875" style="85" customWidth="1"/>
    <col min="8199" max="8199" width="16.5703125" style="85" customWidth="1"/>
    <col min="8200" max="8200" width="14.28515625" style="85" customWidth="1"/>
    <col min="8201" max="8201" width="21.7109375" style="85" customWidth="1"/>
    <col min="8202" max="8202" width="14" style="85" customWidth="1"/>
    <col min="8203" max="8203" width="15.5703125" style="85" customWidth="1"/>
    <col min="8204" max="8448" width="9.140625" style="85"/>
    <col min="8449" max="8449" width="7.28515625" style="85" customWidth="1"/>
    <col min="8450" max="8450" width="24.42578125" style="85" customWidth="1"/>
    <col min="8451" max="8451" width="16.28515625" style="85" customWidth="1"/>
    <col min="8452" max="8452" width="13.5703125" style="85" customWidth="1"/>
    <col min="8453" max="8453" width="18.85546875" style="85" customWidth="1"/>
    <col min="8454" max="8454" width="15.85546875" style="85" customWidth="1"/>
    <col min="8455" max="8455" width="16.5703125" style="85" customWidth="1"/>
    <col min="8456" max="8456" width="14.28515625" style="85" customWidth="1"/>
    <col min="8457" max="8457" width="21.7109375" style="85" customWidth="1"/>
    <col min="8458" max="8458" width="14" style="85" customWidth="1"/>
    <col min="8459" max="8459" width="15.5703125" style="85" customWidth="1"/>
    <col min="8460" max="8704" width="9.140625" style="85"/>
    <col min="8705" max="8705" width="7.28515625" style="85" customWidth="1"/>
    <col min="8706" max="8706" width="24.42578125" style="85" customWidth="1"/>
    <col min="8707" max="8707" width="16.28515625" style="85" customWidth="1"/>
    <col min="8708" max="8708" width="13.5703125" style="85" customWidth="1"/>
    <col min="8709" max="8709" width="18.85546875" style="85" customWidth="1"/>
    <col min="8710" max="8710" width="15.85546875" style="85" customWidth="1"/>
    <col min="8711" max="8711" width="16.5703125" style="85" customWidth="1"/>
    <col min="8712" max="8712" width="14.28515625" style="85" customWidth="1"/>
    <col min="8713" max="8713" width="21.7109375" style="85" customWidth="1"/>
    <col min="8714" max="8714" width="14" style="85" customWidth="1"/>
    <col min="8715" max="8715" width="15.5703125" style="85" customWidth="1"/>
    <col min="8716" max="8960" width="9.140625" style="85"/>
    <col min="8961" max="8961" width="7.28515625" style="85" customWidth="1"/>
    <col min="8962" max="8962" width="24.42578125" style="85" customWidth="1"/>
    <col min="8963" max="8963" width="16.28515625" style="85" customWidth="1"/>
    <col min="8964" max="8964" width="13.5703125" style="85" customWidth="1"/>
    <col min="8965" max="8965" width="18.85546875" style="85" customWidth="1"/>
    <col min="8966" max="8966" width="15.85546875" style="85" customWidth="1"/>
    <col min="8967" max="8967" width="16.5703125" style="85" customWidth="1"/>
    <col min="8968" max="8968" width="14.28515625" style="85" customWidth="1"/>
    <col min="8969" max="8969" width="21.7109375" style="85" customWidth="1"/>
    <col min="8970" max="8970" width="14" style="85" customWidth="1"/>
    <col min="8971" max="8971" width="15.5703125" style="85" customWidth="1"/>
    <col min="8972" max="9216" width="9.140625" style="85"/>
    <col min="9217" max="9217" width="7.28515625" style="85" customWidth="1"/>
    <col min="9218" max="9218" width="24.42578125" style="85" customWidth="1"/>
    <col min="9219" max="9219" width="16.28515625" style="85" customWidth="1"/>
    <col min="9220" max="9220" width="13.5703125" style="85" customWidth="1"/>
    <col min="9221" max="9221" width="18.85546875" style="85" customWidth="1"/>
    <col min="9222" max="9222" width="15.85546875" style="85" customWidth="1"/>
    <col min="9223" max="9223" width="16.5703125" style="85" customWidth="1"/>
    <col min="9224" max="9224" width="14.28515625" style="85" customWidth="1"/>
    <col min="9225" max="9225" width="21.7109375" style="85" customWidth="1"/>
    <col min="9226" max="9226" width="14" style="85" customWidth="1"/>
    <col min="9227" max="9227" width="15.5703125" style="85" customWidth="1"/>
    <col min="9228" max="9472" width="9.140625" style="85"/>
    <col min="9473" max="9473" width="7.28515625" style="85" customWidth="1"/>
    <col min="9474" max="9474" width="24.42578125" style="85" customWidth="1"/>
    <col min="9475" max="9475" width="16.28515625" style="85" customWidth="1"/>
    <col min="9476" max="9476" width="13.5703125" style="85" customWidth="1"/>
    <col min="9477" max="9477" width="18.85546875" style="85" customWidth="1"/>
    <col min="9478" max="9478" width="15.85546875" style="85" customWidth="1"/>
    <col min="9479" max="9479" width="16.5703125" style="85" customWidth="1"/>
    <col min="9480" max="9480" width="14.28515625" style="85" customWidth="1"/>
    <col min="9481" max="9481" width="21.7109375" style="85" customWidth="1"/>
    <col min="9482" max="9482" width="14" style="85" customWidth="1"/>
    <col min="9483" max="9483" width="15.5703125" style="85" customWidth="1"/>
    <col min="9484" max="9728" width="9.140625" style="85"/>
    <col min="9729" max="9729" width="7.28515625" style="85" customWidth="1"/>
    <col min="9730" max="9730" width="24.42578125" style="85" customWidth="1"/>
    <col min="9731" max="9731" width="16.28515625" style="85" customWidth="1"/>
    <col min="9732" max="9732" width="13.5703125" style="85" customWidth="1"/>
    <col min="9733" max="9733" width="18.85546875" style="85" customWidth="1"/>
    <col min="9734" max="9734" width="15.85546875" style="85" customWidth="1"/>
    <col min="9735" max="9735" width="16.5703125" style="85" customWidth="1"/>
    <col min="9736" max="9736" width="14.28515625" style="85" customWidth="1"/>
    <col min="9737" max="9737" width="21.7109375" style="85" customWidth="1"/>
    <col min="9738" max="9738" width="14" style="85" customWidth="1"/>
    <col min="9739" max="9739" width="15.5703125" style="85" customWidth="1"/>
    <col min="9740" max="9984" width="9.140625" style="85"/>
    <col min="9985" max="9985" width="7.28515625" style="85" customWidth="1"/>
    <col min="9986" max="9986" width="24.42578125" style="85" customWidth="1"/>
    <col min="9987" max="9987" width="16.28515625" style="85" customWidth="1"/>
    <col min="9988" max="9988" width="13.5703125" style="85" customWidth="1"/>
    <col min="9989" max="9989" width="18.85546875" style="85" customWidth="1"/>
    <col min="9990" max="9990" width="15.85546875" style="85" customWidth="1"/>
    <col min="9991" max="9991" width="16.5703125" style="85" customWidth="1"/>
    <col min="9992" max="9992" width="14.28515625" style="85" customWidth="1"/>
    <col min="9993" max="9993" width="21.7109375" style="85" customWidth="1"/>
    <col min="9994" max="9994" width="14" style="85" customWidth="1"/>
    <col min="9995" max="9995" width="15.5703125" style="85" customWidth="1"/>
    <col min="9996" max="10240" width="9.140625" style="85"/>
    <col min="10241" max="10241" width="7.28515625" style="85" customWidth="1"/>
    <col min="10242" max="10242" width="24.42578125" style="85" customWidth="1"/>
    <col min="10243" max="10243" width="16.28515625" style="85" customWidth="1"/>
    <col min="10244" max="10244" width="13.5703125" style="85" customWidth="1"/>
    <col min="10245" max="10245" width="18.85546875" style="85" customWidth="1"/>
    <col min="10246" max="10246" width="15.85546875" style="85" customWidth="1"/>
    <col min="10247" max="10247" width="16.5703125" style="85" customWidth="1"/>
    <col min="10248" max="10248" width="14.28515625" style="85" customWidth="1"/>
    <col min="10249" max="10249" width="21.7109375" style="85" customWidth="1"/>
    <col min="10250" max="10250" width="14" style="85" customWidth="1"/>
    <col min="10251" max="10251" width="15.5703125" style="85" customWidth="1"/>
    <col min="10252" max="10496" width="9.140625" style="85"/>
    <col min="10497" max="10497" width="7.28515625" style="85" customWidth="1"/>
    <col min="10498" max="10498" width="24.42578125" style="85" customWidth="1"/>
    <col min="10499" max="10499" width="16.28515625" style="85" customWidth="1"/>
    <col min="10500" max="10500" width="13.5703125" style="85" customWidth="1"/>
    <col min="10501" max="10501" width="18.85546875" style="85" customWidth="1"/>
    <col min="10502" max="10502" width="15.85546875" style="85" customWidth="1"/>
    <col min="10503" max="10503" width="16.5703125" style="85" customWidth="1"/>
    <col min="10504" max="10504" width="14.28515625" style="85" customWidth="1"/>
    <col min="10505" max="10505" width="21.7109375" style="85" customWidth="1"/>
    <col min="10506" max="10506" width="14" style="85" customWidth="1"/>
    <col min="10507" max="10507" width="15.5703125" style="85" customWidth="1"/>
    <col min="10508" max="10752" width="9.140625" style="85"/>
    <col min="10753" max="10753" width="7.28515625" style="85" customWidth="1"/>
    <col min="10754" max="10754" width="24.42578125" style="85" customWidth="1"/>
    <col min="10755" max="10755" width="16.28515625" style="85" customWidth="1"/>
    <col min="10756" max="10756" width="13.5703125" style="85" customWidth="1"/>
    <col min="10757" max="10757" width="18.85546875" style="85" customWidth="1"/>
    <col min="10758" max="10758" width="15.85546875" style="85" customWidth="1"/>
    <col min="10759" max="10759" width="16.5703125" style="85" customWidth="1"/>
    <col min="10760" max="10760" width="14.28515625" style="85" customWidth="1"/>
    <col min="10761" max="10761" width="21.7109375" style="85" customWidth="1"/>
    <col min="10762" max="10762" width="14" style="85" customWidth="1"/>
    <col min="10763" max="10763" width="15.5703125" style="85" customWidth="1"/>
    <col min="10764" max="11008" width="9.140625" style="85"/>
    <col min="11009" max="11009" width="7.28515625" style="85" customWidth="1"/>
    <col min="11010" max="11010" width="24.42578125" style="85" customWidth="1"/>
    <col min="11011" max="11011" width="16.28515625" style="85" customWidth="1"/>
    <col min="11012" max="11012" width="13.5703125" style="85" customWidth="1"/>
    <col min="11013" max="11013" width="18.85546875" style="85" customWidth="1"/>
    <col min="11014" max="11014" width="15.85546875" style="85" customWidth="1"/>
    <col min="11015" max="11015" width="16.5703125" style="85" customWidth="1"/>
    <col min="11016" max="11016" width="14.28515625" style="85" customWidth="1"/>
    <col min="11017" max="11017" width="21.7109375" style="85" customWidth="1"/>
    <col min="11018" max="11018" width="14" style="85" customWidth="1"/>
    <col min="11019" max="11019" width="15.5703125" style="85" customWidth="1"/>
    <col min="11020" max="11264" width="9.140625" style="85"/>
    <col min="11265" max="11265" width="7.28515625" style="85" customWidth="1"/>
    <col min="11266" max="11266" width="24.42578125" style="85" customWidth="1"/>
    <col min="11267" max="11267" width="16.28515625" style="85" customWidth="1"/>
    <col min="11268" max="11268" width="13.5703125" style="85" customWidth="1"/>
    <col min="11269" max="11269" width="18.85546875" style="85" customWidth="1"/>
    <col min="11270" max="11270" width="15.85546875" style="85" customWidth="1"/>
    <col min="11271" max="11271" width="16.5703125" style="85" customWidth="1"/>
    <col min="11272" max="11272" width="14.28515625" style="85" customWidth="1"/>
    <col min="11273" max="11273" width="21.7109375" style="85" customWidth="1"/>
    <col min="11274" max="11274" width="14" style="85" customWidth="1"/>
    <col min="11275" max="11275" width="15.5703125" style="85" customWidth="1"/>
    <col min="11276" max="11520" width="9.140625" style="85"/>
    <col min="11521" max="11521" width="7.28515625" style="85" customWidth="1"/>
    <col min="11522" max="11522" width="24.42578125" style="85" customWidth="1"/>
    <col min="11523" max="11523" width="16.28515625" style="85" customWidth="1"/>
    <col min="11524" max="11524" width="13.5703125" style="85" customWidth="1"/>
    <col min="11525" max="11525" width="18.85546875" style="85" customWidth="1"/>
    <col min="11526" max="11526" width="15.85546875" style="85" customWidth="1"/>
    <col min="11527" max="11527" width="16.5703125" style="85" customWidth="1"/>
    <col min="11528" max="11528" width="14.28515625" style="85" customWidth="1"/>
    <col min="11529" max="11529" width="21.7109375" style="85" customWidth="1"/>
    <col min="11530" max="11530" width="14" style="85" customWidth="1"/>
    <col min="11531" max="11531" width="15.5703125" style="85" customWidth="1"/>
    <col min="11532" max="11776" width="9.140625" style="85"/>
    <col min="11777" max="11777" width="7.28515625" style="85" customWidth="1"/>
    <col min="11778" max="11778" width="24.42578125" style="85" customWidth="1"/>
    <col min="11779" max="11779" width="16.28515625" style="85" customWidth="1"/>
    <col min="11780" max="11780" width="13.5703125" style="85" customWidth="1"/>
    <col min="11781" max="11781" width="18.85546875" style="85" customWidth="1"/>
    <col min="11782" max="11782" width="15.85546875" style="85" customWidth="1"/>
    <col min="11783" max="11783" width="16.5703125" style="85" customWidth="1"/>
    <col min="11784" max="11784" width="14.28515625" style="85" customWidth="1"/>
    <col min="11785" max="11785" width="21.7109375" style="85" customWidth="1"/>
    <col min="11786" max="11786" width="14" style="85" customWidth="1"/>
    <col min="11787" max="11787" width="15.5703125" style="85" customWidth="1"/>
    <col min="11788" max="12032" width="9.140625" style="85"/>
    <col min="12033" max="12033" width="7.28515625" style="85" customWidth="1"/>
    <col min="12034" max="12034" width="24.42578125" style="85" customWidth="1"/>
    <col min="12035" max="12035" width="16.28515625" style="85" customWidth="1"/>
    <col min="12036" max="12036" width="13.5703125" style="85" customWidth="1"/>
    <col min="12037" max="12037" width="18.85546875" style="85" customWidth="1"/>
    <col min="12038" max="12038" width="15.85546875" style="85" customWidth="1"/>
    <col min="12039" max="12039" width="16.5703125" style="85" customWidth="1"/>
    <col min="12040" max="12040" width="14.28515625" style="85" customWidth="1"/>
    <col min="12041" max="12041" width="21.7109375" style="85" customWidth="1"/>
    <col min="12042" max="12042" width="14" style="85" customWidth="1"/>
    <col min="12043" max="12043" width="15.5703125" style="85" customWidth="1"/>
    <col min="12044" max="12288" width="9.140625" style="85"/>
    <col min="12289" max="12289" width="7.28515625" style="85" customWidth="1"/>
    <col min="12290" max="12290" width="24.42578125" style="85" customWidth="1"/>
    <col min="12291" max="12291" width="16.28515625" style="85" customWidth="1"/>
    <col min="12292" max="12292" width="13.5703125" style="85" customWidth="1"/>
    <col min="12293" max="12293" width="18.85546875" style="85" customWidth="1"/>
    <col min="12294" max="12294" width="15.85546875" style="85" customWidth="1"/>
    <col min="12295" max="12295" width="16.5703125" style="85" customWidth="1"/>
    <col min="12296" max="12296" width="14.28515625" style="85" customWidth="1"/>
    <col min="12297" max="12297" width="21.7109375" style="85" customWidth="1"/>
    <col min="12298" max="12298" width="14" style="85" customWidth="1"/>
    <col min="12299" max="12299" width="15.5703125" style="85" customWidth="1"/>
    <col min="12300" max="12544" width="9.140625" style="85"/>
    <col min="12545" max="12545" width="7.28515625" style="85" customWidth="1"/>
    <col min="12546" max="12546" width="24.42578125" style="85" customWidth="1"/>
    <col min="12547" max="12547" width="16.28515625" style="85" customWidth="1"/>
    <col min="12548" max="12548" width="13.5703125" style="85" customWidth="1"/>
    <col min="12549" max="12549" width="18.85546875" style="85" customWidth="1"/>
    <col min="12550" max="12550" width="15.85546875" style="85" customWidth="1"/>
    <col min="12551" max="12551" width="16.5703125" style="85" customWidth="1"/>
    <col min="12552" max="12552" width="14.28515625" style="85" customWidth="1"/>
    <col min="12553" max="12553" width="21.7109375" style="85" customWidth="1"/>
    <col min="12554" max="12554" width="14" style="85" customWidth="1"/>
    <col min="12555" max="12555" width="15.5703125" style="85" customWidth="1"/>
    <col min="12556" max="12800" width="9.140625" style="85"/>
    <col min="12801" max="12801" width="7.28515625" style="85" customWidth="1"/>
    <col min="12802" max="12802" width="24.42578125" style="85" customWidth="1"/>
    <col min="12803" max="12803" width="16.28515625" style="85" customWidth="1"/>
    <col min="12804" max="12804" width="13.5703125" style="85" customWidth="1"/>
    <col min="12805" max="12805" width="18.85546875" style="85" customWidth="1"/>
    <col min="12806" max="12806" width="15.85546875" style="85" customWidth="1"/>
    <col min="12807" max="12807" width="16.5703125" style="85" customWidth="1"/>
    <col min="12808" max="12808" width="14.28515625" style="85" customWidth="1"/>
    <col min="12809" max="12809" width="21.7109375" style="85" customWidth="1"/>
    <col min="12810" max="12810" width="14" style="85" customWidth="1"/>
    <col min="12811" max="12811" width="15.5703125" style="85" customWidth="1"/>
    <col min="12812" max="13056" width="9.140625" style="85"/>
    <col min="13057" max="13057" width="7.28515625" style="85" customWidth="1"/>
    <col min="13058" max="13058" width="24.42578125" style="85" customWidth="1"/>
    <col min="13059" max="13059" width="16.28515625" style="85" customWidth="1"/>
    <col min="13060" max="13060" width="13.5703125" style="85" customWidth="1"/>
    <col min="13061" max="13061" width="18.85546875" style="85" customWidth="1"/>
    <col min="13062" max="13062" width="15.85546875" style="85" customWidth="1"/>
    <col min="13063" max="13063" width="16.5703125" style="85" customWidth="1"/>
    <col min="13064" max="13064" width="14.28515625" style="85" customWidth="1"/>
    <col min="13065" max="13065" width="21.7109375" style="85" customWidth="1"/>
    <col min="13066" max="13066" width="14" style="85" customWidth="1"/>
    <col min="13067" max="13067" width="15.5703125" style="85" customWidth="1"/>
    <col min="13068" max="13312" width="9.140625" style="85"/>
    <col min="13313" max="13313" width="7.28515625" style="85" customWidth="1"/>
    <col min="13314" max="13314" width="24.42578125" style="85" customWidth="1"/>
    <col min="13315" max="13315" width="16.28515625" style="85" customWidth="1"/>
    <col min="13316" max="13316" width="13.5703125" style="85" customWidth="1"/>
    <col min="13317" max="13317" width="18.85546875" style="85" customWidth="1"/>
    <col min="13318" max="13318" width="15.85546875" style="85" customWidth="1"/>
    <col min="13319" max="13319" width="16.5703125" style="85" customWidth="1"/>
    <col min="13320" max="13320" width="14.28515625" style="85" customWidth="1"/>
    <col min="13321" max="13321" width="21.7109375" style="85" customWidth="1"/>
    <col min="13322" max="13322" width="14" style="85" customWidth="1"/>
    <col min="13323" max="13323" width="15.5703125" style="85" customWidth="1"/>
    <col min="13324" max="13568" width="9.140625" style="85"/>
    <col min="13569" max="13569" width="7.28515625" style="85" customWidth="1"/>
    <col min="13570" max="13570" width="24.42578125" style="85" customWidth="1"/>
    <col min="13571" max="13571" width="16.28515625" style="85" customWidth="1"/>
    <col min="13572" max="13572" width="13.5703125" style="85" customWidth="1"/>
    <col min="13573" max="13573" width="18.85546875" style="85" customWidth="1"/>
    <col min="13574" max="13574" width="15.85546875" style="85" customWidth="1"/>
    <col min="13575" max="13575" width="16.5703125" style="85" customWidth="1"/>
    <col min="13576" max="13576" width="14.28515625" style="85" customWidth="1"/>
    <col min="13577" max="13577" width="21.7109375" style="85" customWidth="1"/>
    <col min="13578" max="13578" width="14" style="85" customWidth="1"/>
    <col min="13579" max="13579" width="15.5703125" style="85" customWidth="1"/>
    <col min="13580" max="13824" width="9.140625" style="85"/>
    <col min="13825" max="13825" width="7.28515625" style="85" customWidth="1"/>
    <col min="13826" max="13826" width="24.42578125" style="85" customWidth="1"/>
    <col min="13827" max="13827" width="16.28515625" style="85" customWidth="1"/>
    <col min="13828" max="13828" width="13.5703125" style="85" customWidth="1"/>
    <col min="13829" max="13829" width="18.85546875" style="85" customWidth="1"/>
    <col min="13830" max="13830" width="15.85546875" style="85" customWidth="1"/>
    <col min="13831" max="13831" width="16.5703125" style="85" customWidth="1"/>
    <col min="13832" max="13832" width="14.28515625" style="85" customWidth="1"/>
    <col min="13833" max="13833" width="21.7109375" style="85" customWidth="1"/>
    <col min="13834" max="13834" width="14" style="85" customWidth="1"/>
    <col min="13835" max="13835" width="15.5703125" style="85" customWidth="1"/>
    <col min="13836" max="14080" width="9.140625" style="85"/>
    <col min="14081" max="14081" width="7.28515625" style="85" customWidth="1"/>
    <col min="14082" max="14082" width="24.42578125" style="85" customWidth="1"/>
    <col min="14083" max="14083" width="16.28515625" style="85" customWidth="1"/>
    <col min="14084" max="14084" width="13.5703125" style="85" customWidth="1"/>
    <col min="14085" max="14085" width="18.85546875" style="85" customWidth="1"/>
    <col min="14086" max="14086" width="15.85546875" style="85" customWidth="1"/>
    <col min="14087" max="14087" width="16.5703125" style="85" customWidth="1"/>
    <col min="14088" max="14088" width="14.28515625" style="85" customWidth="1"/>
    <col min="14089" max="14089" width="21.7109375" style="85" customWidth="1"/>
    <col min="14090" max="14090" width="14" style="85" customWidth="1"/>
    <col min="14091" max="14091" width="15.5703125" style="85" customWidth="1"/>
    <col min="14092" max="14336" width="9.140625" style="85"/>
    <col min="14337" max="14337" width="7.28515625" style="85" customWidth="1"/>
    <col min="14338" max="14338" width="24.42578125" style="85" customWidth="1"/>
    <col min="14339" max="14339" width="16.28515625" style="85" customWidth="1"/>
    <col min="14340" max="14340" width="13.5703125" style="85" customWidth="1"/>
    <col min="14341" max="14341" width="18.85546875" style="85" customWidth="1"/>
    <col min="14342" max="14342" width="15.85546875" style="85" customWidth="1"/>
    <col min="14343" max="14343" width="16.5703125" style="85" customWidth="1"/>
    <col min="14344" max="14344" width="14.28515625" style="85" customWidth="1"/>
    <col min="14345" max="14345" width="21.7109375" style="85" customWidth="1"/>
    <col min="14346" max="14346" width="14" style="85" customWidth="1"/>
    <col min="14347" max="14347" width="15.5703125" style="85" customWidth="1"/>
    <col min="14348" max="14592" width="9.140625" style="85"/>
    <col min="14593" max="14593" width="7.28515625" style="85" customWidth="1"/>
    <col min="14594" max="14594" width="24.42578125" style="85" customWidth="1"/>
    <col min="14595" max="14595" width="16.28515625" style="85" customWidth="1"/>
    <col min="14596" max="14596" width="13.5703125" style="85" customWidth="1"/>
    <col min="14597" max="14597" width="18.85546875" style="85" customWidth="1"/>
    <col min="14598" max="14598" width="15.85546875" style="85" customWidth="1"/>
    <col min="14599" max="14599" width="16.5703125" style="85" customWidth="1"/>
    <col min="14600" max="14600" width="14.28515625" style="85" customWidth="1"/>
    <col min="14601" max="14601" width="21.7109375" style="85" customWidth="1"/>
    <col min="14602" max="14602" width="14" style="85" customWidth="1"/>
    <col min="14603" max="14603" width="15.5703125" style="85" customWidth="1"/>
    <col min="14604" max="14848" width="9.140625" style="85"/>
    <col min="14849" max="14849" width="7.28515625" style="85" customWidth="1"/>
    <col min="14850" max="14850" width="24.42578125" style="85" customWidth="1"/>
    <col min="14851" max="14851" width="16.28515625" style="85" customWidth="1"/>
    <col min="14852" max="14852" width="13.5703125" style="85" customWidth="1"/>
    <col min="14853" max="14853" width="18.85546875" style="85" customWidth="1"/>
    <col min="14854" max="14854" width="15.85546875" style="85" customWidth="1"/>
    <col min="14855" max="14855" width="16.5703125" style="85" customWidth="1"/>
    <col min="14856" max="14856" width="14.28515625" style="85" customWidth="1"/>
    <col min="14857" max="14857" width="21.7109375" style="85" customWidth="1"/>
    <col min="14858" max="14858" width="14" style="85" customWidth="1"/>
    <col min="14859" max="14859" width="15.5703125" style="85" customWidth="1"/>
    <col min="14860" max="15104" width="9.140625" style="85"/>
    <col min="15105" max="15105" width="7.28515625" style="85" customWidth="1"/>
    <col min="15106" max="15106" width="24.42578125" style="85" customWidth="1"/>
    <col min="15107" max="15107" width="16.28515625" style="85" customWidth="1"/>
    <col min="15108" max="15108" width="13.5703125" style="85" customWidth="1"/>
    <col min="15109" max="15109" width="18.85546875" style="85" customWidth="1"/>
    <col min="15110" max="15110" width="15.85546875" style="85" customWidth="1"/>
    <col min="15111" max="15111" width="16.5703125" style="85" customWidth="1"/>
    <col min="15112" max="15112" width="14.28515625" style="85" customWidth="1"/>
    <col min="15113" max="15113" width="21.7109375" style="85" customWidth="1"/>
    <col min="15114" max="15114" width="14" style="85" customWidth="1"/>
    <col min="15115" max="15115" width="15.5703125" style="85" customWidth="1"/>
    <col min="15116" max="15360" width="9.140625" style="85"/>
    <col min="15361" max="15361" width="7.28515625" style="85" customWidth="1"/>
    <col min="15362" max="15362" width="24.42578125" style="85" customWidth="1"/>
    <col min="15363" max="15363" width="16.28515625" style="85" customWidth="1"/>
    <col min="15364" max="15364" width="13.5703125" style="85" customWidth="1"/>
    <col min="15365" max="15365" width="18.85546875" style="85" customWidth="1"/>
    <col min="15366" max="15366" width="15.85546875" style="85" customWidth="1"/>
    <col min="15367" max="15367" width="16.5703125" style="85" customWidth="1"/>
    <col min="15368" max="15368" width="14.28515625" style="85" customWidth="1"/>
    <col min="15369" max="15369" width="21.7109375" style="85" customWidth="1"/>
    <col min="15370" max="15370" width="14" style="85" customWidth="1"/>
    <col min="15371" max="15371" width="15.5703125" style="85" customWidth="1"/>
    <col min="15372" max="15616" width="9.140625" style="85"/>
    <col min="15617" max="15617" width="7.28515625" style="85" customWidth="1"/>
    <col min="15618" max="15618" width="24.42578125" style="85" customWidth="1"/>
    <col min="15619" max="15619" width="16.28515625" style="85" customWidth="1"/>
    <col min="15620" max="15620" width="13.5703125" style="85" customWidth="1"/>
    <col min="15621" max="15621" width="18.85546875" style="85" customWidth="1"/>
    <col min="15622" max="15622" width="15.85546875" style="85" customWidth="1"/>
    <col min="15623" max="15623" width="16.5703125" style="85" customWidth="1"/>
    <col min="15624" max="15624" width="14.28515625" style="85" customWidth="1"/>
    <col min="15625" max="15625" width="21.7109375" style="85" customWidth="1"/>
    <col min="15626" max="15626" width="14" style="85" customWidth="1"/>
    <col min="15627" max="15627" width="15.5703125" style="85" customWidth="1"/>
    <col min="15628" max="15872" width="9.140625" style="85"/>
    <col min="15873" max="15873" width="7.28515625" style="85" customWidth="1"/>
    <col min="15874" max="15874" width="24.42578125" style="85" customWidth="1"/>
    <col min="15875" max="15875" width="16.28515625" style="85" customWidth="1"/>
    <col min="15876" max="15876" width="13.5703125" style="85" customWidth="1"/>
    <col min="15877" max="15877" width="18.85546875" style="85" customWidth="1"/>
    <col min="15878" max="15878" width="15.85546875" style="85" customWidth="1"/>
    <col min="15879" max="15879" width="16.5703125" style="85" customWidth="1"/>
    <col min="15880" max="15880" width="14.28515625" style="85" customWidth="1"/>
    <col min="15881" max="15881" width="21.7109375" style="85" customWidth="1"/>
    <col min="15882" max="15882" width="14" style="85" customWidth="1"/>
    <col min="15883" max="15883" width="15.5703125" style="85" customWidth="1"/>
    <col min="15884" max="16128" width="9.140625" style="85"/>
    <col min="16129" max="16129" width="7.28515625" style="85" customWidth="1"/>
    <col min="16130" max="16130" width="24.42578125" style="85" customWidth="1"/>
    <col min="16131" max="16131" width="16.28515625" style="85" customWidth="1"/>
    <col min="16132" max="16132" width="13.5703125" style="85" customWidth="1"/>
    <col min="16133" max="16133" width="18.85546875" style="85" customWidth="1"/>
    <col min="16134" max="16134" width="15.85546875" style="85" customWidth="1"/>
    <col min="16135" max="16135" width="16.5703125" style="85" customWidth="1"/>
    <col min="16136" max="16136" width="14.28515625" style="85" customWidth="1"/>
    <col min="16137" max="16137" width="21.7109375" style="85" customWidth="1"/>
    <col min="16138" max="16138" width="14" style="85" customWidth="1"/>
    <col min="16139" max="16139" width="15.5703125" style="85" customWidth="1"/>
    <col min="16140" max="16384" width="9.140625" style="85"/>
  </cols>
  <sheetData>
    <row r="1" spans="1:13" ht="18.75" customHeight="1">
      <c r="K1" s="86"/>
      <c r="L1" s="86"/>
      <c r="M1" s="86" t="s">
        <v>0</v>
      </c>
    </row>
    <row r="2" spans="1:13" ht="20.25" customHeight="1">
      <c r="A2" s="87"/>
      <c r="B2" s="87"/>
      <c r="C2" s="87"/>
      <c r="D2" s="87"/>
      <c r="E2" s="87"/>
      <c r="F2" s="87"/>
      <c r="G2" s="87"/>
      <c r="H2" s="88"/>
      <c r="I2" s="88"/>
      <c r="K2" s="89"/>
      <c r="L2" s="89"/>
      <c r="M2" s="89" t="s">
        <v>1</v>
      </c>
    </row>
    <row r="3" spans="1:13" ht="61.5" customHeight="1">
      <c r="A3" s="87"/>
      <c r="B3" s="90" t="s">
        <v>182</v>
      </c>
      <c r="C3" s="91"/>
      <c r="D3" s="91"/>
      <c r="E3" s="91"/>
      <c r="F3" s="91"/>
      <c r="G3" s="91"/>
      <c r="H3" s="91"/>
      <c r="I3" s="91"/>
      <c r="J3" s="91"/>
      <c r="K3" s="87"/>
    </row>
    <row r="4" spans="1:13" ht="31.5" customHeight="1">
      <c r="A4" s="92" t="s">
        <v>50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3" ht="33" customHeight="1">
      <c r="A5" s="93" t="s">
        <v>3</v>
      </c>
      <c r="B5" s="93" t="s">
        <v>4</v>
      </c>
      <c r="C5" s="94" t="s">
        <v>5</v>
      </c>
      <c r="D5" s="94"/>
      <c r="E5" s="94"/>
      <c r="F5" s="94" t="s">
        <v>6</v>
      </c>
      <c r="G5" s="94" t="s">
        <v>7</v>
      </c>
      <c r="H5" s="94"/>
      <c r="I5" s="94"/>
      <c r="J5" s="94"/>
      <c r="K5" s="95" t="s">
        <v>51</v>
      </c>
    </row>
    <row r="6" spans="1:13" ht="158.25" customHeight="1">
      <c r="A6" s="93"/>
      <c r="B6" s="93"/>
      <c r="C6" s="96" t="s">
        <v>9</v>
      </c>
      <c r="D6" s="96" t="s">
        <v>52</v>
      </c>
      <c r="E6" s="96" t="s">
        <v>11</v>
      </c>
      <c r="F6" s="94"/>
      <c r="G6" s="97" t="s">
        <v>12</v>
      </c>
      <c r="H6" s="96" t="s">
        <v>53</v>
      </c>
      <c r="I6" s="96" t="s">
        <v>14</v>
      </c>
      <c r="J6" s="96" t="s">
        <v>53</v>
      </c>
      <c r="K6" s="95"/>
    </row>
    <row r="7" spans="1:13" ht="31.5">
      <c r="A7" s="98">
        <v>1</v>
      </c>
      <c r="B7" s="99" t="s">
        <v>183</v>
      </c>
      <c r="C7" s="100"/>
      <c r="D7" s="101">
        <v>5.8</v>
      </c>
      <c r="E7" s="99" t="s">
        <v>60</v>
      </c>
      <c r="F7" s="102">
        <f>SUM(C7,D7)</f>
        <v>5.8</v>
      </c>
      <c r="G7" s="103"/>
      <c r="H7" s="101"/>
      <c r="I7" s="99" t="s">
        <v>60</v>
      </c>
      <c r="J7" s="101">
        <v>5.8</v>
      </c>
      <c r="K7" s="104"/>
    </row>
    <row r="8" spans="1:13" ht="15.75">
      <c r="A8" s="98"/>
      <c r="B8" s="103"/>
      <c r="C8" s="101"/>
      <c r="D8" s="101">
        <v>0.54520000000000002</v>
      </c>
      <c r="E8" s="99" t="s">
        <v>184</v>
      </c>
      <c r="F8" s="102">
        <f t="shared" ref="F8:F50" si="0">SUM(C8,D8)</f>
        <v>0.54520000000000002</v>
      </c>
      <c r="G8" s="103"/>
      <c r="H8" s="101"/>
      <c r="I8" s="99" t="s">
        <v>184</v>
      </c>
      <c r="J8" s="101">
        <v>0.54520000000000002</v>
      </c>
      <c r="K8" s="104"/>
    </row>
    <row r="9" spans="1:13" ht="31.5">
      <c r="A9" s="98"/>
      <c r="B9" s="103"/>
      <c r="C9" s="101"/>
      <c r="D9" s="101">
        <v>1.3633999999999999</v>
      </c>
      <c r="E9" s="99" t="s">
        <v>185</v>
      </c>
      <c r="F9" s="102">
        <f t="shared" si="0"/>
        <v>1.3633999999999999</v>
      </c>
      <c r="G9" s="103"/>
      <c r="H9" s="101"/>
      <c r="I9" s="99" t="s">
        <v>185</v>
      </c>
      <c r="J9" s="101">
        <v>1.36</v>
      </c>
      <c r="K9" s="104"/>
    </row>
    <row r="10" spans="1:13" ht="15.75">
      <c r="A10" s="98"/>
      <c r="B10" s="103"/>
      <c r="C10" s="101"/>
      <c r="D10" s="101">
        <v>0.38600000000000001</v>
      </c>
      <c r="E10" s="99" t="s">
        <v>84</v>
      </c>
      <c r="F10" s="102">
        <f t="shared" si="0"/>
        <v>0.38600000000000001</v>
      </c>
      <c r="G10" s="103"/>
      <c r="H10" s="101"/>
      <c r="I10" s="99" t="s">
        <v>84</v>
      </c>
      <c r="J10" s="101">
        <v>0.39</v>
      </c>
      <c r="K10" s="104"/>
    </row>
    <row r="11" spans="1:13" ht="47.25">
      <c r="A11" s="98">
        <v>2</v>
      </c>
      <c r="B11" s="103" t="s">
        <v>186</v>
      </c>
      <c r="C11" s="101"/>
      <c r="D11" s="101">
        <v>11.074</v>
      </c>
      <c r="E11" s="99" t="s">
        <v>187</v>
      </c>
      <c r="F11" s="102">
        <f t="shared" si="0"/>
        <v>11.074</v>
      </c>
      <c r="G11" s="103"/>
      <c r="H11" s="101"/>
      <c r="I11" s="99" t="s">
        <v>187</v>
      </c>
      <c r="J11" s="101">
        <v>11.07</v>
      </c>
      <c r="K11" s="104"/>
    </row>
    <row r="12" spans="1:13" ht="47.25">
      <c r="A12" s="98">
        <v>3</v>
      </c>
      <c r="B12" s="99" t="s">
        <v>188</v>
      </c>
      <c r="C12" s="101"/>
      <c r="D12" s="101">
        <v>2.8849999999999998</v>
      </c>
      <c r="E12" s="105" t="s">
        <v>60</v>
      </c>
      <c r="F12" s="102">
        <f t="shared" si="0"/>
        <v>2.8849999999999998</v>
      </c>
      <c r="G12" s="106"/>
      <c r="H12" s="101"/>
      <c r="I12" s="105" t="s">
        <v>60</v>
      </c>
      <c r="J12" s="101">
        <v>2.8849999999999998</v>
      </c>
      <c r="K12" s="104"/>
    </row>
    <row r="13" spans="1:13" ht="15.75">
      <c r="A13" s="98"/>
      <c r="B13" s="103"/>
      <c r="C13" s="101"/>
      <c r="D13" s="101">
        <v>2.4500000000000002</v>
      </c>
      <c r="E13" s="99" t="s">
        <v>189</v>
      </c>
      <c r="F13" s="102">
        <f t="shared" si="0"/>
        <v>2.4500000000000002</v>
      </c>
      <c r="G13" s="106"/>
      <c r="H13" s="101"/>
      <c r="I13" s="99" t="s">
        <v>189</v>
      </c>
      <c r="J13" s="101">
        <v>2.4500000000000002</v>
      </c>
      <c r="K13" s="104"/>
    </row>
    <row r="14" spans="1:13" ht="31.5">
      <c r="A14" s="98">
        <v>4</v>
      </c>
      <c r="B14" s="103" t="s">
        <v>17</v>
      </c>
      <c r="C14" s="101"/>
      <c r="D14" s="101">
        <v>1.5</v>
      </c>
      <c r="E14" s="99" t="s">
        <v>190</v>
      </c>
      <c r="F14" s="102">
        <f t="shared" si="0"/>
        <v>1.5</v>
      </c>
      <c r="G14" s="103"/>
      <c r="H14" s="101"/>
      <c r="I14" s="99" t="s">
        <v>190</v>
      </c>
      <c r="J14" s="101">
        <v>1.5</v>
      </c>
      <c r="K14" s="104"/>
    </row>
    <row r="15" spans="1:13" ht="18" customHeight="1">
      <c r="A15" s="106"/>
      <c r="B15" s="103"/>
      <c r="C15" s="101"/>
      <c r="D15" s="101">
        <v>3.15</v>
      </c>
      <c r="E15" s="99" t="s">
        <v>191</v>
      </c>
      <c r="F15" s="102">
        <f t="shared" si="0"/>
        <v>3.15</v>
      </c>
      <c r="G15" s="103"/>
      <c r="H15" s="101"/>
      <c r="I15" s="99" t="s">
        <v>191</v>
      </c>
      <c r="J15" s="101">
        <v>3.15</v>
      </c>
      <c r="K15" s="104"/>
    </row>
    <row r="16" spans="1:13" ht="28.5" customHeight="1">
      <c r="A16" s="106"/>
      <c r="B16" s="103"/>
      <c r="C16" s="101"/>
      <c r="D16" s="101">
        <v>1.0549999999999999</v>
      </c>
      <c r="E16" s="99" t="s">
        <v>84</v>
      </c>
      <c r="F16" s="102">
        <f t="shared" si="0"/>
        <v>1.0549999999999999</v>
      </c>
      <c r="G16" s="103"/>
      <c r="H16" s="101"/>
      <c r="I16" s="99" t="s">
        <v>84</v>
      </c>
      <c r="J16" s="101">
        <v>1.0549999999999999</v>
      </c>
      <c r="K16" s="104"/>
    </row>
    <row r="17" spans="1:11" ht="31.5">
      <c r="A17" s="98"/>
      <c r="B17" s="103"/>
      <c r="C17" s="101"/>
      <c r="D17" s="101">
        <v>3.37</v>
      </c>
      <c r="E17" s="99" t="s">
        <v>185</v>
      </c>
      <c r="F17" s="102">
        <f t="shared" si="0"/>
        <v>3.37</v>
      </c>
      <c r="G17" s="103"/>
      <c r="H17" s="101"/>
      <c r="I17" s="99" t="s">
        <v>185</v>
      </c>
      <c r="J17" s="101">
        <v>3.37</v>
      </c>
      <c r="K17" s="104"/>
    </row>
    <row r="18" spans="1:11" ht="31.5">
      <c r="A18" s="98">
        <v>5</v>
      </c>
      <c r="B18" s="99" t="s">
        <v>192</v>
      </c>
      <c r="C18" s="101"/>
      <c r="D18" s="101">
        <v>138.61976000000001</v>
      </c>
      <c r="E18" s="99" t="s">
        <v>193</v>
      </c>
      <c r="F18" s="102">
        <f t="shared" si="0"/>
        <v>138.61976000000001</v>
      </c>
      <c r="G18" s="103"/>
      <c r="H18" s="101"/>
      <c r="I18" s="99" t="s">
        <v>193</v>
      </c>
      <c r="J18" s="101">
        <v>138.61976000000001</v>
      </c>
      <c r="K18" s="104"/>
    </row>
    <row r="19" spans="1:11" ht="31.5">
      <c r="A19" s="98">
        <v>6</v>
      </c>
      <c r="B19" s="103" t="s">
        <v>44</v>
      </c>
      <c r="C19" s="107">
        <v>110.69</v>
      </c>
      <c r="D19" s="101"/>
      <c r="E19" s="99" t="s">
        <v>194</v>
      </c>
      <c r="F19" s="102">
        <f t="shared" si="0"/>
        <v>110.69</v>
      </c>
      <c r="G19" s="103">
        <v>2240</v>
      </c>
      <c r="H19" s="101">
        <v>21</v>
      </c>
      <c r="I19" s="99" t="s">
        <v>195</v>
      </c>
      <c r="J19" s="101"/>
      <c r="K19" s="104"/>
    </row>
    <row r="20" spans="1:11" ht="15.75">
      <c r="A20" s="98"/>
      <c r="B20" s="103"/>
      <c r="C20" s="101"/>
      <c r="D20" s="101"/>
      <c r="E20" s="99"/>
      <c r="F20" s="102">
        <f t="shared" si="0"/>
        <v>0</v>
      </c>
      <c r="G20" s="103">
        <v>3110</v>
      </c>
      <c r="H20" s="107">
        <v>30.699000000000002</v>
      </c>
      <c r="I20" s="99" t="s">
        <v>196</v>
      </c>
      <c r="J20" s="101"/>
      <c r="K20" s="104"/>
    </row>
    <row r="21" spans="1:11" ht="15.75">
      <c r="A21" s="98"/>
      <c r="B21" s="103"/>
      <c r="C21" s="101"/>
      <c r="D21" s="101"/>
      <c r="E21" s="99"/>
      <c r="F21" s="102">
        <f t="shared" si="0"/>
        <v>0</v>
      </c>
      <c r="G21" s="103"/>
      <c r="H21" s="101"/>
      <c r="I21" s="99"/>
      <c r="J21" s="101"/>
      <c r="K21" s="104"/>
    </row>
    <row r="22" spans="1:11" ht="15.75">
      <c r="A22" s="98"/>
      <c r="B22" s="103"/>
      <c r="C22" s="101"/>
      <c r="D22" s="101"/>
      <c r="E22" s="99"/>
      <c r="F22" s="102">
        <f t="shared" si="0"/>
        <v>0</v>
      </c>
      <c r="G22" s="103"/>
      <c r="H22" s="101"/>
      <c r="I22" s="99"/>
      <c r="J22" s="101"/>
      <c r="K22" s="104"/>
    </row>
    <row r="23" spans="1:11" ht="15.75">
      <c r="A23" s="98"/>
      <c r="B23" s="103"/>
      <c r="C23" s="101"/>
      <c r="D23" s="101"/>
      <c r="E23" s="99"/>
      <c r="F23" s="102">
        <f t="shared" si="0"/>
        <v>0</v>
      </c>
      <c r="G23" s="103"/>
      <c r="H23" s="101"/>
      <c r="I23" s="99"/>
      <c r="J23" s="101"/>
      <c r="K23" s="104"/>
    </row>
    <row r="24" spans="1:11" ht="15.75">
      <c r="A24" s="98"/>
      <c r="B24" s="103"/>
      <c r="C24" s="101"/>
      <c r="D24" s="101"/>
      <c r="E24" s="99"/>
      <c r="F24" s="102">
        <f t="shared" si="0"/>
        <v>0</v>
      </c>
      <c r="G24" s="103"/>
      <c r="H24" s="101"/>
      <c r="I24" s="99"/>
      <c r="J24" s="101"/>
      <c r="K24" s="104"/>
    </row>
    <row r="25" spans="1:11" ht="15.75">
      <c r="A25" s="106"/>
      <c r="B25" s="103"/>
      <c r="C25" s="101"/>
      <c r="D25" s="101"/>
      <c r="E25" s="99"/>
      <c r="F25" s="102">
        <f t="shared" si="0"/>
        <v>0</v>
      </c>
      <c r="G25" s="103"/>
      <c r="H25" s="101"/>
      <c r="I25" s="99"/>
      <c r="J25" s="101"/>
      <c r="K25" s="104"/>
    </row>
    <row r="26" spans="1:11" ht="15.75">
      <c r="A26" s="106"/>
      <c r="B26" s="103"/>
      <c r="C26" s="101"/>
      <c r="D26" s="101"/>
      <c r="E26" s="99"/>
      <c r="F26" s="102">
        <f t="shared" si="0"/>
        <v>0</v>
      </c>
      <c r="G26" s="103"/>
      <c r="H26" s="101"/>
      <c r="I26" s="99"/>
      <c r="J26" s="101"/>
      <c r="K26" s="104"/>
    </row>
    <row r="27" spans="1:11" ht="15.75">
      <c r="A27" s="98"/>
      <c r="B27" s="103"/>
      <c r="C27" s="101"/>
      <c r="D27" s="101"/>
      <c r="E27" s="99"/>
      <c r="F27" s="102">
        <f t="shared" si="0"/>
        <v>0</v>
      </c>
      <c r="G27" s="103"/>
      <c r="H27" s="101"/>
      <c r="I27" s="99"/>
      <c r="J27" s="101"/>
      <c r="K27" s="104"/>
    </row>
    <row r="28" spans="1:11" ht="15.75">
      <c r="A28" s="98"/>
      <c r="B28" s="103"/>
      <c r="C28" s="101"/>
      <c r="D28" s="101"/>
      <c r="E28" s="99"/>
      <c r="F28" s="102">
        <f t="shared" si="0"/>
        <v>0</v>
      </c>
      <c r="G28" s="103"/>
      <c r="H28" s="101"/>
      <c r="I28" s="99"/>
      <c r="J28" s="101"/>
      <c r="K28" s="104"/>
    </row>
    <row r="29" spans="1:11" ht="15.75">
      <c r="A29" s="98"/>
      <c r="B29" s="103"/>
      <c r="C29" s="101"/>
      <c r="D29" s="101"/>
      <c r="E29" s="99"/>
      <c r="F29" s="102">
        <f t="shared" si="0"/>
        <v>0</v>
      </c>
      <c r="G29" s="103"/>
      <c r="H29" s="101"/>
      <c r="I29" s="99"/>
      <c r="J29" s="101"/>
      <c r="K29" s="104"/>
    </row>
    <row r="30" spans="1:11" ht="15.75">
      <c r="A30" s="98"/>
      <c r="B30" s="103"/>
      <c r="C30" s="101"/>
      <c r="D30" s="101"/>
      <c r="E30" s="99"/>
      <c r="F30" s="102">
        <f t="shared" si="0"/>
        <v>0</v>
      </c>
      <c r="G30" s="103"/>
      <c r="H30" s="101"/>
      <c r="I30" s="99"/>
      <c r="J30" s="101"/>
      <c r="K30" s="104"/>
    </row>
    <row r="31" spans="1:11" ht="15.75">
      <c r="A31" s="98"/>
      <c r="B31" s="103"/>
      <c r="C31" s="101"/>
      <c r="D31" s="101"/>
      <c r="E31" s="99"/>
      <c r="F31" s="102">
        <f t="shared" si="0"/>
        <v>0</v>
      </c>
      <c r="G31" s="103"/>
      <c r="H31" s="101"/>
      <c r="I31" s="99"/>
      <c r="J31" s="101"/>
      <c r="K31" s="104"/>
    </row>
    <row r="32" spans="1:11" ht="15.75">
      <c r="A32" s="98"/>
      <c r="B32" s="103"/>
      <c r="C32" s="101"/>
      <c r="D32" s="101"/>
      <c r="E32" s="99"/>
      <c r="F32" s="102">
        <f t="shared" si="0"/>
        <v>0</v>
      </c>
      <c r="G32" s="103"/>
      <c r="H32" s="101"/>
      <c r="I32" s="99"/>
      <c r="J32" s="101"/>
      <c r="K32" s="104"/>
    </row>
    <row r="33" spans="1:11" ht="15.75">
      <c r="A33" s="98"/>
      <c r="B33" s="103"/>
      <c r="C33" s="101"/>
      <c r="D33" s="101"/>
      <c r="E33" s="99"/>
      <c r="F33" s="102">
        <f t="shared" si="0"/>
        <v>0</v>
      </c>
      <c r="G33" s="103"/>
      <c r="H33" s="101"/>
      <c r="I33" s="99"/>
      <c r="J33" s="101"/>
      <c r="K33" s="104"/>
    </row>
    <row r="34" spans="1:11" ht="15.75">
      <c r="A34" s="98"/>
      <c r="B34" s="103"/>
      <c r="C34" s="101"/>
      <c r="D34" s="101"/>
      <c r="E34" s="99"/>
      <c r="F34" s="102">
        <f t="shared" si="0"/>
        <v>0</v>
      </c>
      <c r="G34" s="103"/>
      <c r="H34" s="101"/>
      <c r="I34" s="99"/>
      <c r="J34" s="101"/>
      <c r="K34" s="104"/>
    </row>
    <row r="35" spans="1:11" ht="15.75">
      <c r="A35" s="106"/>
      <c r="B35" s="103"/>
      <c r="C35" s="101"/>
      <c r="D35" s="101"/>
      <c r="E35" s="99"/>
      <c r="F35" s="102">
        <f t="shared" si="0"/>
        <v>0</v>
      </c>
      <c r="G35" s="103"/>
      <c r="H35" s="101"/>
      <c r="I35" s="99"/>
      <c r="J35" s="101"/>
      <c r="K35" s="104"/>
    </row>
    <row r="36" spans="1:11" ht="15.75">
      <c r="A36" s="106"/>
      <c r="B36" s="103"/>
      <c r="C36" s="101"/>
      <c r="D36" s="101"/>
      <c r="E36" s="99"/>
      <c r="F36" s="102">
        <f t="shared" si="0"/>
        <v>0</v>
      </c>
      <c r="G36" s="103"/>
      <c r="H36" s="101"/>
      <c r="I36" s="99"/>
      <c r="J36" s="101"/>
      <c r="K36" s="104"/>
    </row>
    <row r="37" spans="1:11" ht="15.75">
      <c r="A37" s="98"/>
      <c r="B37" s="103"/>
      <c r="C37" s="101"/>
      <c r="D37" s="101"/>
      <c r="E37" s="99"/>
      <c r="F37" s="102">
        <f t="shared" si="0"/>
        <v>0</v>
      </c>
      <c r="G37" s="103"/>
      <c r="H37" s="101"/>
      <c r="I37" s="99"/>
      <c r="J37" s="101"/>
      <c r="K37" s="104"/>
    </row>
    <row r="38" spans="1:11" ht="15.75">
      <c r="A38" s="98"/>
      <c r="B38" s="103"/>
      <c r="C38" s="101"/>
      <c r="D38" s="101"/>
      <c r="E38" s="99"/>
      <c r="F38" s="102">
        <f t="shared" si="0"/>
        <v>0</v>
      </c>
      <c r="G38" s="103"/>
      <c r="H38" s="101"/>
      <c r="I38" s="99"/>
      <c r="J38" s="101"/>
      <c r="K38" s="104"/>
    </row>
    <row r="39" spans="1:11" ht="15.75">
      <c r="A39" s="98"/>
      <c r="B39" s="103"/>
      <c r="C39" s="101"/>
      <c r="D39" s="101"/>
      <c r="E39" s="99"/>
      <c r="F39" s="102">
        <f t="shared" si="0"/>
        <v>0</v>
      </c>
      <c r="G39" s="103"/>
      <c r="H39" s="101"/>
      <c r="I39" s="99"/>
      <c r="J39" s="101"/>
      <c r="K39" s="104"/>
    </row>
    <row r="40" spans="1:11" ht="15.75">
      <c r="A40" s="98"/>
      <c r="B40" s="103"/>
      <c r="C40" s="101"/>
      <c r="D40" s="101"/>
      <c r="E40" s="99"/>
      <c r="F40" s="102">
        <f t="shared" si="0"/>
        <v>0</v>
      </c>
      <c r="G40" s="103"/>
      <c r="H40" s="101"/>
      <c r="I40" s="99"/>
      <c r="J40" s="101"/>
      <c r="K40" s="104"/>
    </row>
    <row r="41" spans="1:11" ht="15.75">
      <c r="A41" s="98"/>
      <c r="B41" s="103"/>
      <c r="C41" s="101"/>
      <c r="D41" s="101"/>
      <c r="E41" s="99"/>
      <c r="F41" s="102">
        <f t="shared" si="0"/>
        <v>0</v>
      </c>
      <c r="G41" s="103"/>
      <c r="H41" s="101"/>
      <c r="I41" s="99"/>
      <c r="J41" s="101"/>
      <c r="K41" s="104"/>
    </row>
    <row r="42" spans="1:11" ht="15.75">
      <c r="A42" s="98"/>
      <c r="B42" s="103"/>
      <c r="C42" s="101"/>
      <c r="D42" s="101"/>
      <c r="E42" s="99"/>
      <c r="F42" s="102">
        <f t="shared" si="0"/>
        <v>0</v>
      </c>
      <c r="G42" s="103"/>
      <c r="H42" s="101"/>
      <c r="I42" s="99"/>
      <c r="J42" s="101"/>
      <c r="K42" s="104"/>
    </row>
    <row r="43" spans="1:11" ht="15.75">
      <c r="A43" s="98"/>
      <c r="B43" s="103"/>
      <c r="C43" s="101"/>
      <c r="D43" s="101"/>
      <c r="E43" s="99"/>
      <c r="F43" s="102">
        <f t="shared" si="0"/>
        <v>0</v>
      </c>
      <c r="G43" s="103"/>
      <c r="H43" s="101"/>
      <c r="I43" s="99"/>
      <c r="J43" s="101"/>
      <c r="K43" s="104"/>
    </row>
    <row r="44" spans="1:11" ht="15.75">
      <c r="A44" s="98"/>
      <c r="B44" s="103"/>
      <c r="C44" s="101"/>
      <c r="D44" s="101"/>
      <c r="E44" s="99"/>
      <c r="F44" s="102">
        <f t="shared" si="0"/>
        <v>0</v>
      </c>
      <c r="G44" s="103"/>
      <c r="H44" s="101"/>
      <c r="I44" s="99"/>
      <c r="J44" s="101"/>
      <c r="K44" s="104"/>
    </row>
    <row r="45" spans="1:11" ht="15.75">
      <c r="A45" s="106"/>
      <c r="B45" s="103"/>
      <c r="C45" s="101"/>
      <c r="D45" s="101"/>
      <c r="E45" s="99"/>
      <c r="F45" s="102">
        <f t="shared" si="0"/>
        <v>0</v>
      </c>
      <c r="G45" s="103"/>
      <c r="H45" s="101"/>
      <c r="I45" s="99"/>
      <c r="J45" s="101"/>
      <c r="K45" s="104"/>
    </row>
    <row r="46" spans="1:11" ht="15.75">
      <c r="A46" s="106"/>
      <c r="B46" s="103"/>
      <c r="C46" s="101"/>
      <c r="D46" s="101"/>
      <c r="E46" s="99"/>
      <c r="F46" s="102">
        <f t="shared" si="0"/>
        <v>0</v>
      </c>
      <c r="G46" s="103"/>
      <c r="H46" s="101"/>
      <c r="I46" s="99"/>
      <c r="J46" s="101"/>
      <c r="K46" s="104"/>
    </row>
    <row r="47" spans="1:11" ht="15.75">
      <c r="A47" s="108"/>
      <c r="B47" s="109"/>
      <c r="C47" s="110"/>
      <c r="D47" s="110"/>
      <c r="E47" s="111"/>
      <c r="F47" s="102">
        <f t="shared" si="0"/>
        <v>0</v>
      </c>
      <c r="G47" s="109"/>
      <c r="H47" s="110"/>
      <c r="I47" s="111"/>
      <c r="J47" s="110"/>
      <c r="K47" s="104"/>
    </row>
    <row r="48" spans="1:11" ht="15.75">
      <c r="A48" s="108"/>
      <c r="B48" s="109"/>
      <c r="C48" s="110"/>
      <c r="D48" s="110"/>
      <c r="E48" s="111"/>
      <c r="F48" s="102">
        <f t="shared" si="0"/>
        <v>0</v>
      </c>
      <c r="G48" s="109"/>
      <c r="H48" s="110"/>
      <c r="I48" s="111"/>
      <c r="J48" s="110"/>
      <c r="K48" s="104"/>
    </row>
    <row r="49" spans="1:11" ht="15.75">
      <c r="A49" s="108"/>
      <c r="B49" s="109"/>
      <c r="C49" s="110"/>
      <c r="D49" s="110"/>
      <c r="E49" s="111"/>
      <c r="F49" s="102">
        <f t="shared" si="0"/>
        <v>0</v>
      </c>
      <c r="G49" s="109"/>
      <c r="H49" s="110"/>
      <c r="I49" s="111"/>
      <c r="J49" s="110"/>
      <c r="K49" s="104"/>
    </row>
    <row r="50" spans="1:11" ht="15.75">
      <c r="A50" s="109"/>
      <c r="B50" s="112" t="s">
        <v>22</v>
      </c>
      <c r="C50" s="113">
        <f>SUM(C7:C49)</f>
        <v>110.69</v>
      </c>
      <c r="D50" s="113">
        <f>SUM(D7:D49)</f>
        <v>172.19836000000001</v>
      </c>
      <c r="E50" s="114"/>
      <c r="F50" s="115">
        <f t="shared" si="0"/>
        <v>282.88836000000003</v>
      </c>
      <c r="G50" s="116"/>
      <c r="H50" s="113">
        <f>SUM(H7:H49)</f>
        <v>51.698999999999998</v>
      </c>
      <c r="I50" s="114"/>
      <c r="J50" s="113">
        <f>SUM(J7:J49)</f>
        <v>172.19496000000001</v>
      </c>
      <c r="K50" s="117">
        <f>C50-H50</f>
        <v>58.991</v>
      </c>
    </row>
    <row r="53" spans="1:11" ht="15.75">
      <c r="B53" s="118" t="s">
        <v>46</v>
      </c>
      <c r="F53" s="33"/>
      <c r="G53" s="34" t="s">
        <v>197</v>
      </c>
      <c r="H53" s="119"/>
    </row>
    <row r="54" spans="1:11">
      <c r="B54" s="118"/>
      <c r="F54" s="36" t="s">
        <v>25</v>
      </c>
      <c r="G54" s="37"/>
      <c r="H54" s="37"/>
    </row>
    <row r="55" spans="1:11" ht="15.75">
      <c r="B55" s="118" t="s">
        <v>26</v>
      </c>
      <c r="F55" s="33"/>
      <c r="G55" s="34" t="s">
        <v>198</v>
      </c>
      <c r="H55" s="119"/>
    </row>
    <row r="56" spans="1:11">
      <c r="F56" s="36" t="s">
        <v>25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zoomScale="75" workbookViewId="0">
      <selection activeCell="B3" sqref="B3:J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199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31.5">
      <c r="A7" s="14">
        <v>1</v>
      </c>
      <c r="B7" s="17" t="s">
        <v>200</v>
      </c>
      <c r="C7" s="16"/>
      <c r="D7" s="16">
        <v>11.3</v>
      </c>
      <c r="E7" s="17" t="s">
        <v>201</v>
      </c>
      <c r="F7" s="18">
        <f>SUM(C7,D7)</f>
        <v>11.3</v>
      </c>
      <c r="G7" s="15"/>
      <c r="H7" s="16"/>
      <c r="I7" s="17" t="s">
        <v>201</v>
      </c>
      <c r="J7" s="16">
        <v>11.3</v>
      </c>
      <c r="K7" s="19"/>
    </row>
    <row r="8" spans="1:13" ht="19.5" customHeight="1">
      <c r="A8" s="14">
        <v>2</v>
      </c>
      <c r="B8" s="15" t="s">
        <v>202</v>
      </c>
      <c r="C8" s="16"/>
      <c r="D8" s="16">
        <v>1.5</v>
      </c>
      <c r="E8" s="17" t="s">
        <v>203</v>
      </c>
      <c r="F8" s="18">
        <f t="shared" ref="F8:F43" si="0">SUM(C8,D8)</f>
        <v>1.5</v>
      </c>
      <c r="G8" s="15"/>
      <c r="H8" s="16"/>
      <c r="I8" s="17" t="s">
        <v>203</v>
      </c>
      <c r="J8" s="16">
        <v>1.5</v>
      </c>
      <c r="K8" s="19"/>
    </row>
    <row r="9" spans="1:13" ht="15.75">
      <c r="A9" s="14">
        <v>3</v>
      </c>
      <c r="B9" s="15" t="s">
        <v>202</v>
      </c>
      <c r="C9" s="16"/>
      <c r="D9" s="16">
        <v>12.6</v>
      </c>
      <c r="E9" s="17" t="s">
        <v>204</v>
      </c>
      <c r="F9" s="18">
        <f t="shared" si="0"/>
        <v>12.6</v>
      </c>
      <c r="G9" s="15"/>
      <c r="H9" s="16"/>
      <c r="I9" s="17" t="s">
        <v>204</v>
      </c>
      <c r="J9" s="16">
        <v>12.6</v>
      </c>
      <c r="K9" s="19"/>
    </row>
    <row r="10" spans="1:13" ht="15.75">
      <c r="A10" s="14">
        <v>4</v>
      </c>
      <c r="B10" s="15" t="s">
        <v>179</v>
      </c>
      <c r="C10" s="16">
        <v>67.599999999999994</v>
      </c>
      <c r="D10" s="16"/>
      <c r="E10" s="17"/>
      <c r="F10" s="18">
        <f t="shared" si="0"/>
        <v>67.599999999999994</v>
      </c>
      <c r="G10" s="15"/>
      <c r="H10" s="16"/>
      <c r="I10" s="20"/>
      <c r="J10" s="16"/>
      <c r="K10" s="19">
        <v>67.599999999999994</v>
      </c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21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21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22"/>
      <c r="B42" s="23"/>
      <c r="C42" s="24"/>
      <c r="D42" s="24"/>
      <c r="E42" s="25"/>
      <c r="F42" s="18">
        <f t="shared" si="0"/>
        <v>0</v>
      </c>
      <c r="G42" s="23"/>
      <c r="H42" s="24"/>
      <c r="I42" s="25"/>
      <c r="J42" s="24"/>
      <c r="K42" s="19"/>
    </row>
    <row r="43" spans="1:11" ht="15.75">
      <c r="A43" s="23"/>
      <c r="B43" s="26" t="s">
        <v>22</v>
      </c>
      <c r="C43" s="27">
        <f>SUM(C7:C42)</f>
        <v>67.599999999999994</v>
      </c>
      <c r="D43" s="27">
        <f>SUM(D7:D42)</f>
        <v>25.4</v>
      </c>
      <c r="E43" s="28"/>
      <c r="F43" s="29">
        <f t="shared" si="0"/>
        <v>93</v>
      </c>
      <c r="G43" s="30"/>
      <c r="H43" s="27">
        <f>SUM(H7:H42)</f>
        <v>0</v>
      </c>
      <c r="I43" s="28"/>
      <c r="J43" s="27">
        <f>SUM(J7:J42)</f>
        <v>25.4</v>
      </c>
      <c r="K43" s="31">
        <f>C43-H43</f>
        <v>67.599999999999994</v>
      </c>
    </row>
    <row r="46" spans="1:11" ht="15.75">
      <c r="B46" s="32" t="s">
        <v>46</v>
      </c>
      <c r="F46" s="33"/>
      <c r="G46" s="34" t="s">
        <v>205</v>
      </c>
      <c r="H46" s="35"/>
    </row>
    <row r="47" spans="1:11">
      <c r="B47" s="32"/>
      <c r="F47" s="36" t="s">
        <v>25</v>
      </c>
      <c r="G47" s="37"/>
      <c r="H47" s="37"/>
    </row>
    <row r="48" spans="1:11" ht="15.75">
      <c r="B48" s="32" t="s">
        <v>26</v>
      </c>
      <c r="F48" s="33"/>
      <c r="G48" s="34" t="s">
        <v>206</v>
      </c>
      <c r="H48" s="35"/>
    </row>
    <row r="49" spans="6:8">
      <c r="F49" s="36" t="s">
        <v>25</v>
      </c>
      <c r="G49" s="37"/>
      <c r="H49" s="37"/>
    </row>
  </sheetData>
  <mergeCells count="10">
    <mergeCell ref="G46:H46"/>
    <mergeCell ref="G48:H4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zoomScale="75" workbookViewId="0">
      <selection activeCell="B18" sqref="B18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207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30">
      <c r="A7" s="14">
        <v>1</v>
      </c>
      <c r="B7" s="120" t="s">
        <v>208</v>
      </c>
      <c r="C7" s="16"/>
      <c r="D7" s="16">
        <v>1590.4</v>
      </c>
      <c r="E7" s="17" t="s">
        <v>16</v>
      </c>
      <c r="F7" s="18">
        <f>SUM(C7,D7)</f>
        <v>1590.4</v>
      </c>
      <c r="G7" s="15"/>
      <c r="H7" s="16"/>
      <c r="I7" s="17" t="s">
        <v>16</v>
      </c>
      <c r="J7" s="16">
        <v>1590.4</v>
      </c>
      <c r="K7" s="19"/>
    </row>
    <row r="8" spans="1:13" ht="30">
      <c r="A8" s="14">
        <v>2</v>
      </c>
      <c r="B8" s="120" t="s">
        <v>209</v>
      </c>
      <c r="C8" s="16"/>
      <c r="D8" s="16">
        <v>7064.1</v>
      </c>
      <c r="E8" s="17" t="s">
        <v>16</v>
      </c>
      <c r="F8" s="18">
        <f t="shared" ref="F8:F47" si="0">SUM(C8,D8)</f>
        <v>7064.1</v>
      </c>
      <c r="G8" s="15"/>
      <c r="H8" s="16"/>
      <c r="I8" s="17" t="s">
        <v>16</v>
      </c>
      <c r="J8" s="16">
        <v>7064.1</v>
      </c>
      <c r="K8" s="19"/>
    </row>
    <row r="9" spans="1:13" ht="30">
      <c r="A9" s="14">
        <v>3</v>
      </c>
      <c r="B9" s="120" t="s">
        <v>210</v>
      </c>
      <c r="C9" s="16"/>
      <c r="D9" s="16">
        <v>182</v>
      </c>
      <c r="E9" s="17" t="s">
        <v>16</v>
      </c>
      <c r="F9" s="18">
        <f t="shared" si="0"/>
        <v>182</v>
      </c>
      <c r="G9" s="15"/>
      <c r="H9" s="16"/>
      <c r="I9" s="17" t="s">
        <v>16</v>
      </c>
      <c r="J9" s="16">
        <v>182</v>
      </c>
      <c r="K9" s="19"/>
    </row>
    <row r="10" spans="1:13" ht="15.75">
      <c r="A10" s="14"/>
      <c r="B10" s="120"/>
      <c r="C10" s="16"/>
      <c r="D10" s="16">
        <v>4.0999999999999996</v>
      </c>
      <c r="E10" s="17" t="s">
        <v>84</v>
      </c>
      <c r="F10" s="18">
        <f t="shared" si="0"/>
        <v>4.0999999999999996</v>
      </c>
      <c r="G10" s="15"/>
      <c r="H10" s="16"/>
      <c r="I10" s="17" t="s">
        <v>84</v>
      </c>
      <c r="J10" s="16">
        <v>4.0999999999999996</v>
      </c>
      <c r="K10" s="19"/>
    </row>
    <row r="11" spans="1:13" ht="20.25" customHeight="1">
      <c r="A11" s="14"/>
      <c r="B11" s="120"/>
      <c r="C11" s="16"/>
      <c r="D11" s="16">
        <v>6.5</v>
      </c>
      <c r="E11" s="17" t="s">
        <v>211</v>
      </c>
      <c r="F11" s="18">
        <f t="shared" si="0"/>
        <v>6.5</v>
      </c>
      <c r="G11" s="15"/>
      <c r="H11" s="16"/>
      <c r="I11" s="17" t="s">
        <v>211</v>
      </c>
      <c r="J11" s="16">
        <v>6.5</v>
      </c>
      <c r="K11" s="19"/>
    </row>
    <row r="12" spans="1:13" ht="15.75">
      <c r="A12" s="14">
        <v>4</v>
      </c>
      <c r="B12" s="121" t="s">
        <v>212</v>
      </c>
      <c r="C12" s="16"/>
      <c r="D12" s="16">
        <v>22.9</v>
      </c>
      <c r="E12" s="17" t="s">
        <v>16</v>
      </c>
      <c r="F12" s="18">
        <f t="shared" si="0"/>
        <v>22.9</v>
      </c>
      <c r="G12" s="15"/>
      <c r="H12" s="16"/>
      <c r="I12" s="17" t="s">
        <v>16</v>
      </c>
      <c r="J12" s="16">
        <v>22.9</v>
      </c>
      <c r="K12" s="19"/>
    </row>
    <row r="13" spans="1:13" ht="30">
      <c r="A13" s="14">
        <v>5</v>
      </c>
      <c r="B13" s="121" t="s">
        <v>213</v>
      </c>
      <c r="C13" s="16"/>
      <c r="D13" s="16">
        <v>1.4</v>
      </c>
      <c r="E13" s="17" t="s">
        <v>16</v>
      </c>
      <c r="F13" s="18">
        <f t="shared" si="0"/>
        <v>1.4</v>
      </c>
      <c r="G13" s="21"/>
      <c r="H13" s="16"/>
      <c r="I13" s="17" t="s">
        <v>16</v>
      </c>
      <c r="J13" s="16">
        <v>1.4</v>
      </c>
      <c r="K13" s="19"/>
    </row>
    <row r="14" spans="1:13" ht="15.75">
      <c r="A14" s="14">
        <v>6</v>
      </c>
      <c r="B14" s="121" t="s">
        <v>214</v>
      </c>
      <c r="C14" s="16"/>
      <c r="D14" s="16">
        <v>1.4</v>
      </c>
      <c r="E14" s="17" t="s">
        <v>16</v>
      </c>
      <c r="F14" s="18">
        <f t="shared" si="0"/>
        <v>1.4</v>
      </c>
      <c r="G14" s="21"/>
      <c r="H14" s="16"/>
      <c r="I14" s="17" t="s">
        <v>16</v>
      </c>
      <c r="J14" s="16">
        <v>1.4</v>
      </c>
      <c r="K14" s="19"/>
    </row>
    <row r="15" spans="1:13" ht="30">
      <c r="A15" s="14">
        <v>7</v>
      </c>
      <c r="B15" s="121" t="s">
        <v>215</v>
      </c>
      <c r="C15" s="16"/>
      <c r="D15" s="16">
        <v>19.3</v>
      </c>
      <c r="E15" s="17" t="s">
        <v>16</v>
      </c>
      <c r="F15" s="18">
        <f t="shared" si="0"/>
        <v>19.3</v>
      </c>
      <c r="G15" s="15"/>
      <c r="H15" s="16"/>
      <c r="I15" s="17" t="s">
        <v>16</v>
      </c>
      <c r="J15" s="16">
        <v>19.3</v>
      </c>
      <c r="K15" s="19"/>
    </row>
    <row r="16" spans="1:13" ht="15.75">
      <c r="A16" s="21">
        <v>8</v>
      </c>
      <c r="B16" s="121" t="s">
        <v>216</v>
      </c>
      <c r="C16" s="16"/>
      <c r="D16" s="16">
        <v>0.1</v>
      </c>
      <c r="E16" s="17" t="s">
        <v>16</v>
      </c>
      <c r="F16" s="18">
        <f t="shared" si="0"/>
        <v>0.1</v>
      </c>
      <c r="G16" s="15"/>
      <c r="H16" s="16"/>
      <c r="I16" s="17" t="s">
        <v>16</v>
      </c>
      <c r="J16" s="16">
        <v>0.1</v>
      </c>
      <c r="K16" s="19"/>
    </row>
    <row r="17" spans="1:11" ht="15.75">
      <c r="A17" s="14">
        <v>12</v>
      </c>
      <c r="B17" s="121" t="s">
        <v>217</v>
      </c>
      <c r="C17" s="16"/>
      <c r="D17" s="122">
        <v>0.02</v>
      </c>
      <c r="E17" s="17" t="s">
        <v>16</v>
      </c>
      <c r="F17" s="18">
        <f t="shared" si="0"/>
        <v>0.02</v>
      </c>
      <c r="G17" s="15"/>
      <c r="H17" s="16"/>
      <c r="I17" s="17" t="s">
        <v>16</v>
      </c>
      <c r="J17" s="16">
        <v>0.02</v>
      </c>
      <c r="K17" s="19"/>
    </row>
    <row r="18" spans="1:11" ht="45">
      <c r="A18" s="14">
        <v>13</v>
      </c>
      <c r="B18" s="121" t="s">
        <v>218</v>
      </c>
      <c r="C18" s="16"/>
      <c r="D18" s="122">
        <v>1345.9</v>
      </c>
      <c r="E18" s="17" t="s">
        <v>16</v>
      </c>
      <c r="F18" s="18">
        <f t="shared" si="0"/>
        <v>1345.9</v>
      </c>
      <c r="G18" s="15"/>
      <c r="H18" s="16"/>
      <c r="I18" s="17" t="s">
        <v>16</v>
      </c>
      <c r="J18" s="16">
        <v>1345.9</v>
      </c>
      <c r="K18" s="19"/>
    </row>
    <row r="19" spans="1:11" ht="15.75">
      <c r="A19" s="14">
        <v>14</v>
      </c>
      <c r="B19" s="121" t="s">
        <v>219</v>
      </c>
      <c r="C19" s="16"/>
      <c r="D19" s="122">
        <v>46</v>
      </c>
      <c r="E19" s="17" t="s">
        <v>16</v>
      </c>
      <c r="F19" s="18">
        <f t="shared" si="0"/>
        <v>46</v>
      </c>
      <c r="G19" s="15"/>
      <c r="H19" s="16"/>
      <c r="I19" s="17" t="s">
        <v>16</v>
      </c>
      <c r="J19" s="16">
        <v>46</v>
      </c>
      <c r="K19" s="19"/>
    </row>
    <row r="20" spans="1:11" ht="31.5">
      <c r="A20" s="14">
        <v>15</v>
      </c>
      <c r="B20" s="121" t="s">
        <v>220</v>
      </c>
      <c r="C20" s="16"/>
      <c r="D20" s="122">
        <v>0.2</v>
      </c>
      <c r="E20" s="17" t="s">
        <v>74</v>
      </c>
      <c r="F20" s="18">
        <f t="shared" si="0"/>
        <v>0.2</v>
      </c>
      <c r="G20" s="15"/>
      <c r="H20" s="16"/>
      <c r="I20" s="17" t="s">
        <v>74</v>
      </c>
      <c r="J20" s="16">
        <v>0.2</v>
      </c>
      <c r="K20" s="19"/>
    </row>
    <row r="21" spans="1:11" ht="15.75">
      <c r="A21" s="14">
        <v>16</v>
      </c>
      <c r="B21" s="121" t="s">
        <v>17</v>
      </c>
      <c r="C21" s="16"/>
      <c r="D21" s="16">
        <v>0.1</v>
      </c>
      <c r="E21" s="17" t="s">
        <v>221</v>
      </c>
      <c r="F21" s="18">
        <f t="shared" si="0"/>
        <v>0.1</v>
      </c>
      <c r="G21" s="15"/>
      <c r="H21" s="16"/>
      <c r="I21" s="17" t="s">
        <v>221</v>
      </c>
      <c r="J21" s="16">
        <v>0.1</v>
      </c>
      <c r="K21" s="19"/>
    </row>
    <row r="22" spans="1:11" ht="15.75">
      <c r="A22" s="21"/>
      <c r="B22" s="121"/>
      <c r="C22" s="16"/>
      <c r="D22" s="16">
        <v>42.9</v>
      </c>
      <c r="E22" s="17" t="s">
        <v>222</v>
      </c>
      <c r="F22" s="18">
        <f t="shared" si="0"/>
        <v>42.9</v>
      </c>
      <c r="G22" s="15"/>
      <c r="H22" s="16"/>
      <c r="I22" s="17" t="s">
        <v>222</v>
      </c>
      <c r="J22" s="16">
        <v>42.9</v>
      </c>
      <c r="K22" s="19"/>
    </row>
    <row r="23" spans="1:11" ht="15.75">
      <c r="A23" s="21"/>
      <c r="B23" s="121"/>
      <c r="C23" s="123">
        <v>613.4</v>
      </c>
      <c r="D23" s="124"/>
      <c r="E23" s="17"/>
      <c r="F23" s="18">
        <f t="shared" si="0"/>
        <v>613.4</v>
      </c>
      <c r="G23" s="15">
        <v>2220</v>
      </c>
      <c r="H23" s="16">
        <v>24.3</v>
      </c>
      <c r="I23" s="17" t="s">
        <v>16</v>
      </c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>
        <v>2230</v>
      </c>
      <c r="H24" s="16">
        <v>5.7</v>
      </c>
      <c r="I24" s="17" t="s">
        <v>74</v>
      </c>
      <c r="J24" s="16"/>
      <c r="K24" s="19"/>
    </row>
    <row r="25" spans="1:11" ht="15.7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21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21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21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21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22"/>
      <c r="B44" s="23"/>
      <c r="C44" s="24"/>
      <c r="D44" s="24"/>
      <c r="E44" s="25"/>
      <c r="F44" s="18">
        <f t="shared" si="0"/>
        <v>0</v>
      </c>
      <c r="G44" s="23"/>
      <c r="H44" s="24"/>
      <c r="I44" s="25"/>
      <c r="J44" s="24"/>
      <c r="K44" s="19"/>
    </row>
    <row r="45" spans="1:11" ht="15.75">
      <c r="A45" s="22"/>
      <c r="B45" s="23"/>
      <c r="C45" s="24"/>
      <c r="D45" s="24"/>
      <c r="E45" s="25"/>
      <c r="F45" s="18">
        <f t="shared" si="0"/>
        <v>0</v>
      </c>
      <c r="G45" s="23"/>
      <c r="H45" s="24"/>
      <c r="I45" s="25"/>
      <c r="J45" s="24"/>
      <c r="K45" s="19"/>
    </row>
    <row r="46" spans="1:11" ht="15.75">
      <c r="A46" s="22"/>
      <c r="B46" s="23"/>
      <c r="C46" s="24"/>
      <c r="D46" s="24"/>
      <c r="E46" s="25"/>
      <c r="F46" s="18">
        <f t="shared" si="0"/>
        <v>0</v>
      </c>
      <c r="G46" s="23"/>
      <c r="H46" s="24"/>
      <c r="I46" s="25"/>
      <c r="J46" s="24"/>
      <c r="K46" s="19"/>
    </row>
    <row r="47" spans="1:11" ht="15.75">
      <c r="A47" s="23"/>
      <c r="B47" s="26" t="s">
        <v>22</v>
      </c>
      <c r="C47" s="27">
        <f>SUM(C7:C46)</f>
        <v>613.4</v>
      </c>
      <c r="D47" s="27">
        <f>SUM(D7:D46)</f>
        <v>10327.32</v>
      </c>
      <c r="E47" s="28"/>
      <c r="F47" s="29">
        <f t="shared" si="0"/>
        <v>10940.72</v>
      </c>
      <c r="G47" s="30"/>
      <c r="H47" s="27">
        <f>SUM(H7:H46)</f>
        <v>30</v>
      </c>
      <c r="I47" s="28"/>
      <c r="J47" s="27">
        <f>SUM(J7:J46)</f>
        <v>10327.32</v>
      </c>
      <c r="K47" s="31">
        <f>C47-H47</f>
        <v>583.4</v>
      </c>
    </row>
    <row r="50" spans="2:8" ht="15.75">
      <c r="B50" s="32" t="s">
        <v>46</v>
      </c>
      <c r="F50" s="33"/>
      <c r="G50" s="34" t="s">
        <v>223</v>
      </c>
      <c r="H50" s="35"/>
    </row>
    <row r="51" spans="2:8">
      <c r="B51" s="32"/>
      <c r="F51" s="36" t="s">
        <v>25</v>
      </c>
      <c r="G51" s="37"/>
      <c r="H51" s="37"/>
    </row>
    <row r="52" spans="2:8" ht="15.75">
      <c r="B52" s="32" t="s">
        <v>26</v>
      </c>
      <c r="F52" s="33"/>
      <c r="G52" s="34" t="s">
        <v>224</v>
      </c>
      <c r="H52" s="35"/>
    </row>
    <row r="53" spans="2:8">
      <c r="F53" s="36" t="s">
        <v>25</v>
      </c>
      <c r="G53" s="37"/>
      <c r="H53" s="37"/>
    </row>
  </sheetData>
  <mergeCells count="10">
    <mergeCell ref="G50:H50"/>
    <mergeCell ref="G52:H5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zoomScale="75" workbookViewId="0">
      <selection activeCell="K10" sqref="K10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9.42578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9.42578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9.42578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9.42578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9.42578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9.42578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9.42578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9.42578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9.42578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9.42578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9.42578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9.42578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9.42578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9.42578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9.42578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9.42578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9.42578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9.42578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9.42578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9.42578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9.42578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9.42578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9.42578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9.42578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9.42578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9.42578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9.42578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9.42578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9.42578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9.42578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9.42578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9.42578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9.42578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9.42578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9.42578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9.42578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9.42578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9.42578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9.42578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9.42578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9.42578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9.42578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9.42578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9.42578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9.42578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9.42578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9.42578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9.42578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9.42578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9.42578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9.42578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9.42578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9.42578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9.42578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9.42578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9.42578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9.42578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9.42578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9.42578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9.42578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9.42578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9.42578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9.42578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9.42578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225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15.75">
      <c r="A7" s="14">
        <v>1</v>
      </c>
      <c r="B7" s="15" t="s">
        <v>226</v>
      </c>
      <c r="C7" s="16"/>
      <c r="D7" s="16">
        <v>1.6E-2</v>
      </c>
      <c r="E7" s="17" t="s">
        <v>16</v>
      </c>
      <c r="F7" s="18">
        <f>SUM(C7,D7)</f>
        <v>1.6E-2</v>
      </c>
      <c r="G7" s="15">
        <v>2220</v>
      </c>
      <c r="H7" s="16">
        <v>0.02</v>
      </c>
      <c r="I7" s="20" t="s">
        <v>16</v>
      </c>
      <c r="J7" s="16"/>
      <c r="K7" s="19"/>
    </row>
    <row r="8" spans="1:13" ht="15.75">
      <c r="A8" s="14">
        <v>2</v>
      </c>
      <c r="B8" s="15" t="s">
        <v>17</v>
      </c>
      <c r="C8" s="16">
        <v>85.41</v>
      </c>
      <c r="D8" s="16"/>
      <c r="E8" s="17"/>
      <c r="F8" s="18">
        <f>SUM(C8,D8)</f>
        <v>85.41</v>
      </c>
      <c r="G8" s="15"/>
      <c r="H8" s="16"/>
      <c r="I8" s="20"/>
      <c r="J8" s="16"/>
      <c r="K8" s="19">
        <v>85.41</v>
      </c>
    </row>
    <row r="9" spans="1:13" ht="15.75">
      <c r="A9" s="23"/>
      <c r="B9" s="26" t="s">
        <v>22</v>
      </c>
      <c r="C9" s="27">
        <f>SUM(C7:C8)</f>
        <v>85.41</v>
      </c>
      <c r="D9" s="27">
        <f>SUM(D7:D8)</f>
        <v>1.6E-2</v>
      </c>
      <c r="E9" s="28"/>
      <c r="F9" s="29">
        <f>SUM(C9,D9)</f>
        <v>85.426000000000002</v>
      </c>
      <c r="G9" s="30"/>
      <c r="H9" s="27">
        <f>SUM(H7:H8)</f>
        <v>0.02</v>
      </c>
      <c r="I9" s="28"/>
      <c r="J9" s="27">
        <f>SUM(J7:J8)</f>
        <v>0</v>
      </c>
      <c r="K9" s="31">
        <f>F9-H9</f>
        <v>85.406000000000006</v>
      </c>
    </row>
    <row r="12" spans="1:13" ht="19.5">
      <c r="B12" s="125" t="s">
        <v>46</v>
      </c>
      <c r="C12" s="126"/>
      <c r="D12" s="126"/>
      <c r="E12" s="126"/>
      <c r="F12" s="127"/>
      <c r="G12" s="128" t="s">
        <v>227</v>
      </c>
      <c r="H12" s="129"/>
    </row>
    <row r="13" spans="1:13" ht="19.5">
      <c r="B13" s="125"/>
      <c r="C13" s="126"/>
      <c r="D13" s="126"/>
      <c r="E13" s="126"/>
      <c r="F13" s="130" t="s">
        <v>25</v>
      </c>
      <c r="G13" s="131"/>
      <c r="H13" s="131"/>
    </row>
    <row r="14" spans="1:13" ht="19.5">
      <c r="B14" s="125" t="s">
        <v>26</v>
      </c>
      <c r="C14" s="126"/>
      <c r="D14" s="126"/>
      <c r="E14" s="126"/>
      <c r="F14" s="127"/>
      <c r="G14" s="128" t="s">
        <v>228</v>
      </c>
      <c r="H14" s="129"/>
    </row>
    <row r="15" spans="1:13" ht="18.75">
      <c r="B15" s="126"/>
      <c r="C15" s="126"/>
      <c r="D15" s="126"/>
      <c r="E15" s="126"/>
      <c r="F15" s="130" t="s">
        <v>25</v>
      </c>
      <c r="G15" s="131"/>
      <c r="H15" s="131"/>
    </row>
  </sheetData>
  <mergeCells count="10">
    <mergeCell ref="G12:H12"/>
    <mergeCell ref="G14:H1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B1" zoomScale="75" workbookViewId="0">
      <selection activeCell="J61" sqref="J61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229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15.75">
      <c r="A7" s="14">
        <v>1</v>
      </c>
      <c r="B7" s="15" t="s">
        <v>17</v>
      </c>
      <c r="C7" s="16"/>
      <c r="D7" s="16">
        <v>3.6</v>
      </c>
      <c r="E7" s="17" t="s">
        <v>230</v>
      </c>
      <c r="F7" s="18">
        <f>SUM(C7,D7)</f>
        <v>3.6</v>
      </c>
      <c r="G7" s="15"/>
      <c r="H7" s="16"/>
      <c r="I7" s="17" t="s">
        <v>230</v>
      </c>
      <c r="J7" s="16">
        <v>3.6</v>
      </c>
      <c r="K7" s="19"/>
    </row>
    <row r="8" spans="1:13" ht="31.5">
      <c r="A8" s="14">
        <v>2</v>
      </c>
      <c r="B8" s="17" t="s">
        <v>231</v>
      </c>
      <c r="C8" s="16"/>
      <c r="D8" s="16">
        <v>0.88400000000000001</v>
      </c>
      <c r="E8" s="17" t="s">
        <v>230</v>
      </c>
      <c r="F8" s="18">
        <f t="shared" ref="F8:F50" si="0">SUM(C8,D8)</f>
        <v>0.88400000000000001</v>
      </c>
      <c r="G8" s="15"/>
      <c r="H8" s="16"/>
      <c r="I8" s="17" t="s">
        <v>230</v>
      </c>
      <c r="J8" s="16">
        <v>0.88</v>
      </c>
      <c r="K8" s="19"/>
    </row>
    <row r="9" spans="1:13" ht="15.75">
      <c r="A9" s="14">
        <v>3</v>
      </c>
      <c r="B9" s="15" t="s">
        <v>17</v>
      </c>
      <c r="C9" s="16"/>
      <c r="D9" s="16">
        <v>0.61699999999999999</v>
      </c>
      <c r="E9" s="17" t="s">
        <v>16</v>
      </c>
      <c r="F9" s="18">
        <f t="shared" si="0"/>
        <v>0.61699999999999999</v>
      </c>
      <c r="G9" s="15"/>
      <c r="H9" s="16"/>
      <c r="I9" s="17" t="s">
        <v>16</v>
      </c>
      <c r="J9" s="16">
        <v>0.62</v>
      </c>
      <c r="K9" s="19"/>
    </row>
    <row r="10" spans="1:13" ht="15.75">
      <c r="A10" s="14">
        <v>4</v>
      </c>
      <c r="B10" s="15" t="s">
        <v>232</v>
      </c>
      <c r="C10" s="16"/>
      <c r="D10" s="16">
        <v>48.8</v>
      </c>
      <c r="E10" s="17" t="s">
        <v>16</v>
      </c>
      <c r="F10" s="18">
        <f t="shared" si="0"/>
        <v>48.8</v>
      </c>
      <c r="G10" s="15"/>
      <c r="H10" s="16"/>
      <c r="I10" s="17" t="s">
        <v>16</v>
      </c>
      <c r="J10" s="16">
        <v>48.8</v>
      </c>
      <c r="K10" s="19"/>
    </row>
    <row r="11" spans="1:13" ht="15.75">
      <c r="A11" s="14">
        <v>5</v>
      </c>
      <c r="B11" s="15" t="s">
        <v>17</v>
      </c>
      <c r="C11" s="16">
        <v>435.1</v>
      </c>
      <c r="D11" s="16"/>
      <c r="E11" s="17"/>
      <c r="F11" s="18">
        <f t="shared" si="0"/>
        <v>435.1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22</v>
      </c>
      <c r="C50" s="27">
        <f>SUM(C7:C49)</f>
        <v>435.1</v>
      </c>
      <c r="D50" s="27">
        <f>SUM(D7:D49)</f>
        <v>53.900999999999996</v>
      </c>
      <c r="E50" s="28"/>
      <c r="F50" s="29">
        <f t="shared" si="0"/>
        <v>489.00100000000003</v>
      </c>
      <c r="G50" s="30"/>
      <c r="H50" s="27">
        <f>SUM(H7:H49)</f>
        <v>0</v>
      </c>
      <c r="I50" s="28"/>
      <c r="J50" s="27">
        <f>SUM(J7:J49)</f>
        <v>53.9</v>
      </c>
      <c r="K50" s="31">
        <f>C50-H50</f>
        <v>435.1</v>
      </c>
    </row>
    <row r="53" spans="1:11" ht="15.75">
      <c r="B53" s="32" t="s">
        <v>46</v>
      </c>
      <c r="F53" s="33"/>
      <c r="G53" s="34" t="s">
        <v>233</v>
      </c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 t="s">
        <v>234</v>
      </c>
      <c r="H55" s="35"/>
    </row>
    <row r="56" spans="1:11">
      <c r="F56" s="36" t="s">
        <v>25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zoomScale="75" workbookViewId="0">
      <selection activeCell="I26" sqref="I2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I1" s="1" t="s">
        <v>0</v>
      </c>
      <c r="M1" s="1"/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4" t="s">
        <v>235</v>
      </c>
      <c r="M2" s="4"/>
    </row>
    <row r="3" spans="1:13" ht="61.5" customHeight="1">
      <c r="A3" s="2"/>
      <c r="B3" s="5" t="s">
        <v>236</v>
      </c>
      <c r="C3" s="6"/>
      <c r="D3" s="6"/>
      <c r="E3" s="6"/>
      <c r="F3" s="6"/>
      <c r="G3" s="6"/>
      <c r="H3" s="6"/>
      <c r="I3" s="6"/>
      <c r="J3" s="6"/>
      <c r="K3" s="2"/>
    </row>
    <row r="4" spans="1:13" ht="27" customHeight="1">
      <c r="A4" s="7" t="s">
        <v>237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0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47.25" customHeight="1">
      <c r="A7" s="14">
        <v>1</v>
      </c>
      <c r="B7" s="11" t="s">
        <v>238</v>
      </c>
      <c r="C7" s="16"/>
      <c r="D7" s="16">
        <v>8.35</v>
      </c>
      <c r="E7" s="17" t="s">
        <v>74</v>
      </c>
      <c r="F7" s="18">
        <f>SUM(C7,D7)</f>
        <v>8.35</v>
      </c>
      <c r="G7" s="15"/>
      <c r="H7" s="16"/>
      <c r="I7" s="17" t="s">
        <v>74</v>
      </c>
      <c r="J7" s="16">
        <v>8.35</v>
      </c>
      <c r="K7" s="19"/>
    </row>
    <row r="8" spans="1:13" ht="37.5" customHeight="1">
      <c r="A8" s="14">
        <v>2</v>
      </c>
      <c r="B8" s="11" t="s">
        <v>239</v>
      </c>
      <c r="C8" s="16"/>
      <c r="D8" s="16">
        <v>73.180000000000007</v>
      </c>
      <c r="E8" s="17" t="s">
        <v>74</v>
      </c>
      <c r="F8" s="18">
        <f t="shared" ref="F8:F13" si="0">SUM(C8,D8)</f>
        <v>73.180000000000007</v>
      </c>
      <c r="G8" s="15"/>
      <c r="H8" s="16"/>
      <c r="I8" s="17" t="s">
        <v>74</v>
      </c>
      <c r="J8" s="16">
        <v>73.180000000000007</v>
      </c>
      <c r="K8" s="19"/>
    </row>
    <row r="9" spans="1:13" ht="24" customHeight="1">
      <c r="A9" s="14">
        <v>3</v>
      </c>
      <c r="B9" s="11" t="s">
        <v>240</v>
      </c>
      <c r="C9" s="16"/>
      <c r="D9" s="16">
        <v>2.4500000000000002</v>
      </c>
      <c r="E9" s="17" t="s">
        <v>16</v>
      </c>
      <c r="F9" s="18">
        <f t="shared" si="0"/>
        <v>2.4500000000000002</v>
      </c>
      <c r="G9" s="15"/>
      <c r="H9" s="16"/>
      <c r="I9" s="17" t="s">
        <v>16</v>
      </c>
      <c r="J9" s="16">
        <v>2.4500000000000002</v>
      </c>
      <c r="K9" s="19"/>
    </row>
    <row r="10" spans="1:13" ht="33" customHeight="1">
      <c r="A10" s="14">
        <v>4</v>
      </c>
      <c r="B10" s="11" t="s">
        <v>241</v>
      </c>
      <c r="C10" s="16"/>
      <c r="D10" s="16">
        <v>9.3800000000000008</v>
      </c>
      <c r="E10" s="17" t="s">
        <v>16</v>
      </c>
      <c r="F10" s="18">
        <f t="shared" si="0"/>
        <v>9.3800000000000008</v>
      </c>
      <c r="G10" s="15"/>
      <c r="H10" s="16"/>
      <c r="I10" s="17" t="s">
        <v>16</v>
      </c>
      <c r="J10" s="16">
        <v>0.41</v>
      </c>
      <c r="K10" s="19">
        <f>SUM(D10-J10)</f>
        <v>8.9700000000000006</v>
      </c>
    </row>
    <row r="11" spans="1:13" ht="21" customHeight="1">
      <c r="A11" s="14">
        <v>5</v>
      </c>
      <c r="B11" s="15" t="s">
        <v>17</v>
      </c>
      <c r="C11" s="16"/>
      <c r="D11" s="16">
        <v>2.1</v>
      </c>
      <c r="E11" s="17" t="s">
        <v>60</v>
      </c>
      <c r="F11" s="18">
        <f t="shared" si="0"/>
        <v>2.1</v>
      </c>
      <c r="G11" s="21"/>
      <c r="H11" s="16"/>
      <c r="I11" s="17" t="s">
        <v>60</v>
      </c>
      <c r="J11" s="16">
        <v>2.1</v>
      </c>
      <c r="K11" s="19"/>
    </row>
    <row r="12" spans="1:13" ht="19.5" customHeight="1">
      <c r="A12" s="14">
        <v>6</v>
      </c>
      <c r="B12" s="15" t="s">
        <v>44</v>
      </c>
      <c r="C12" s="16">
        <v>228.78</v>
      </c>
      <c r="D12" s="16"/>
      <c r="E12" s="17"/>
      <c r="F12" s="18">
        <f t="shared" si="0"/>
        <v>228.78</v>
      </c>
      <c r="G12" s="21"/>
      <c r="H12" s="16"/>
      <c r="I12" s="17"/>
      <c r="J12" s="16"/>
      <c r="K12" s="19">
        <v>228.78</v>
      </c>
    </row>
    <row r="13" spans="1:13" ht="15.75">
      <c r="A13" s="23"/>
      <c r="B13" s="26" t="s">
        <v>22</v>
      </c>
      <c r="C13" s="27">
        <f>SUM(C7:C12)</f>
        <v>228.78</v>
      </c>
      <c r="D13" s="27">
        <f>SUM(D7:D12)</f>
        <v>95.46</v>
      </c>
      <c r="E13" s="28"/>
      <c r="F13" s="29">
        <f t="shared" si="0"/>
        <v>324.24</v>
      </c>
      <c r="G13" s="30"/>
      <c r="H13" s="27">
        <f>SUM(H7:H12)</f>
        <v>0</v>
      </c>
      <c r="I13" s="28"/>
      <c r="J13" s="27">
        <f>SUM(J7:J12)</f>
        <v>86.49</v>
      </c>
      <c r="K13" s="31">
        <f>SUM(K10:K12)</f>
        <v>237.75</v>
      </c>
    </row>
    <row r="15" spans="1:13" ht="12.75" customHeight="1"/>
    <row r="16" spans="1:13" ht="24" customHeight="1">
      <c r="B16" s="32" t="s">
        <v>123</v>
      </c>
      <c r="F16" s="33"/>
      <c r="G16" s="34" t="s">
        <v>242</v>
      </c>
      <c r="H16" s="35"/>
    </row>
    <row r="17" spans="2:8">
      <c r="B17" s="32"/>
      <c r="F17" s="36" t="s">
        <v>25</v>
      </c>
      <c r="G17" s="37"/>
      <c r="H17" s="37"/>
    </row>
    <row r="18" spans="2:8" ht="26.25" customHeight="1">
      <c r="B18" s="32" t="s">
        <v>26</v>
      </c>
      <c r="F18" s="33"/>
      <c r="G18" s="34" t="s">
        <v>243</v>
      </c>
      <c r="H18" s="35"/>
    </row>
    <row r="19" spans="2:8">
      <c r="F19" s="36" t="s">
        <v>25</v>
      </c>
      <c r="G19" s="37"/>
      <c r="H19" s="37"/>
    </row>
    <row r="21" spans="2:8">
      <c r="B21" t="s">
        <v>244</v>
      </c>
    </row>
    <row r="22" spans="2:8">
      <c r="B22" t="s">
        <v>245</v>
      </c>
    </row>
  </sheetData>
  <mergeCells count="10">
    <mergeCell ref="G16:H16"/>
    <mergeCell ref="G18:H1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zoomScale="75" workbookViewId="0">
      <selection activeCell="B3" sqref="B3:J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246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31.5">
      <c r="A7" s="14">
        <v>1</v>
      </c>
      <c r="B7" s="15" t="s">
        <v>44</v>
      </c>
      <c r="C7" s="16">
        <v>315.7</v>
      </c>
      <c r="D7" s="16"/>
      <c r="E7" s="17"/>
      <c r="F7" s="18">
        <f>SUM(C7,D7)</f>
        <v>315.7</v>
      </c>
      <c r="G7" s="132">
        <v>2240</v>
      </c>
      <c r="H7" s="16">
        <v>9</v>
      </c>
      <c r="I7" s="20" t="s">
        <v>247</v>
      </c>
      <c r="J7" s="16"/>
      <c r="K7" s="19"/>
    </row>
    <row r="8" spans="1:13" ht="15.75">
      <c r="A8" s="14">
        <v>2</v>
      </c>
      <c r="B8" s="15" t="s">
        <v>248</v>
      </c>
      <c r="C8" s="16"/>
      <c r="D8" s="16">
        <v>27.8</v>
      </c>
      <c r="E8" s="17"/>
      <c r="F8" s="18">
        <f t="shared" ref="F8:F51" si="0">SUM(C8,D8)</f>
        <v>27.8</v>
      </c>
      <c r="G8" s="132">
        <v>3110</v>
      </c>
      <c r="H8" s="16"/>
      <c r="I8" s="20" t="s">
        <v>249</v>
      </c>
      <c r="J8" s="16">
        <v>27.8</v>
      </c>
      <c r="K8" s="19"/>
    </row>
    <row r="9" spans="1:13" ht="15.75">
      <c r="A9" s="14">
        <v>3</v>
      </c>
      <c r="B9" s="15" t="s">
        <v>44</v>
      </c>
      <c r="C9" s="16"/>
      <c r="D9" s="16">
        <v>68.099999999999994</v>
      </c>
      <c r="E9" s="17"/>
      <c r="F9" s="18">
        <f t="shared" si="0"/>
        <v>68.099999999999994</v>
      </c>
      <c r="G9" s="132">
        <v>3110</v>
      </c>
      <c r="H9" s="16"/>
      <c r="I9" s="20" t="s">
        <v>60</v>
      </c>
      <c r="J9" s="16">
        <v>26</v>
      </c>
      <c r="K9" s="19"/>
    </row>
    <row r="10" spans="1:13" ht="15.75">
      <c r="A10" s="14"/>
      <c r="B10" s="15"/>
      <c r="C10" s="16"/>
      <c r="D10" s="16"/>
      <c r="E10" s="17"/>
      <c r="F10" s="18"/>
      <c r="G10" s="132">
        <v>2210</v>
      </c>
      <c r="H10" s="16"/>
      <c r="I10" s="20" t="s">
        <v>60</v>
      </c>
      <c r="J10" s="16">
        <v>13.5</v>
      </c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32">
        <v>2210</v>
      </c>
      <c r="H11" s="16"/>
      <c r="I11" s="20" t="s">
        <v>203</v>
      </c>
      <c r="J11" s="16">
        <v>2.1</v>
      </c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132">
        <v>2210</v>
      </c>
      <c r="H12" s="16"/>
      <c r="I12" s="20" t="s">
        <v>250</v>
      </c>
      <c r="J12" s="16">
        <v>13.1</v>
      </c>
      <c r="K12" s="19"/>
    </row>
    <row r="13" spans="1:13" ht="31.5">
      <c r="A13" s="14"/>
      <c r="B13" s="15"/>
      <c r="C13" s="16"/>
      <c r="D13" s="16"/>
      <c r="E13" s="17"/>
      <c r="F13" s="18">
        <f t="shared" si="0"/>
        <v>0</v>
      </c>
      <c r="G13" s="21">
        <v>2220</v>
      </c>
      <c r="H13" s="16"/>
      <c r="I13" s="17" t="s">
        <v>251</v>
      </c>
      <c r="J13" s="16">
        <v>11.9</v>
      </c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21">
        <v>2210</v>
      </c>
      <c r="H14" s="16"/>
      <c r="I14" s="17" t="s">
        <v>252</v>
      </c>
      <c r="J14" s="16">
        <v>1.5</v>
      </c>
      <c r="K14" s="19"/>
    </row>
    <row r="15" spans="1:13" ht="15.75">
      <c r="A15" s="14">
        <v>4</v>
      </c>
      <c r="B15" s="15" t="s">
        <v>253</v>
      </c>
      <c r="C15" s="16"/>
      <c r="D15" s="16">
        <v>14.3</v>
      </c>
      <c r="E15" s="17"/>
      <c r="F15" s="18">
        <f t="shared" si="0"/>
        <v>14.3</v>
      </c>
      <c r="G15" s="15">
        <v>2210</v>
      </c>
      <c r="H15" s="16"/>
      <c r="I15" s="17" t="s">
        <v>254</v>
      </c>
      <c r="J15" s="16">
        <v>8.1</v>
      </c>
      <c r="K15" s="19"/>
    </row>
    <row r="16" spans="1:13" ht="15.75">
      <c r="A16" s="21"/>
      <c r="B16" s="15"/>
      <c r="C16" s="16"/>
      <c r="D16" s="16"/>
      <c r="E16" s="17"/>
      <c r="F16" s="18">
        <f t="shared" si="0"/>
        <v>0</v>
      </c>
      <c r="G16" s="15">
        <v>2210</v>
      </c>
      <c r="H16" s="16"/>
      <c r="I16" s="17" t="s">
        <v>203</v>
      </c>
      <c r="J16" s="16">
        <v>2</v>
      </c>
      <c r="K16" s="19"/>
    </row>
    <row r="17" spans="1:11" ht="15" customHeight="1">
      <c r="A17" s="21"/>
      <c r="B17" s="15"/>
      <c r="C17" s="16"/>
      <c r="D17" s="16"/>
      <c r="E17" s="17"/>
      <c r="F17" s="18">
        <f t="shared" si="0"/>
        <v>0</v>
      </c>
      <c r="G17" s="15">
        <v>2210</v>
      </c>
      <c r="H17" s="16"/>
      <c r="I17" s="17" t="s">
        <v>252</v>
      </c>
      <c r="J17" s="16">
        <v>4.2</v>
      </c>
      <c r="K17" s="19"/>
    </row>
    <row r="18" spans="1:11" ht="31.5">
      <c r="A18" s="14">
        <v>5</v>
      </c>
      <c r="B18" s="17" t="s">
        <v>255</v>
      </c>
      <c r="C18" s="16"/>
      <c r="D18" s="16">
        <v>16.399999999999999</v>
      </c>
      <c r="E18" s="17"/>
      <c r="F18" s="18">
        <f t="shared" si="0"/>
        <v>16.399999999999999</v>
      </c>
      <c r="G18" s="15">
        <v>2220</v>
      </c>
      <c r="H18" s="16"/>
      <c r="I18" s="17" t="s">
        <v>251</v>
      </c>
      <c r="J18" s="16">
        <v>13.6</v>
      </c>
      <c r="K18" s="19"/>
    </row>
    <row r="19" spans="1:11" ht="31.5">
      <c r="A19" s="14"/>
      <c r="B19" s="15"/>
      <c r="C19" s="16"/>
      <c r="D19" s="16"/>
      <c r="E19" s="17"/>
      <c r="F19" s="18">
        <f t="shared" si="0"/>
        <v>0</v>
      </c>
      <c r="G19" s="15">
        <v>2210</v>
      </c>
      <c r="H19" s="16"/>
      <c r="I19" s="17" t="s">
        <v>256</v>
      </c>
      <c r="J19" s="16">
        <v>2.8</v>
      </c>
      <c r="K19" s="19"/>
    </row>
    <row r="20" spans="1:11" ht="31.5">
      <c r="A20" s="14">
        <v>6</v>
      </c>
      <c r="B20" s="15" t="s">
        <v>257</v>
      </c>
      <c r="C20" s="16"/>
      <c r="D20" s="16">
        <v>4.5</v>
      </c>
      <c r="E20" s="17"/>
      <c r="F20" s="18">
        <f t="shared" si="0"/>
        <v>4.5</v>
      </c>
      <c r="G20" s="15">
        <v>2210</v>
      </c>
      <c r="H20" s="16"/>
      <c r="I20" s="17" t="s">
        <v>251</v>
      </c>
      <c r="J20" s="16">
        <v>4.5</v>
      </c>
      <c r="K20" s="19"/>
    </row>
    <row r="21" spans="1:11" ht="31.5">
      <c r="A21" s="14">
        <v>7</v>
      </c>
      <c r="B21" s="17" t="s">
        <v>258</v>
      </c>
      <c r="C21" s="16"/>
      <c r="D21" s="16">
        <v>4.5</v>
      </c>
      <c r="E21" s="17"/>
      <c r="F21" s="18">
        <f t="shared" si="0"/>
        <v>4.5</v>
      </c>
      <c r="G21" s="15">
        <v>2220</v>
      </c>
      <c r="H21" s="16"/>
      <c r="I21" s="17" t="s">
        <v>16</v>
      </c>
      <c r="J21" s="16">
        <v>4.5</v>
      </c>
      <c r="K21" s="19"/>
    </row>
    <row r="22" spans="1:11" ht="31.5">
      <c r="A22" s="14">
        <v>8</v>
      </c>
      <c r="B22" s="17" t="s">
        <v>259</v>
      </c>
      <c r="C22" s="16"/>
      <c r="D22" s="16">
        <v>251.8</v>
      </c>
      <c r="E22" s="17"/>
      <c r="F22" s="18">
        <f t="shared" si="0"/>
        <v>251.8</v>
      </c>
      <c r="G22" s="15">
        <v>2220</v>
      </c>
      <c r="H22" s="16"/>
      <c r="I22" s="17" t="s">
        <v>16</v>
      </c>
      <c r="J22" s="16">
        <v>251.8</v>
      </c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21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21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14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1"/>
      <c r="B47" s="15"/>
      <c r="C47" s="16"/>
      <c r="D47" s="16"/>
      <c r="E47" s="17"/>
      <c r="F47" s="18">
        <f t="shared" si="0"/>
        <v>0</v>
      </c>
      <c r="G47" s="15"/>
      <c r="H47" s="16"/>
      <c r="I47" s="17"/>
      <c r="J47" s="16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2"/>
      <c r="B50" s="23"/>
      <c r="C50" s="24"/>
      <c r="D50" s="24"/>
      <c r="E50" s="25"/>
      <c r="F50" s="18">
        <f t="shared" si="0"/>
        <v>0</v>
      </c>
      <c r="G50" s="23"/>
      <c r="H50" s="24"/>
      <c r="I50" s="25"/>
      <c r="J50" s="24"/>
      <c r="K50" s="19"/>
    </row>
    <row r="51" spans="1:11" ht="15.75">
      <c r="A51" s="23"/>
      <c r="B51" s="26" t="s">
        <v>22</v>
      </c>
      <c r="C51" s="27">
        <f>SUM(C7:C50)</f>
        <v>315.7</v>
      </c>
      <c r="D51" s="27">
        <f>SUM(D7:D50)</f>
        <v>387.4</v>
      </c>
      <c r="E51" s="28"/>
      <c r="F51" s="29">
        <f t="shared" si="0"/>
        <v>703.09999999999991</v>
      </c>
      <c r="G51" s="30"/>
      <c r="H51" s="27">
        <f>SUM(H7:H50)</f>
        <v>9</v>
      </c>
      <c r="I51" s="28"/>
      <c r="J51" s="27">
        <f>SUM(J7:J50)</f>
        <v>387.4</v>
      </c>
      <c r="K51" s="31">
        <f>C51-H51</f>
        <v>306.7</v>
      </c>
    </row>
    <row r="54" spans="1:11" ht="15.75">
      <c r="B54" s="32" t="s">
        <v>123</v>
      </c>
      <c r="F54" s="33"/>
      <c r="G54" s="34" t="s">
        <v>260</v>
      </c>
      <c r="H54" s="35"/>
    </row>
    <row r="55" spans="1:11">
      <c r="B55" s="32"/>
      <c r="F55" s="36" t="s">
        <v>25</v>
      </c>
      <c r="G55" s="37"/>
      <c r="H55" s="37"/>
    </row>
    <row r="56" spans="1:11" ht="15.75">
      <c r="B56" s="32" t="s">
        <v>26</v>
      </c>
      <c r="F56" s="33"/>
      <c r="G56" s="34" t="s">
        <v>261</v>
      </c>
      <c r="H56" s="35"/>
    </row>
    <row r="57" spans="1:11">
      <c r="F57" s="36" t="s">
        <v>25</v>
      </c>
      <c r="G57" s="37"/>
      <c r="H57" s="37"/>
    </row>
  </sheetData>
  <mergeCells count="10">
    <mergeCell ref="G54:H54"/>
    <mergeCell ref="G56:H5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showZeros="0" zoomScale="75" workbookViewId="0">
      <selection activeCell="G19" sqref="G1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91.5" customHeight="1">
      <c r="A3" s="2"/>
      <c r="B3" s="5" t="s">
        <v>2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8</v>
      </c>
    </row>
    <row r="6" spans="1:13" ht="158.25" customHeight="1">
      <c r="A6" s="8"/>
      <c r="B6" s="8"/>
      <c r="C6" s="11" t="s">
        <v>9</v>
      </c>
      <c r="D6" s="11" t="s">
        <v>10</v>
      </c>
      <c r="E6" s="11" t="s">
        <v>11</v>
      </c>
      <c r="F6" s="9"/>
      <c r="G6" s="12" t="s">
        <v>12</v>
      </c>
      <c r="H6" s="13" t="s">
        <v>13</v>
      </c>
      <c r="I6" s="11" t="s">
        <v>14</v>
      </c>
      <c r="J6" s="11" t="s">
        <v>13</v>
      </c>
      <c r="K6" s="10"/>
    </row>
    <row r="7" spans="1:13" ht="15.75">
      <c r="A7" s="14">
        <v>1</v>
      </c>
      <c r="B7" s="15" t="s">
        <v>15</v>
      </c>
      <c r="C7" s="16"/>
      <c r="D7" s="16">
        <v>22370.3</v>
      </c>
      <c r="E7" s="17" t="s">
        <v>16</v>
      </c>
      <c r="F7" s="18">
        <f>SUM(C7,D7)</f>
        <v>22370.3</v>
      </c>
      <c r="G7" s="15"/>
      <c r="H7" s="16"/>
      <c r="I7" s="17" t="s">
        <v>16</v>
      </c>
      <c r="J7" s="16">
        <v>22370.3</v>
      </c>
      <c r="K7" s="19"/>
    </row>
    <row r="8" spans="1:13" ht="15.75">
      <c r="A8" s="14">
        <v>2</v>
      </c>
      <c r="B8" s="15" t="s">
        <v>17</v>
      </c>
      <c r="C8" s="16"/>
      <c r="D8" s="16">
        <v>4.0999999999999996</v>
      </c>
      <c r="E8" s="17" t="s">
        <v>16</v>
      </c>
      <c r="F8" s="18">
        <f t="shared" ref="F8:F50" si="0">SUM(C8,D8)</f>
        <v>4.0999999999999996</v>
      </c>
      <c r="G8" s="15"/>
      <c r="H8" s="16"/>
      <c r="I8" s="17" t="s">
        <v>16</v>
      </c>
      <c r="J8" s="16">
        <v>4.0999999999999996</v>
      </c>
      <c r="K8" s="19"/>
    </row>
    <row r="9" spans="1:13" ht="31.5">
      <c r="A9" s="14">
        <v>3</v>
      </c>
      <c r="B9" s="15" t="s">
        <v>17</v>
      </c>
      <c r="C9" s="16"/>
      <c r="D9" s="16">
        <v>11.4</v>
      </c>
      <c r="E9" s="20" t="s">
        <v>18</v>
      </c>
      <c r="F9" s="18">
        <f t="shared" si="0"/>
        <v>11.4</v>
      </c>
      <c r="G9" s="15"/>
      <c r="H9" s="16"/>
      <c r="I9" s="20" t="s">
        <v>18</v>
      </c>
      <c r="J9" s="16">
        <v>11.4</v>
      </c>
      <c r="K9" s="19"/>
    </row>
    <row r="10" spans="1:13" ht="15.75">
      <c r="A10" s="14">
        <v>4</v>
      </c>
      <c r="B10" s="15" t="s">
        <v>19</v>
      </c>
      <c r="C10" s="16">
        <v>5</v>
      </c>
      <c r="D10" s="16"/>
      <c r="E10" s="17"/>
      <c r="F10" s="18">
        <f t="shared" si="0"/>
        <v>5</v>
      </c>
      <c r="G10" s="15"/>
      <c r="H10" s="16"/>
      <c r="I10" s="20"/>
      <c r="J10" s="16"/>
      <c r="K10" s="19"/>
    </row>
    <row r="11" spans="1:13" ht="15.75">
      <c r="A11" s="14">
        <v>5</v>
      </c>
      <c r="B11" s="15" t="s">
        <v>17</v>
      </c>
      <c r="C11" s="16">
        <v>1374.5</v>
      </c>
      <c r="D11" s="16"/>
      <c r="E11" s="17"/>
      <c r="F11" s="18">
        <f t="shared" si="0"/>
        <v>1374.5</v>
      </c>
      <c r="G11" s="15"/>
      <c r="H11" s="16"/>
      <c r="I11" s="17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>
        <v>2230</v>
      </c>
      <c r="H12" s="16">
        <v>26.8</v>
      </c>
      <c r="I12" s="17" t="s">
        <v>20</v>
      </c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>
        <v>3110</v>
      </c>
      <c r="H13" s="16">
        <v>372</v>
      </c>
      <c r="I13" s="17" t="s">
        <v>21</v>
      </c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>
        <v>2220</v>
      </c>
      <c r="H14" s="16">
        <v>8.9</v>
      </c>
      <c r="I14" s="17" t="s">
        <v>16</v>
      </c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/>
      <c r="G18" s="15"/>
      <c r="H18" s="16"/>
      <c r="I18" s="17"/>
      <c r="J18" s="16"/>
      <c r="K18" s="19"/>
    </row>
    <row r="19" spans="1:11" ht="15.75">
      <c r="A19" s="14"/>
      <c r="B19" s="15"/>
      <c r="D19" s="16"/>
      <c r="E19" s="17"/>
      <c r="F19" s="18">
        <f>SUM(C18,D19)</f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2"/>
      <c r="B50" s="26" t="s">
        <v>22</v>
      </c>
      <c r="C50" s="27">
        <f>SUM(C7:C49)</f>
        <v>1379.5</v>
      </c>
      <c r="D50" s="27">
        <f>SUM(D7:D49)</f>
        <v>22385.8</v>
      </c>
      <c r="E50" s="28"/>
      <c r="F50" s="29">
        <f t="shared" si="0"/>
        <v>23765.3</v>
      </c>
      <c r="G50" s="30"/>
      <c r="H50" s="27">
        <f>SUM(H7:H49)</f>
        <v>407.7</v>
      </c>
      <c r="I50" s="28"/>
      <c r="J50" s="27">
        <f>SUM(J7:J49)</f>
        <v>22385.8</v>
      </c>
      <c r="K50" s="31">
        <f>C50-H50</f>
        <v>971.8</v>
      </c>
    </row>
    <row r="53" spans="1:11" ht="15.75">
      <c r="B53" s="32" t="s">
        <v>23</v>
      </c>
      <c r="F53" s="33"/>
      <c r="G53" s="34" t="s">
        <v>24</v>
      </c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 t="s">
        <v>27</v>
      </c>
      <c r="H55" s="35"/>
    </row>
    <row r="56" spans="1:11">
      <c r="F56" s="36" t="s">
        <v>25</v>
      </c>
      <c r="G56" s="37"/>
      <c r="H56" s="37"/>
    </row>
    <row r="57" spans="1:11">
      <c r="B57" t="s">
        <v>28</v>
      </c>
    </row>
    <row r="59" spans="1:11" ht="6" customHeight="1"/>
    <row r="60" spans="1:11" ht="31.5" customHeight="1"/>
    <row r="61" spans="1:11" ht="30" customHeight="1"/>
    <row r="62" spans="1:11" ht="42" customHeight="1"/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4" orientation="landscape" horizontalDpi="180" verticalDpi="18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3:K30"/>
  <sheetViews>
    <sheetView topLeftCell="A4" zoomScale="106" zoomScaleNormal="106" workbookViewId="0">
      <selection activeCell="F23" sqref="F23"/>
    </sheetView>
  </sheetViews>
  <sheetFormatPr defaultRowHeight="15"/>
  <cols>
    <col min="1" max="1" width="3" style="135" customWidth="1"/>
    <col min="2" max="2" width="30.85546875" style="135" customWidth="1"/>
    <col min="3" max="3" width="19" style="135" customWidth="1"/>
    <col min="4" max="4" width="16.28515625" style="135" customWidth="1"/>
    <col min="5" max="5" width="19.42578125" style="135" customWidth="1"/>
    <col min="6" max="6" width="20.7109375" style="135" customWidth="1"/>
    <col min="7" max="7" width="12.42578125" style="135" customWidth="1"/>
    <col min="8" max="8" width="9.140625" style="135"/>
    <col min="9" max="9" width="18" style="135" customWidth="1"/>
    <col min="10" max="10" width="9.140625" style="135"/>
    <col min="11" max="11" width="20.85546875" style="135" customWidth="1"/>
    <col min="12" max="16384" width="9.140625" style="135"/>
  </cols>
  <sheetData>
    <row r="3" spans="1:11" ht="15.75">
      <c r="A3" s="133" t="s">
        <v>29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5.75">
      <c r="A4" s="133" t="s">
        <v>92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.75">
      <c r="A5" s="136"/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1:11" ht="15.75">
      <c r="A6" s="138" t="s">
        <v>262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 ht="15.75">
      <c r="A7" s="140"/>
      <c r="C7" s="141"/>
      <c r="D7" s="142"/>
    </row>
    <row r="8" spans="1:11" ht="16.5" thickBot="1">
      <c r="A8" s="140"/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40.5" customHeight="1">
      <c r="A9" s="144" t="s">
        <v>32</v>
      </c>
      <c r="B9" s="145" t="s">
        <v>4</v>
      </c>
      <c r="C9" s="146" t="s">
        <v>263</v>
      </c>
      <c r="D9" s="147"/>
      <c r="E9" s="148"/>
      <c r="F9" s="145" t="s">
        <v>264</v>
      </c>
      <c r="G9" s="146" t="s">
        <v>265</v>
      </c>
      <c r="H9" s="147"/>
      <c r="I9" s="147"/>
      <c r="J9" s="148"/>
      <c r="K9" s="145" t="s">
        <v>266</v>
      </c>
    </row>
    <row r="10" spans="1:11" ht="15.75" thickBot="1">
      <c r="A10" s="149"/>
      <c r="B10" s="150"/>
      <c r="C10" s="151"/>
      <c r="D10" s="152"/>
      <c r="E10" s="153"/>
      <c r="F10" s="154"/>
      <c r="G10" s="151" t="s">
        <v>267</v>
      </c>
      <c r="H10" s="152"/>
      <c r="I10" s="152"/>
      <c r="J10" s="153"/>
      <c r="K10" s="154"/>
    </row>
    <row r="11" spans="1:11">
      <c r="A11" s="149"/>
      <c r="B11" s="150"/>
      <c r="C11" s="145" t="s">
        <v>100</v>
      </c>
      <c r="D11" s="145" t="s">
        <v>268</v>
      </c>
      <c r="E11" s="155" t="s">
        <v>269</v>
      </c>
      <c r="F11" s="154"/>
      <c r="G11" s="145" t="s">
        <v>12</v>
      </c>
      <c r="H11" s="145" t="s">
        <v>104</v>
      </c>
      <c r="I11" s="145" t="s">
        <v>270</v>
      </c>
      <c r="J11" s="145" t="s">
        <v>104</v>
      </c>
      <c r="K11" s="154"/>
    </row>
    <row r="12" spans="1:11" ht="21" customHeight="1">
      <c r="A12" s="149"/>
      <c r="B12" s="150"/>
      <c r="C12" s="150"/>
      <c r="D12" s="150"/>
      <c r="E12" s="156"/>
      <c r="F12" s="154"/>
      <c r="G12" s="154"/>
      <c r="H12" s="157"/>
      <c r="I12" s="154"/>
      <c r="J12" s="157"/>
      <c r="K12" s="154"/>
    </row>
    <row r="13" spans="1:11" ht="90" customHeight="1" thickBot="1">
      <c r="A13" s="149"/>
      <c r="B13" s="158"/>
      <c r="C13" s="158"/>
      <c r="D13" s="158"/>
      <c r="E13" s="159"/>
      <c r="F13" s="160"/>
      <c r="G13" s="160"/>
      <c r="H13" s="161"/>
      <c r="I13" s="160"/>
      <c r="J13" s="161"/>
      <c r="K13" s="160"/>
    </row>
    <row r="14" spans="1:11" ht="38.25" customHeight="1" thickBot="1">
      <c r="A14" s="162" t="s">
        <v>271</v>
      </c>
      <c r="B14" s="163" t="s">
        <v>272</v>
      </c>
      <c r="C14" s="164"/>
      <c r="D14" s="165">
        <v>10.4</v>
      </c>
      <c r="E14" s="166" t="s">
        <v>273</v>
      </c>
      <c r="F14" s="167">
        <f>C14+D14</f>
        <v>10.4</v>
      </c>
      <c r="G14" s="164"/>
      <c r="H14" s="164"/>
      <c r="I14" s="166" t="s">
        <v>273</v>
      </c>
      <c r="J14" s="165">
        <v>10.4</v>
      </c>
      <c r="K14" s="168">
        <v>0</v>
      </c>
    </row>
    <row r="15" spans="1:11" ht="28.5" customHeight="1" thickBot="1">
      <c r="A15" s="169" t="s">
        <v>274</v>
      </c>
      <c r="B15" s="164" t="s">
        <v>275</v>
      </c>
      <c r="C15" s="164"/>
      <c r="D15" s="170">
        <v>4</v>
      </c>
      <c r="E15" s="166" t="s">
        <v>273</v>
      </c>
      <c r="F15" s="171">
        <f>C15+D15</f>
        <v>4</v>
      </c>
      <c r="G15" s="164"/>
      <c r="H15" s="164"/>
      <c r="I15" s="166" t="s">
        <v>273</v>
      </c>
      <c r="J15" s="170">
        <v>4</v>
      </c>
      <c r="K15" s="164"/>
    </row>
    <row r="16" spans="1:11" ht="51.75" customHeight="1" thickBot="1">
      <c r="A16" s="172" t="s">
        <v>276</v>
      </c>
      <c r="B16" s="163" t="s">
        <v>277</v>
      </c>
      <c r="C16" s="164"/>
      <c r="D16" s="170">
        <v>6</v>
      </c>
      <c r="E16" s="166" t="s">
        <v>278</v>
      </c>
      <c r="F16" s="173">
        <f>C16+D16</f>
        <v>6</v>
      </c>
      <c r="G16" s="164"/>
      <c r="H16" s="164"/>
      <c r="I16" s="166" t="s">
        <v>278</v>
      </c>
      <c r="J16" s="170">
        <v>6</v>
      </c>
      <c r="K16" s="168">
        <v>0</v>
      </c>
    </row>
    <row r="17" spans="1:11" ht="45.75" thickBot="1">
      <c r="A17" s="169" t="s">
        <v>279</v>
      </c>
      <c r="B17" s="164" t="s">
        <v>280</v>
      </c>
      <c r="C17" s="164"/>
      <c r="D17" s="166">
        <v>5.14</v>
      </c>
      <c r="E17" s="166" t="s">
        <v>281</v>
      </c>
      <c r="F17" s="174">
        <f>C17+D17</f>
        <v>5.14</v>
      </c>
      <c r="G17" s="164"/>
      <c r="H17" s="164"/>
      <c r="I17" s="166" t="s">
        <v>281</v>
      </c>
      <c r="J17" s="166">
        <v>5.14</v>
      </c>
      <c r="K17" s="164"/>
    </row>
    <row r="18" spans="1:11" ht="44.25" customHeight="1" thickBot="1">
      <c r="A18" s="172" t="s">
        <v>282</v>
      </c>
      <c r="B18" s="163" t="s">
        <v>283</v>
      </c>
      <c r="C18" s="164"/>
      <c r="D18" s="166">
        <v>4.05</v>
      </c>
      <c r="E18" s="166" t="s">
        <v>284</v>
      </c>
      <c r="F18" s="174">
        <f>C18+D18</f>
        <v>4.05</v>
      </c>
      <c r="G18" s="164"/>
      <c r="H18" s="164"/>
      <c r="I18" s="166" t="s">
        <v>285</v>
      </c>
      <c r="J18" s="166">
        <v>4.05</v>
      </c>
      <c r="K18" s="168">
        <v>0</v>
      </c>
    </row>
    <row r="19" spans="1:11" ht="29.25" customHeight="1" thickBot="1">
      <c r="A19" s="175" t="s">
        <v>286</v>
      </c>
      <c r="B19" s="164" t="s">
        <v>287</v>
      </c>
      <c r="C19" s="164"/>
      <c r="D19" s="166">
        <v>7.4</v>
      </c>
      <c r="E19" s="166" t="s">
        <v>288</v>
      </c>
      <c r="F19" s="174">
        <f>D19+C19</f>
        <v>7.4</v>
      </c>
      <c r="G19" s="164"/>
      <c r="H19" s="164"/>
      <c r="I19" s="166" t="s">
        <v>288</v>
      </c>
      <c r="J19" s="166">
        <v>7.4</v>
      </c>
      <c r="K19" s="164"/>
    </row>
    <row r="20" spans="1:11" ht="33" customHeight="1" thickBot="1">
      <c r="A20" s="176" t="s">
        <v>289</v>
      </c>
      <c r="B20" s="164" t="s">
        <v>290</v>
      </c>
      <c r="C20" s="164"/>
      <c r="D20" s="166">
        <v>1.8</v>
      </c>
      <c r="E20" s="166" t="s">
        <v>185</v>
      </c>
      <c r="F20" s="174">
        <f>C20+D20</f>
        <v>1.8</v>
      </c>
      <c r="G20" s="164"/>
      <c r="H20" s="164"/>
      <c r="I20" s="166" t="s">
        <v>185</v>
      </c>
      <c r="J20" s="166">
        <v>1.8</v>
      </c>
      <c r="K20" s="168">
        <v>0</v>
      </c>
    </row>
    <row r="21" spans="1:11" ht="60.75" thickBot="1">
      <c r="A21" s="175" t="s">
        <v>291</v>
      </c>
      <c r="B21" s="164" t="s">
        <v>292</v>
      </c>
      <c r="C21" s="164"/>
      <c r="D21" s="165">
        <v>26.5</v>
      </c>
      <c r="E21" s="166" t="s">
        <v>293</v>
      </c>
      <c r="F21" s="174">
        <f>C21+D21</f>
        <v>26.5</v>
      </c>
      <c r="G21" s="164"/>
      <c r="H21" s="164"/>
      <c r="I21" s="166" t="s">
        <v>293</v>
      </c>
      <c r="J21" s="166">
        <v>26.5</v>
      </c>
      <c r="K21" s="164"/>
    </row>
    <row r="22" spans="1:11">
      <c r="A22" s="176" t="s">
        <v>294</v>
      </c>
      <c r="B22" s="177" t="s">
        <v>17</v>
      </c>
      <c r="C22" s="178">
        <v>297.7</v>
      </c>
      <c r="D22" s="177"/>
      <c r="E22" s="177"/>
      <c r="F22" s="178">
        <f>C22+D22</f>
        <v>297.7</v>
      </c>
      <c r="G22" s="179"/>
      <c r="H22" s="179"/>
      <c r="I22" s="179"/>
      <c r="J22" s="177"/>
      <c r="K22" s="177"/>
    </row>
    <row r="23" spans="1:11">
      <c r="A23" s="180"/>
      <c r="B23" s="181" t="s">
        <v>22</v>
      </c>
      <c r="C23" s="182">
        <f>SUM(C22:C22)</f>
        <v>297.7</v>
      </c>
      <c r="D23" s="183">
        <v>65.3</v>
      </c>
      <c r="E23" s="184"/>
      <c r="F23" s="185">
        <v>363</v>
      </c>
      <c r="G23" s="184"/>
      <c r="H23" s="184">
        <f>SUM(H22:H22)</f>
        <v>0</v>
      </c>
      <c r="I23" s="184"/>
      <c r="J23" s="183">
        <v>65.3</v>
      </c>
      <c r="K23" s="185">
        <f>F23-H23-J23</f>
        <v>297.7</v>
      </c>
    </row>
    <row r="24" spans="1:11">
      <c r="B24" s="186"/>
      <c r="C24" s="186"/>
      <c r="D24" s="186"/>
      <c r="E24" s="186"/>
      <c r="F24" s="186"/>
      <c r="G24" s="186"/>
      <c r="H24" s="186"/>
      <c r="I24" s="186"/>
      <c r="J24" s="186"/>
      <c r="K24" s="186"/>
    </row>
    <row r="25" spans="1:11">
      <c r="B25" s="187" t="s">
        <v>123</v>
      </c>
      <c r="E25" s="188" t="s">
        <v>295</v>
      </c>
    </row>
    <row r="27" spans="1:11">
      <c r="B27" s="186" t="s">
        <v>26</v>
      </c>
      <c r="E27" s="188" t="s">
        <v>296</v>
      </c>
    </row>
    <row r="29" spans="1:11">
      <c r="B29" s="135" t="s">
        <v>297</v>
      </c>
    </row>
    <row r="30" spans="1:11">
      <c r="B30" s="189" t="s">
        <v>298</v>
      </c>
    </row>
  </sheetData>
  <mergeCells count="18">
    <mergeCell ref="G10:J10"/>
    <mergeCell ref="C11:C13"/>
    <mergeCell ref="D11:D13"/>
    <mergeCell ref="E11:E13"/>
    <mergeCell ref="G11:G13"/>
    <mergeCell ref="H11:H13"/>
    <mergeCell ref="I11:I13"/>
    <mergeCell ref="J11:J13"/>
    <mergeCell ref="A3:K3"/>
    <mergeCell ref="A4:K4"/>
    <mergeCell ref="A6:K6"/>
    <mergeCell ref="B8:K8"/>
    <mergeCell ref="A9:A13"/>
    <mergeCell ref="B9:B13"/>
    <mergeCell ref="C9:E10"/>
    <mergeCell ref="F9:F13"/>
    <mergeCell ref="G9:J9"/>
    <mergeCell ref="K9:K13"/>
  </mergeCells>
  <pageMargins left="0.7" right="0.7" top="0.75" bottom="0.75" header="0.3" footer="0.3"/>
  <pageSetup paperSize="9" scale="6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8"/>
  <sheetViews>
    <sheetView view="pageBreakPreview" zoomScale="60" zoomScaleNormal="100" workbookViewId="0">
      <selection activeCell="I23" sqref="I23"/>
    </sheetView>
  </sheetViews>
  <sheetFormatPr defaultRowHeight="12.75"/>
  <cols>
    <col min="1" max="1" width="12" style="191" customWidth="1"/>
    <col min="2" max="2" width="21.85546875" style="191" customWidth="1"/>
    <col min="3" max="5" width="15" style="191" customWidth="1"/>
    <col min="6" max="6" width="14" style="191" customWidth="1"/>
    <col min="7" max="7" width="22.42578125" style="191" customWidth="1"/>
    <col min="8" max="8" width="15" style="191" customWidth="1"/>
    <col min="9" max="9" width="18" style="191" customWidth="1"/>
    <col min="10" max="10" width="15" style="191" customWidth="1"/>
    <col min="11" max="11" width="20" style="191" customWidth="1"/>
    <col min="12" max="16384" width="9.140625" style="191"/>
  </cols>
  <sheetData>
    <row r="1" spans="1:11" ht="16.5">
      <c r="A1" s="190" t="s">
        <v>299</v>
      </c>
    </row>
    <row r="3" spans="1:11" ht="16.5" customHeight="1">
      <c r="A3" s="192" t="s">
        <v>300</v>
      </c>
      <c r="B3" s="192"/>
      <c r="C3" s="192"/>
      <c r="D3" s="192"/>
      <c r="E3" s="192"/>
      <c r="F3" s="192"/>
      <c r="G3" s="192"/>
      <c r="H3" s="192"/>
      <c r="I3" s="192"/>
      <c r="J3" s="190"/>
      <c r="K3" s="190"/>
    </row>
    <row r="4" spans="1:11" ht="16.5" customHeight="1">
      <c r="A4" s="193" t="s">
        <v>301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</row>
    <row r="5" spans="1:11" ht="5.25" customHeight="1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</row>
    <row r="6" spans="1:11" ht="15.75" customHeight="1">
      <c r="A6" s="192" t="s">
        <v>302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</row>
    <row r="8" spans="1:11" ht="15.75">
      <c r="A8" s="194" t="s">
        <v>303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 ht="15.75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spans="1:11" ht="15.75">
      <c r="A10" s="194" t="s">
        <v>304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</row>
    <row r="11" spans="1:11" ht="15.75">
      <c r="A11" s="196" t="s">
        <v>305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</row>
    <row r="12" spans="1:11" ht="15.75">
      <c r="A12" s="195"/>
      <c r="B12" s="195"/>
      <c r="C12" s="195"/>
      <c r="D12" s="195"/>
      <c r="E12" s="195"/>
      <c r="F12" s="195"/>
      <c r="G12" s="195"/>
      <c r="H12" s="195"/>
      <c r="I12" s="195"/>
      <c r="J12" s="195"/>
      <c r="K12" s="195"/>
    </row>
    <row r="13" spans="1:11" ht="15.75">
      <c r="A13" s="197"/>
      <c r="B13" s="195"/>
      <c r="C13" s="195"/>
      <c r="D13" s="195"/>
      <c r="E13" s="195"/>
      <c r="F13" s="195"/>
      <c r="G13" s="195"/>
      <c r="H13" s="195"/>
      <c r="I13" s="195"/>
      <c r="J13" s="195"/>
      <c r="K13" s="195"/>
    </row>
    <row r="14" spans="1:11" ht="15.75" hidden="1">
      <c r="A14" s="195"/>
      <c r="B14" s="195"/>
      <c r="C14" s="195"/>
      <c r="D14" s="195"/>
      <c r="E14" s="195"/>
      <c r="F14" s="195"/>
      <c r="G14" s="195"/>
      <c r="H14" s="195"/>
      <c r="I14" s="195"/>
      <c r="J14" s="195"/>
      <c r="K14" s="195"/>
    </row>
    <row r="15" spans="1:11" ht="54" customHeight="1">
      <c r="A15" s="198" t="s">
        <v>32</v>
      </c>
      <c r="B15" s="199" t="s">
        <v>4</v>
      </c>
      <c r="C15" s="199" t="s">
        <v>5</v>
      </c>
      <c r="D15" s="199"/>
      <c r="E15" s="199"/>
      <c r="F15" s="200" t="s">
        <v>97</v>
      </c>
      <c r="G15" s="199" t="s">
        <v>306</v>
      </c>
      <c r="H15" s="199"/>
      <c r="I15" s="199"/>
      <c r="J15" s="199"/>
      <c r="K15" s="199" t="s">
        <v>266</v>
      </c>
    </row>
    <row r="16" spans="1:11" ht="78.75">
      <c r="A16" s="198"/>
      <c r="B16" s="199"/>
      <c r="C16" s="201" t="s">
        <v>100</v>
      </c>
      <c r="D16" s="202" t="s">
        <v>268</v>
      </c>
      <c r="E16" s="201" t="s">
        <v>102</v>
      </c>
      <c r="F16" s="200"/>
      <c r="G16" s="201" t="s">
        <v>12</v>
      </c>
      <c r="H16" s="201" t="s">
        <v>104</v>
      </c>
      <c r="I16" s="202" t="s">
        <v>105</v>
      </c>
      <c r="J16" s="201" t="s">
        <v>104</v>
      </c>
      <c r="K16" s="199"/>
    </row>
    <row r="17" spans="1:11" ht="31.5">
      <c r="A17" s="201">
        <v>1</v>
      </c>
      <c r="B17" s="201" t="s">
        <v>307</v>
      </c>
      <c r="C17" s="203"/>
      <c r="D17" s="204">
        <v>0.158</v>
      </c>
      <c r="E17" s="205" t="s">
        <v>308</v>
      </c>
      <c r="F17" s="204">
        <v>0.158</v>
      </c>
      <c r="G17" s="206"/>
      <c r="H17" s="203"/>
      <c r="I17" s="205" t="s">
        <v>308</v>
      </c>
      <c r="J17" s="204">
        <v>0.158</v>
      </c>
      <c r="K17" s="207"/>
    </row>
    <row r="18" spans="1:11" ht="63">
      <c r="A18" s="201">
        <v>2</v>
      </c>
      <c r="B18" s="204" t="s">
        <v>44</v>
      </c>
      <c r="C18" s="208">
        <v>955.36400000000003</v>
      </c>
      <c r="D18" s="204">
        <v>47.262</v>
      </c>
      <c r="E18" s="205" t="s">
        <v>309</v>
      </c>
      <c r="F18" s="208">
        <v>1002.784</v>
      </c>
      <c r="G18" s="205" t="s">
        <v>310</v>
      </c>
      <c r="H18" s="204">
        <v>133.286</v>
      </c>
      <c r="I18" s="205" t="s">
        <v>309</v>
      </c>
      <c r="J18" s="204">
        <v>47.262</v>
      </c>
      <c r="K18" s="206"/>
    </row>
    <row r="19" spans="1:11" ht="47.25">
      <c r="A19" s="201">
        <v>3</v>
      </c>
      <c r="B19" s="206"/>
      <c r="C19" s="203"/>
      <c r="D19" s="209"/>
      <c r="E19" s="205"/>
      <c r="F19" s="203"/>
      <c r="G19" s="205" t="s">
        <v>311</v>
      </c>
      <c r="H19" s="204">
        <v>135.59</v>
      </c>
      <c r="I19" s="205"/>
      <c r="J19" s="209"/>
      <c r="K19" s="206"/>
    </row>
    <row r="20" spans="1:11" ht="31.5">
      <c r="A20" s="201">
        <v>4</v>
      </c>
      <c r="B20" s="206"/>
      <c r="C20" s="203"/>
      <c r="D20" s="209"/>
      <c r="E20" s="205"/>
      <c r="F20" s="203"/>
      <c r="G20" s="205" t="s">
        <v>312</v>
      </c>
      <c r="H20" s="204">
        <v>116.36199999999999</v>
      </c>
      <c r="I20" s="205"/>
      <c r="J20" s="209"/>
      <c r="K20" s="206"/>
    </row>
    <row r="21" spans="1:11" ht="45" customHeight="1">
      <c r="A21" s="201">
        <v>5</v>
      </c>
      <c r="B21" s="206"/>
      <c r="C21" s="203"/>
      <c r="D21" s="209"/>
      <c r="E21" s="205"/>
      <c r="F21" s="203"/>
      <c r="G21" s="205" t="s">
        <v>313</v>
      </c>
      <c r="H21" s="204">
        <v>322.89499999999998</v>
      </c>
      <c r="I21" s="205"/>
      <c r="J21" s="209"/>
      <c r="K21" s="206"/>
    </row>
    <row r="22" spans="1:11" ht="47.25">
      <c r="A22" s="201">
        <v>6</v>
      </c>
      <c r="B22" s="206"/>
      <c r="C22" s="203"/>
      <c r="D22" s="209"/>
      <c r="E22" s="205"/>
      <c r="F22" s="203"/>
      <c r="G22" s="205" t="s">
        <v>314</v>
      </c>
      <c r="H22" s="204">
        <v>13.44</v>
      </c>
      <c r="I22" s="205"/>
      <c r="J22" s="209"/>
      <c r="K22" s="206"/>
    </row>
    <row r="23" spans="1:11" ht="78.75">
      <c r="A23" s="201">
        <v>8</v>
      </c>
      <c r="B23" s="206"/>
      <c r="C23" s="203"/>
      <c r="D23" s="209"/>
      <c r="E23" s="205"/>
      <c r="F23" s="203"/>
      <c r="G23" s="205" t="s">
        <v>315</v>
      </c>
      <c r="H23" s="204">
        <v>31.9</v>
      </c>
      <c r="I23" s="205"/>
      <c r="J23" s="209"/>
      <c r="K23" s="206"/>
    </row>
    <row r="24" spans="1:11" ht="31.5">
      <c r="A24" s="201" t="s">
        <v>316</v>
      </c>
      <c r="B24" s="209"/>
      <c r="C24" s="204">
        <f>SUM(C17:C23)</f>
        <v>955.36400000000003</v>
      </c>
      <c r="D24" s="204">
        <f>SUM(D17:D23)</f>
        <v>47.42</v>
      </c>
      <c r="E24" s="204" t="s">
        <v>317</v>
      </c>
      <c r="F24" s="204">
        <f>C24+D24</f>
        <v>1002.784</v>
      </c>
      <c r="G24" s="204" t="s">
        <v>317</v>
      </c>
      <c r="H24" s="204">
        <f>SUM(H18:H23)</f>
        <v>753.47299999999996</v>
      </c>
      <c r="I24" s="204" t="s">
        <v>317</v>
      </c>
      <c r="J24" s="204">
        <f>SUM(J17:J23)</f>
        <v>47.42</v>
      </c>
      <c r="K24" s="204">
        <f>F24-H24-J24</f>
        <v>201.89100000000002</v>
      </c>
    </row>
    <row r="28" spans="1:11" ht="15.75">
      <c r="B28" s="195" t="s">
        <v>318</v>
      </c>
      <c r="C28" s="195"/>
      <c r="D28" s="195"/>
      <c r="E28" s="195"/>
      <c r="F28" s="195" t="s">
        <v>319</v>
      </c>
    </row>
  </sheetData>
  <mergeCells count="12">
    <mergeCell ref="A15:A16"/>
    <mergeCell ref="B15:B16"/>
    <mergeCell ref="C15:E15"/>
    <mergeCell ref="F15:F16"/>
    <mergeCell ref="G15:J15"/>
    <mergeCell ref="K15:K16"/>
    <mergeCell ref="A3:I3"/>
    <mergeCell ref="A4:K5"/>
    <mergeCell ref="A6:K6"/>
    <mergeCell ref="A8:K8"/>
    <mergeCell ref="A10:K10"/>
    <mergeCell ref="A11:K11"/>
  </mergeCells>
  <pageMargins left="0" right="0" top="0" bottom="0" header="0" footer="0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G8" sqref="G8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320</v>
      </c>
    </row>
    <row r="3" spans="1:13" ht="61.5" customHeight="1">
      <c r="A3" s="2"/>
      <c r="B3" s="5" t="s">
        <v>321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15.75">
      <c r="A7" s="14">
        <v>1</v>
      </c>
      <c r="B7" s="15" t="s">
        <v>44</v>
      </c>
      <c r="C7" s="16">
        <v>73.75</v>
      </c>
      <c r="D7" s="16"/>
      <c r="E7" s="17"/>
      <c r="F7" s="18">
        <f>SUM(C7,D7)</f>
        <v>73.75</v>
      </c>
      <c r="G7" s="15">
        <v>2220</v>
      </c>
      <c r="H7" s="16">
        <v>43.5</v>
      </c>
      <c r="I7" s="15" t="s">
        <v>322</v>
      </c>
      <c r="J7" s="16"/>
      <c r="K7" s="19">
        <v>30.25</v>
      </c>
    </row>
    <row r="8" spans="1:13" ht="15.75">
      <c r="A8" s="14"/>
      <c r="B8" s="15"/>
      <c r="C8" s="16"/>
      <c r="D8" s="16"/>
      <c r="E8" s="17"/>
      <c r="F8" s="18">
        <f t="shared" ref="F8:F50" si="0">SUM(C8,D8)</f>
        <v>0</v>
      </c>
      <c r="G8" s="15"/>
      <c r="H8" s="16"/>
      <c r="I8" s="20"/>
      <c r="J8" s="16"/>
      <c r="K8" s="19"/>
    </row>
    <row r="9" spans="1:13" ht="15.7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0.5" customHeight="1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 hidden="1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 hidden="1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 hidden="1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 hidden="1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 hidden="1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 hidden="1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 hidden="1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 hidden="1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 hidden="1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 hidden="1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 hidden="1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 hidden="1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 hidden="1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 hidden="1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 hidden="1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 hidden="1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 hidden="1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 hidden="1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 hidden="1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 hidden="1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 hidden="1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 hidden="1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22</v>
      </c>
      <c r="C50" s="27">
        <f>SUM(C7:C49)</f>
        <v>73.75</v>
      </c>
      <c r="D50" s="27">
        <f>SUM(D7:D49)</f>
        <v>0</v>
      </c>
      <c r="E50" s="28"/>
      <c r="F50" s="29">
        <f t="shared" si="0"/>
        <v>73.75</v>
      </c>
      <c r="G50" s="30"/>
      <c r="H50" s="27">
        <f>SUM(H7:H49)</f>
        <v>43.5</v>
      </c>
      <c r="I50" s="28"/>
      <c r="J50" s="27">
        <f>SUM(J7:J49)</f>
        <v>0</v>
      </c>
      <c r="K50" s="31">
        <f>C50-H50</f>
        <v>30.25</v>
      </c>
    </row>
    <row r="53" spans="1:11" ht="15.75">
      <c r="B53" s="32" t="s">
        <v>46</v>
      </c>
      <c r="F53" s="33"/>
      <c r="G53" s="34" t="s">
        <v>323</v>
      </c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 t="s">
        <v>324</v>
      </c>
      <c r="H55" s="35"/>
    </row>
    <row r="56" spans="1:11">
      <c r="F56" s="36" t="s">
        <v>25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zoomScale="75" workbookViewId="0">
      <selection activeCell="A4" sqref="A4:K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325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15.75">
      <c r="A7" s="14">
        <v>1</v>
      </c>
      <c r="B7" s="15" t="s">
        <v>326</v>
      </c>
      <c r="C7" s="16"/>
      <c r="D7" s="16">
        <v>6.51</v>
      </c>
      <c r="E7" s="20" t="s">
        <v>327</v>
      </c>
      <c r="F7" s="18">
        <f t="shared" ref="F7:F49" si="0">SUM(C7,D7)</f>
        <v>6.51</v>
      </c>
      <c r="G7" s="15"/>
      <c r="H7" s="16"/>
      <c r="I7" s="20" t="s">
        <v>327</v>
      </c>
      <c r="J7" s="16">
        <v>6.51</v>
      </c>
      <c r="K7" s="19"/>
    </row>
    <row r="8" spans="1:13" ht="31.5">
      <c r="A8" s="14"/>
      <c r="B8" s="15" t="s">
        <v>328</v>
      </c>
      <c r="C8" s="16"/>
      <c r="D8" s="16">
        <v>0.76200000000000001</v>
      </c>
      <c r="E8" s="20" t="s">
        <v>329</v>
      </c>
      <c r="F8" s="18">
        <f t="shared" si="0"/>
        <v>0.76200000000000001</v>
      </c>
      <c r="G8" s="15"/>
      <c r="H8" s="16"/>
      <c r="I8" s="20" t="s">
        <v>329</v>
      </c>
      <c r="J8" s="16">
        <v>0.76200000000000001</v>
      </c>
      <c r="K8" s="19"/>
    </row>
    <row r="9" spans="1:13" ht="15.7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>
      <c r="A10" s="14">
        <v>2</v>
      </c>
      <c r="B10" s="15" t="s">
        <v>44</v>
      </c>
      <c r="C10" s="16"/>
      <c r="D10" s="16">
        <v>111.27</v>
      </c>
      <c r="E10" s="17"/>
      <c r="F10" s="18">
        <f t="shared" si="0"/>
        <v>111.27</v>
      </c>
      <c r="G10" s="132">
        <v>2250</v>
      </c>
      <c r="H10" s="16"/>
      <c r="I10" s="20" t="s">
        <v>330</v>
      </c>
      <c r="J10" s="16">
        <v>4.16</v>
      </c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21">
        <v>2282</v>
      </c>
      <c r="H11" s="16"/>
      <c r="I11" s="17" t="s">
        <v>331</v>
      </c>
      <c r="J11" s="16">
        <v>1.3240000000000001</v>
      </c>
      <c r="K11" s="19"/>
    </row>
    <row r="12" spans="1:13" ht="31.5">
      <c r="A12" s="14"/>
      <c r="B12" s="15"/>
      <c r="C12" s="16"/>
      <c r="D12" s="16"/>
      <c r="E12" s="17"/>
      <c r="F12" s="18">
        <f t="shared" si="0"/>
        <v>0</v>
      </c>
      <c r="G12" s="21">
        <v>3110</v>
      </c>
      <c r="H12" s="16"/>
      <c r="I12" s="17" t="s">
        <v>332</v>
      </c>
      <c r="J12" s="16">
        <v>16.59</v>
      </c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15"/>
      <c r="H13" s="16"/>
      <c r="I13" s="17"/>
      <c r="J13" s="16"/>
      <c r="K13" s="19"/>
    </row>
    <row r="14" spans="1:13" ht="15.75">
      <c r="A14" s="21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" customHeight="1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.75">
      <c r="A16" s="14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21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21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21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2"/>
      <c r="B46" s="23"/>
      <c r="C46" s="24"/>
      <c r="D46" s="24"/>
      <c r="E46" s="25"/>
      <c r="F46" s="18">
        <f t="shared" si="0"/>
        <v>0</v>
      </c>
      <c r="G46" s="23"/>
      <c r="H46" s="24"/>
      <c r="I46" s="25"/>
      <c r="J46" s="24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3"/>
      <c r="B49" s="26" t="s">
        <v>22</v>
      </c>
      <c r="C49" s="27">
        <f>SUM(C7:C48)</f>
        <v>0</v>
      </c>
      <c r="D49" s="27">
        <f>SUM(D7:D48)</f>
        <v>118.542</v>
      </c>
      <c r="E49" s="28"/>
      <c r="F49" s="29">
        <f t="shared" si="0"/>
        <v>118.542</v>
      </c>
      <c r="G49" s="30"/>
      <c r="H49" s="27">
        <f>SUM(H7:H48)</f>
        <v>0</v>
      </c>
      <c r="I49" s="28"/>
      <c r="J49" s="27">
        <f>SUM(J7:J48)</f>
        <v>29.346</v>
      </c>
      <c r="K49" s="31">
        <f>C49-H49</f>
        <v>0</v>
      </c>
    </row>
    <row r="52" spans="1:11" ht="15.75">
      <c r="B52" s="32" t="s">
        <v>46</v>
      </c>
      <c r="F52" s="33"/>
      <c r="G52" s="34" t="s">
        <v>333</v>
      </c>
      <c r="H52" s="35"/>
    </row>
    <row r="53" spans="1:11">
      <c r="B53" s="32"/>
      <c r="F53" s="36" t="s">
        <v>25</v>
      </c>
      <c r="G53" s="37"/>
      <c r="H53" s="37"/>
    </row>
    <row r="54" spans="1:11" ht="15.75">
      <c r="B54" s="32" t="s">
        <v>26</v>
      </c>
      <c r="F54" s="33"/>
      <c r="G54" s="34" t="s">
        <v>334</v>
      </c>
      <c r="H54" s="35"/>
    </row>
    <row r="55" spans="1:11">
      <c r="F55" s="36" t="s">
        <v>25</v>
      </c>
      <c r="G55" s="37"/>
      <c r="H55" s="37"/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6"/>
  <sheetViews>
    <sheetView zoomScaleNormal="100" workbookViewId="0">
      <selection activeCell="D6" sqref="D6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21" ht="18.75" customHeight="1">
      <c r="K1" s="1"/>
      <c r="L1" s="1"/>
      <c r="M1" s="1" t="s">
        <v>0</v>
      </c>
    </row>
    <row r="2" spans="1:21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21" ht="61.5" customHeight="1">
      <c r="A3" s="2"/>
      <c r="B3" s="5" t="s">
        <v>335</v>
      </c>
      <c r="C3" s="6"/>
      <c r="D3" s="6"/>
      <c r="E3" s="6"/>
      <c r="F3" s="6"/>
      <c r="G3" s="6"/>
      <c r="H3" s="6"/>
      <c r="I3" s="6"/>
      <c r="J3" s="6"/>
      <c r="K3" s="2"/>
    </row>
    <row r="4" spans="1:21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21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21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  <c r="U6" s="210"/>
    </row>
    <row r="7" spans="1:21" ht="15.75">
      <c r="A7" s="14">
        <v>1</v>
      </c>
      <c r="B7" s="15" t="s">
        <v>336</v>
      </c>
      <c r="C7" s="16">
        <v>614.02</v>
      </c>
      <c r="D7" s="16">
        <v>23.88</v>
      </c>
      <c r="E7" s="17" t="s">
        <v>337</v>
      </c>
      <c r="F7" s="18">
        <f>SUM(C7,D7)</f>
        <v>637.9</v>
      </c>
      <c r="G7" s="15"/>
      <c r="H7" s="16"/>
      <c r="I7" s="17" t="s">
        <v>337</v>
      </c>
      <c r="J7" s="16">
        <v>23.88</v>
      </c>
      <c r="K7" s="19"/>
    </row>
    <row r="8" spans="1:21" ht="31.5">
      <c r="A8" s="14"/>
      <c r="B8" s="15"/>
      <c r="C8" s="16"/>
      <c r="D8" s="16">
        <v>30.87</v>
      </c>
      <c r="E8" s="17" t="s">
        <v>18</v>
      </c>
      <c r="F8" s="18">
        <f t="shared" ref="F8:F50" si="0">SUM(C8,D8)</f>
        <v>30.87</v>
      </c>
      <c r="G8" s="15"/>
      <c r="H8" s="16"/>
      <c r="I8" s="17" t="s">
        <v>18</v>
      </c>
      <c r="J8" s="16">
        <v>30.87</v>
      </c>
      <c r="K8" s="19"/>
    </row>
    <row r="9" spans="1:21" ht="15.75">
      <c r="A9" s="14"/>
      <c r="B9" s="15"/>
      <c r="C9" s="16"/>
      <c r="D9" s="16">
        <v>2.48</v>
      </c>
      <c r="E9" s="17" t="s">
        <v>84</v>
      </c>
      <c r="F9" s="18">
        <f t="shared" si="0"/>
        <v>2.48</v>
      </c>
      <c r="G9" s="15"/>
      <c r="H9" s="16"/>
      <c r="I9" s="17" t="s">
        <v>84</v>
      </c>
      <c r="J9" s="16">
        <v>2.48</v>
      </c>
      <c r="K9" s="19"/>
    </row>
    <row r="10" spans="1:21" ht="15.75">
      <c r="A10" s="14"/>
      <c r="B10" s="15"/>
      <c r="C10" s="16"/>
      <c r="D10" s="16">
        <v>4.8499999999999996</v>
      </c>
      <c r="E10" s="17" t="s">
        <v>60</v>
      </c>
      <c r="F10" s="18">
        <f t="shared" si="0"/>
        <v>4.8499999999999996</v>
      </c>
      <c r="G10" s="15"/>
      <c r="H10" s="16"/>
      <c r="I10" s="17" t="s">
        <v>60</v>
      </c>
      <c r="J10" s="16">
        <v>4.8499999999999996</v>
      </c>
      <c r="K10" s="19"/>
    </row>
    <row r="11" spans="1:21" ht="31.5">
      <c r="A11" s="14"/>
      <c r="B11" s="15"/>
      <c r="C11" s="16"/>
      <c r="D11" s="16">
        <v>0.75</v>
      </c>
      <c r="E11" s="17" t="s">
        <v>338</v>
      </c>
      <c r="F11" s="18">
        <f t="shared" si="0"/>
        <v>0.75</v>
      </c>
      <c r="G11" s="15"/>
      <c r="H11" s="16"/>
      <c r="I11" s="17" t="s">
        <v>338</v>
      </c>
      <c r="J11" s="16">
        <v>0.75</v>
      </c>
      <c r="K11" s="19"/>
    </row>
    <row r="12" spans="1:21" ht="15.75">
      <c r="A12" s="14"/>
      <c r="B12" s="15"/>
      <c r="C12" s="16"/>
      <c r="D12" s="16">
        <v>12.73</v>
      </c>
      <c r="E12" s="17" t="s">
        <v>16</v>
      </c>
      <c r="F12" s="18">
        <f t="shared" si="0"/>
        <v>12.73</v>
      </c>
      <c r="G12" s="21"/>
      <c r="H12" s="16"/>
      <c r="I12" s="17" t="s">
        <v>16</v>
      </c>
      <c r="J12" s="16">
        <v>12.73</v>
      </c>
      <c r="K12" s="19"/>
    </row>
    <row r="13" spans="1:21" ht="31.5">
      <c r="A13" s="14"/>
      <c r="B13" s="15"/>
      <c r="C13" s="16"/>
      <c r="D13" s="16">
        <v>0.17</v>
      </c>
      <c r="E13" s="17" t="s">
        <v>74</v>
      </c>
      <c r="F13" s="18">
        <f t="shared" si="0"/>
        <v>0.17</v>
      </c>
      <c r="G13" s="21"/>
      <c r="H13" s="16"/>
      <c r="I13" s="17" t="s">
        <v>74</v>
      </c>
      <c r="J13" s="16">
        <v>0.17</v>
      </c>
      <c r="K13" s="19"/>
    </row>
    <row r="14" spans="1:21" ht="15.75">
      <c r="A14" s="14"/>
      <c r="B14" s="15"/>
      <c r="C14" s="16"/>
      <c r="D14" s="16">
        <v>37.049999999999997</v>
      </c>
      <c r="E14" s="17" t="s">
        <v>339</v>
      </c>
      <c r="F14" s="18">
        <f t="shared" si="0"/>
        <v>37.049999999999997</v>
      </c>
      <c r="G14" s="15"/>
      <c r="H14" s="16"/>
      <c r="I14" s="17" t="s">
        <v>339</v>
      </c>
      <c r="J14" s="16">
        <v>37.049999999999997</v>
      </c>
      <c r="K14" s="19"/>
    </row>
    <row r="15" spans="1:21" ht="15.75">
      <c r="A15" s="21"/>
      <c r="B15" s="15"/>
      <c r="C15" s="16"/>
      <c r="D15" s="16"/>
      <c r="E15" s="17"/>
      <c r="F15" s="18">
        <f t="shared" si="0"/>
        <v>0</v>
      </c>
      <c r="G15" s="15">
        <v>2220</v>
      </c>
      <c r="H15" s="16">
        <v>2.96</v>
      </c>
      <c r="I15" s="17" t="s">
        <v>16</v>
      </c>
      <c r="J15" s="16"/>
      <c r="K15" s="19"/>
    </row>
    <row r="16" spans="1:21" ht="15" customHeight="1">
      <c r="A16" s="21"/>
      <c r="B16" s="15"/>
      <c r="C16" s="16"/>
      <c r="D16" s="16"/>
      <c r="E16" s="17"/>
      <c r="F16" s="18">
        <f t="shared" si="0"/>
        <v>0</v>
      </c>
      <c r="G16" s="15">
        <v>2250</v>
      </c>
      <c r="H16" s="16">
        <v>1.74</v>
      </c>
      <c r="I16" s="17" t="s">
        <v>340</v>
      </c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>
        <v>3110</v>
      </c>
      <c r="H17" s="16">
        <v>25.17</v>
      </c>
      <c r="I17" s="17" t="s">
        <v>341</v>
      </c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22</v>
      </c>
      <c r="C50" s="27">
        <f>SUM(C7:C49)</f>
        <v>614.02</v>
      </c>
      <c r="D50" s="27">
        <f>SUM(D7:D49)</f>
        <v>112.78</v>
      </c>
      <c r="E50" s="28"/>
      <c r="F50" s="29">
        <f t="shared" si="0"/>
        <v>726.8</v>
      </c>
      <c r="G50" s="30"/>
      <c r="H50" s="27">
        <f>SUM(H7:H49)</f>
        <v>29.87</v>
      </c>
      <c r="I50" s="28"/>
      <c r="J50" s="27">
        <f>SUM(J7:J49)</f>
        <v>112.78</v>
      </c>
      <c r="K50" s="31">
        <f>C50-H50</f>
        <v>584.15</v>
      </c>
    </row>
    <row r="53" spans="1:11" ht="15.75">
      <c r="B53" s="32" t="s">
        <v>46</v>
      </c>
      <c r="F53" s="33"/>
      <c r="G53" s="34" t="s">
        <v>342</v>
      </c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 t="s">
        <v>343</v>
      </c>
      <c r="H55" s="35"/>
    </row>
    <row r="56" spans="1:11">
      <c r="F56" s="36" t="s">
        <v>25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C40" sqref="C40"/>
    </sheetView>
  </sheetViews>
  <sheetFormatPr defaultColWidth="8.85546875" defaultRowHeight="15"/>
  <cols>
    <col min="1" max="1" width="10.42578125" style="211" customWidth="1"/>
    <col min="2" max="2" width="15.28515625" style="211" customWidth="1"/>
    <col min="3" max="3" width="12.140625" style="211" customWidth="1"/>
    <col min="4" max="4" width="11.85546875" style="211" customWidth="1"/>
    <col min="5" max="5" width="16" style="211" customWidth="1"/>
    <col min="6" max="6" width="11.140625" style="211" customWidth="1"/>
    <col min="7" max="7" width="11" style="211" customWidth="1"/>
    <col min="8" max="8" width="10.42578125" style="214" customWidth="1"/>
    <col min="9" max="9" width="16.42578125" style="211" customWidth="1"/>
    <col min="10" max="10" width="11" style="214" customWidth="1"/>
    <col min="11" max="11" width="11.7109375" style="211" customWidth="1"/>
    <col min="12" max="16384" width="8.85546875" style="211"/>
  </cols>
  <sheetData>
    <row r="1" spans="1:11">
      <c r="H1" s="212" t="s">
        <v>344</v>
      </c>
      <c r="I1" s="212"/>
      <c r="J1" s="212"/>
      <c r="K1" s="212"/>
    </row>
    <row r="2" spans="1:11">
      <c r="H2" s="213" t="s">
        <v>345</v>
      </c>
      <c r="I2" s="213"/>
      <c r="J2" s="213"/>
      <c r="K2" s="213"/>
    </row>
    <row r="3" spans="1:11">
      <c r="J3" s="215">
        <v>42941</v>
      </c>
      <c r="K3" s="216" t="s">
        <v>346</v>
      </c>
    </row>
    <row r="4" spans="1:11">
      <c r="J4" s="217"/>
      <c r="K4" s="216"/>
    </row>
    <row r="5" spans="1:11" ht="16.149999999999999" customHeight="1">
      <c r="B5" s="218" t="s">
        <v>29</v>
      </c>
      <c r="C5" s="218"/>
      <c r="D5" s="218"/>
      <c r="E5" s="218"/>
      <c r="F5" s="218"/>
      <c r="G5" s="218"/>
      <c r="H5" s="218"/>
      <c r="I5" s="218"/>
      <c r="J5" s="218"/>
      <c r="K5" s="216"/>
    </row>
    <row r="6" spans="1:11" ht="17.45" customHeight="1">
      <c r="B6" s="219" t="s">
        <v>92</v>
      </c>
      <c r="C6" s="219"/>
      <c r="D6" s="219"/>
      <c r="E6" s="219"/>
      <c r="F6" s="219"/>
      <c r="G6" s="219"/>
      <c r="H6" s="219"/>
      <c r="I6" s="219"/>
      <c r="J6" s="219"/>
      <c r="K6" s="216"/>
    </row>
    <row r="7" spans="1:11" ht="18.600000000000001" customHeight="1">
      <c r="B7" s="220"/>
      <c r="C7" s="221" t="s">
        <v>347</v>
      </c>
      <c r="D7" s="221"/>
      <c r="E7" s="221"/>
      <c r="F7" s="221"/>
      <c r="G7" s="221"/>
      <c r="H7" s="222" t="s">
        <v>348</v>
      </c>
      <c r="I7" s="222"/>
      <c r="J7" s="222"/>
      <c r="K7" s="220"/>
    </row>
    <row r="8" spans="1:11" ht="12.6" customHeight="1">
      <c r="B8" s="220"/>
      <c r="C8" s="223" t="s">
        <v>349</v>
      </c>
      <c r="D8" s="223"/>
      <c r="E8" s="223"/>
      <c r="F8" s="223"/>
      <c r="G8" s="223"/>
      <c r="H8" s="224"/>
      <c r="I8" s="225"/>
      <c r="J8" s="224"/>
      <c r="K8" s="220"/>
    </row>
    <row r="10" spans="1:11" ht="44.45" customHeight="1">
      <c r="A10" s="226" t="s">
        <v>94</v>
      </c>
      <c r="B10" s="227" t="s">
        <v>4</v>
      </c>
      <c r="C10" s="228" t="s">
        <v>5</v>
      </c>
      <c r="D10" s="229"/>
      <c r="E10" s="230"/>
      <c r="F10" s="227" t="s">
        <v>350</v>
      </c>
      <c r="G10" s="228" t="s">
        <v>351</v>
      </c>
      <c r="H10" s="229"/>
      <c r="I10" s="229"/>
      <c r="J10" s="230"/>
      <c r="K10" s="227" t="s">
        <v>352</v>
      </c>
    </row>
    <row r="11" spans="1:11" ht="82.5" customHeight="1">
      <c r="A11" s="231"/>
      <c r="B11" s="232"/>
      <c r="C11" s="11" t="s">
        <v>353</v>
      </c>
      <c r="D11" s="11" t="s">
        <v>354</v>
      </c>
      <c r="E11" s="11" t="s">
        <v>102</v>
      </c>
      <c r="F11" s="232"/>
      <c r="G11" s="11" t="s">
        <v>12</v>
      </c>
      <c r="H11" s="233" t="s">
        <v>355</v>
      </c>
      <c r="I11" s="11" t="s">
        <v>105</v>
      </c>
      <c r="J11" s="233" t="s">
        <v>355</v>
      </c>
      <c r="K11" s="232"/>
    </row>
    <row r="12" spans="1:11" ht="30" customHeight="1">
      <c r="A12" s="234"/>
      <c r="B12" s="235" t="s">
        <v>356</v>
      </c>
      <c r="C12" s="236">
        <v>38.526000000000003</v>
      </c>
      <c r="D12" s="236"/>
      <c r="E12" s="236"/>
      <c r="F12" s="236"/>
      <c r="G12" s="236">
        <v>2210</v>
      </c>
      <c r="H12" s="237">
        <v>2.52</v>
      </c>
      <c r="I12" s="235" t="s">
        <v>357</v>
      </c>
      <c r="J12" s="237"/>
      <c r="K12" s="236">
        <v>18.443000000000001</v>
      </c>
    </row>
    <row r="13" spans="1:11" ht="18" customHeight="1">
      <c r="A13" s="234"/>
      <c r="B13" s="236"/>
      <c r="C13" s="236"/>
      <c r="D13" s="236"/>
      <c r="E13" s="236"/>
      <c r="F13" s="236"/>
      <c r="G13" s="236">
        <v>2210</v>
      </c>
      <c r="H13" s="237">
        <v>23.27</v>
      </c>
      <c r="I13" s="236" t="s">
        <v>358</v>
      </c>
      <c r="J13" s="237"/>
      <c r="K13" s="236"/>
    </row>
    <row r="14" spans="1:11" ht="30.75" customHeight="1">
      <c r="A14" s="238" t="s">
        <v>359</v>
      </c>
      <c r="B14" s="236"/>
      <c r="C14" s="236"/>
      <c r="D14" s="236"/>
      <c r="E14" s="236"/>
      <c r="F14" s="236"/>
      <c r="G14" s="236">
        <v>2210</v>
      </c>
      <c r="H14" s="237">
        <v>1.92</v>
      </c>
      <c r="I14" s="235" t="s">
        <v>360</v>
      </c>
      <c r="J14" s="237"/>
      <c r="K14" s="236"/>
    </row>
    <row r="15" spans="1:11" customFormat="1" ht="30">
      <c r="A15" s="239"/>
      <c r="B15" s="240" t="s">
        <v>361</v>
      </c>
      <c r="C15" s="241"/>
      <c r="D15" s="242">
        <v>2.16</v>
      </c>
      <c r="E15" s="120" t="s">
        <v>362</v>
      </c>
      <c r="F15" s="241"/>
      <c r="G15" s="241"/>
      <c r="H15" s="243"/>
      <c r="I15" s="120" t="s">
        <v>362</v>
      </c>
      <c r="J15" s="242">
        <v>2.16</v>
      </c>
      <c r="K15" s="241">
        <f>D15-J15</f>
        <v>0</v>
      </c>
    </row>
    <row r="16" spans="1:11" customFormat="1" ht="30">
      <c r="A16" s="239"/>
      <c r="B16" s="240" t="s">
        <v>361</v>
      </c>
      <c r="C16" s="241"/>
      <c r="D16" s="242">
        <v>3.62</v>
      </c>
      <c r="E16" s="120" t="s">
        <v>363</v>
      </c>
      <c r="F16" s="241"/>
      <c r="G16" s="241"/>
      <c r="H16" s="243"/>
      <c r="I16" s="120" t="s">
        <v>363</v>
      </c>
      <c r="J16" s="242">
        <v>3.62</v>
      </c>
      <c r="K16" s="241">
        <f t="shared" ref="K16:K31" si="0">D16-J16</f>
        <v>0</v>
      </c>
    </row>
    <row r="17" spans="1:11" customFormat="1">
      <c r="A17" s="239"/>
      <c r="B17" s="240" t="s">
        <v>361</v>
      </c>
      <c r="C17" s="241"/>
      <c r="D17" s="242">
        <v>1.2</v>
      </c>
      <c r="E17" s="120" t="s">
        <v>364</v>
      </c>
      <c r="F17" s="241"/>
      <c r="G17" s="241"/>
      <c r="H17" s="243"/>
      <c r="I17" s="120" t="s">
        <v>364</v>
      </c>
      <c r="J17" s="242">
        <v>1.2</v>
      </c>
      <c r="K17" s="241">
        <f t="shared" si="0"/>
        <v>0</v>
      </c>
    </row>
    <row r="18" spans="1:11" customFormat="1" ht="45">
      <c r="A18" s="239"/>
      <c r="B18" s="240" t="s">
        <v>361</v>
      </c>
      <c r="C18" s="241"/>
      <c r="D18" s="242">
        <v>0.46800000000000003</v>
      </c>
      <c r="E18" s="120" t="s">
        <v>365</v>
      </c>
      <c r="F18" s="241"/>
      <c r="G18" s="241"/>
      <c r="H18" s="243"/>
      <c r="I18" s="120" t="s">
        <v>365</v>
      </c>
      <c r="J18" s="242">
        <v>0.46800000000000003</v>
      </c>
      <c r="K18" s="241">
        <f t="shared" si="0"/>
        <v>0</v>
      </c>
    </row>
    <row r="19" spans="1:11" customFormat="1" ht="45">
      <c r="A19" s="239"/>
      <c r="B19" s="240" t="s">
        <v>361</v>
      </c>
      <c r="C19" s="241"/>
      <c r="D19" s="242">
        <v>1.5</v>
      </c>
      <c r="E19" s="120" t="s">
        <v>366</v>
      </c>
      <c r="F19" s="241"/>
      <c r="G19" s="241"/>
      <c r="H19" s="243"/>
      <c r="I19" s="120" t="s">
        <v>366</v>
      </c>
      <c r="J19" s="242">
        <v>1.5</v>
      </c>
      <c r="K19" s="241">
        <f t="shared" si="0"/>
        <v>0</v>
      </c>
    </row>
    <row r="20" spans="1:11" customFormat="1" ht="45">
      <c r="A20" s="239"/>
      <c r="B20" s="240" t="s">
        <v>361</v>
      </c>
      <c r="C20" s="241"/>
      <c r="D20" s="242">
        <v>1.8</v>
      </c>
      <c r="E20" s="120" t="s">
        <v>367</v>
      </c>
      <c r="F20" s="241"/>
      <c r="G20" s="241"/>
      <c r="H20" s="243"/>
      <c r="I20" s="120" t="s">
        <v>367</v>
      </c>
      <c r="J20" s="242">
        <v>1.8</v>
      </c>
      <c r="K20" s="241">
        <f t="shared" si="0"/>
        <v>0</v>
      </c>
    </row>
    <row r="21" spans="1:11" customFormat="1" ht="30">
      <c r="A21" s="239"/>
      <c r="B21" s="240" t="s">
        <v>361</v>
      </c>
      <c r="C21" s="241"/>
      <c r="D21" s="242">
        <v>0.35699999999999998</v>
      </c>
      <c r="E21" s="120" t="s">
        <v>368</v>
      </c>
      <c r="F21" s="241"/>
      <c r="G21" s="241"/>
      <c r="H21" s="243"/>
      <c r="I21" s="120" t="s">
        <v>368</v>
      </c>
      <c r="J21" s="242">
        <v>0.35699999999999998</v>
      </c>
      <c r="K21" s="241">
        <f t="shared" si="0"/>
        <v>0</v>
      </c>
    </row>
    <row r="22" spans="1:11" customFormat="1" ht="30">
      <c r="A22" s="239"/>
      <c r="B22" s="240" t="s">
        <v>361</v>
      </c>
      <c r="C22" s="241"/>
      <c r="D22" s="242">
        <v>1</v>
      </c>
      <c r="E22" s="120" t="s">
        <v>369</v>
      </c>
      <c r="F22" s="241"/>
      <c r="G22" s="241"/>
      <c r="H22" s="243"/>
      <c r="I22" s="120" t="s">
        <v>369</v>
      </c>
      <c r="J22" s="242">
        <v>1</v>
      </c>
      <c r="K22" s="241">
        <f t="shared" si="0"/>
        <v>0</v>
      </c>
    </row>
    <row r="23" spans="1:11" customFormat="1" ht="30">
      <c r="A23" s="239"/>
      <c r="B23" s="240" t="s">
        <v>361</v>
      </c>
      <c r="C23" s="241"/>
      <c r="D23" s="242">
        <v>0.8</v>
      </c>
      <c r="E23" s="120" t="s">
        <v>370</v>
      </c>
      <c r="F23" s="241"/>
      <c r="G23" s="241"/>
      <c r="H23" s="243"/>
      <c r="I23" s="120" t="s">
        <v>370</v>
      </c>
      <c r="J23" s="242">
        <v>0.8</v>
      </c>
      <c r="K23" s="241">
        <f t="shared" si="0"/>
        <v>0</v>
      </c>
    </row>
    <row r="24" spans="1:11" customFormat="1" ht="30">
      <c r="A24" s="239"/>
      <c r="B24" s="240" t="s">
        <v>361</v>
      </c>
      <c r="C24" s="241"/>
      <c r="D24" s="242">
        <v>2.5</v>
      </c>
      <c r="E24" s="120" t="s">
        <v>371</v>
      </c>
      <c r="F24" s="241"/>
      <c r="G24" s="241"/>
      <c r="H24" s="243"/>
      <c r="I24" s="120" t="s">
        <v>371</v>
      </c>
      <c r="J24" s="242">
        <v>2.5</v>
      </c>
      <c r="K24" s="241">
        <f t="shared" si="0"/>
        <v>0</v>
      </c>
    </row>
    <row r="25" spans="1:11" customFormat="1" ht="30">
      <c r="A25" s="239"/>
      <c r="B25" s="240" t="s">
        <v>361</v>
      </c>
      <c r="C25" s="241"/>
      <c r="D25" s="242">
        <v>0.25</v>
      </c>
      <c r="E25" s="120" t="s">
        <v>372</v>
      </c>
      <c r="F25" s="241"/>
      <c r="G25" s="241"/>
      <c r="H25" s="243"/>
      <c r="I25" s="120" t="s">
        <v>372</v>
      </c>
      <c r="J25" s="242">
        <v>0.25</v>
      </c>
      <c r="K25" s="241">
        <f t="shared" si="0"/>
        <v>0</v>
      </c>
    </row>
    <row r="26" spans="1:11" customFormat="1" ht="45">
      <c r="A26" s="239"/>
      <c r="B26" s="240" t="s">
        <v>361</v>
      </c>
      <c r="C26" s="241"/>
      <c r="D26" s="242">
        <v>0.2</v>
      </c>
      <c r="E26" s="120" t="s">
        <v>373</v>
      </c>
      <c r="F26" s="241"/>
      <c r="G26" s="241"/>
      <c r="H26" s="243"/>
      <c r="I26" s="120" t="s">
        <v>373</v>
      </c>
      <c r="J26" s="242">
        <v>0.2</v>
      </c>
      <c r="K26" s="241">
        <f t="shared" si="0"/>
        <v>0</v>
      </c>
    </row>
    <row r="27" spans="1:11" customFormat="1" ht="30">
      <c r="A27" s="239"/>
      <c r="B27" s="240" t="s">
        <v>361</v>
      </c>
      <c r="C27" s="241"/>
      <c r="D27" s="242">
        <v>0.2</v>
      </c>
      <c r="E27" s="120" t="s">
        <v>374</v>
      </c>
      <c r="F27" s="241"/>
      <c r="G27" s="241"/>
      <c r="H27" s="243"/>
      <c r="I27" s="120" t="s">
        <v>374</v>
      </c>
      <c r="J27" s="242">
        <v>0.2</v>
      </c>
      <c r="K27" s="241">
        <f t="shared" si="0"/>
        <v>0</v>
      </c>
    </row>
    <row r="28" spans="1:11" customFormat="1" ht="33.75" customHeight="1">
      <c r="A28" s="239"/>
      <c r="B28" s="240" t="s">
        <v>361</v>
      </c>
      <c r="C28" s="241"/>
      <c r="D28" s="242">
        <v>4.32</v>
      </c>
      <c r="E28" s="120" t="s">
        <v>375</v>
      </c>
      <c r="F28" s="241"/>
      <c r="G28" s="241"/>
      <c r="H28" s="243"/>
      <c r="I28" s="120" t="s">
        <v>375</v>
      </c>
      <c r="J28" s="242">
        <v>4.32</v>
      </c>
      <c r="K28" s="241">
        <f t="shared" si="0"/>
        <v>0</v>
      </c>
    </row>
    <row r="29" spans="1:11" customFormat="1">
      <c r="A29" s="239"/>
      <c r="B29" s="240" t="s">
        <v>361</v>
      </c>
      <c r="C29" s="241"/>
      <c r="D29" s="242">
        <v>0.38400000000000001</v>
      </c>
      <c r="E29" s="241" t="s">
        <v>376</v>
      </c>
      <c r="F29" s="241"/>
      <c r="G29" s="241"/>
      <c r="H29" s="243"/>
      <c r="I29" s="241" t="s">
        <v>376</v>
      </c>
      <c r="J29" s="242">
        <v>0.38400000000000001</v>
      </c>
      <c r="K29" s="241">
        <f t="shared" si="0"/>
        <v>0</v>
      </c>
    </row>
    <row r="30" spans="1:11" customFormat="1">
      <c r="A30" s="239"/>
      <c r="B30" s="240" t="s">
        <v>361</v>
      </c>
      <c r="C30" s="241"/>
      <c r="D30" s="242">
        <v>1.859</v>
      </c>
      <c r="E30" s="241" t="s">
        <v>377</v>
      </c>
      <c r="F30" s="241"/>
      <c r="G30" s="241"/>
      <c r="H30" s="243"/>
      <c r="I30" s="241" t="s">
        <v>377</v>
      </c>
      <c r="J30" s="242">
        <v>1.859</v>
      </c>
      <c r="K30" s="241">
        <f t="shared" si="0"/>
        <v>0</v>
      </c>
    </row>
    <row r="31" spans="1:11" customFormat="1" ht="30">
      <c r="A31" s="239"/>
      <c r="B31" s="240" t="s">
        <v>361</v>
      </c>
      <c r="C31" s="241"/>
      <c r="D31" s="242">
        <v>3.2</v>
      </c>
      <c r="E31" s="120" t="s">
        <v>378</v>
      </c>
      <c r="F31" s="241"/>
      <c r="G31" s="241"/>
      <c r="H31" s="243"/>
      <c r="I31" s="120" t="s">
        <v>378</v>
      </c>
      <c r="J31" s="242">
        <v>3.2</v>
      </c>
      <c r="K31" s="241">
        <f t="shared" si="0"/>
        <v>0</v>
      </c>
    </row>
    <row r="32" spans="1:11" ht="18" customHeight="1">
      <c r="A32" s="244"/>
      <c r="B32" s="236"/>
      <c r="C32" s="236"/>
      <c r="D32" s="236"/>
      <c r="E32" s="236"/>
      <c r="F32" s="236"/>
      <c r="G32" s="236"/>
      <c r="H32" s="237"/>
      <c r="I32" s="236"/>
      <c r="J32" s="237"/>
      <c r="K32" s="236"/>
    </row>
    <row r="33" spans="1:11" ht="18" hidden="1" customHeight="1">
      <c r="A33" s="245" t="s">
        <v>379</v>
      </c>
      <c r="B33" s="236"/>
      <c r="C33" s="236"/>
      <c r="D33" s="236"/>
      <c r="E33" s="236"/>
      <c r="F33" s="236"/>
      <c r="G33" s="236"/>
      <c r="H33" s="237"/>
      <c r="I33" s="236"/>
      <c r="J33" s="237"/>
      <c r="K33" s="236"/>
    </row>
    <row r="34" spans="1:11" ht="18" hidden="1" customHeight="1">
      <c r="A34" s="246"/>
      <c r="B34" s="236"/>
      <c r="C34" s="236"/>
      <c r="D34" s="236"/>
      <c r="E34" s="236"/>
      <c r="F34" s="236"/>
      <c r="G34" s="236"/>
      <c r="H34" s="237"/>
      <c r="I34" s="236"/>
      <c r="J34" s="237"/>
      <c r="K34" s="236"/>
    </row>
    <row r="35" spans="1:11" ht="18" hidden="1" customHeight="1">
      <c r="A35" s="245" t="s">
        <v>380</v>
      </c>
      <c r="B35" s="236"/>
      <c r="C35" s="236"/>
      <c r="D35" s="236"/>
      <c r="E35" s="236"/>
      <c r="F35" s="236"/>
      <c r="G35" s="236"/>
      <c r="H35" s="237"/>
      <c r="I35" s="236"/>
      <c r="J35" s="237"/>
      <c r="K35" s="236"/>
    </row>
    <row r="36" spans="1:11" ht="18" hidden="1" customHeight="1">
      <c r="A36" s="246"/>
      <c r="B36" s="236"/>
      <c r="C36" s="236"/>
      <c r="D36" s="236"/>
      <c r="E36" s="236"/>
      <c r="F36" s="236"/>
      <c r="G36" s="236"/>
      <c r="H36" s="237"/>
      <c r="I36" s="236"/>
      <c r="J36" s="237"/>
      <c r="K36" s="236"/>
    </row>
    <row r="37" spans="1:11" ht="18" hidden="1" customHeight="1">
      <c r="A37" s="245" t="s">
        <v>381</v>
      </c>
      <c r="B37" s="236"/>
      <c r="C37" s="236"/>
      <c r="D37" s="236"/>
      <c r="E37" s="236"/>
      <c r="F37" s="236"/>
      <c r="G37" s="236"/>
      <c r="H37" s="237"/>
      <c r="I37" s="236"/>
      <c r="J37" s="237"/>
      <c r="K37" s="236"/>
    </row>
    <row r="38" spans="1:11" ht="18" hidden="1" customHeight="1">
      <c r="A38" s="246"/>
      <c r="B38" s="236"/>
      <c r="C38" s="236"/>
      <c r="D38" s="236"/>
      <c r="E38" s="236"/>
      <c r="F38" s="236"/>
      <c r="G38" s="236"/>
      <c r="H38" s="237"/>
      <c r="I38" s="236"/>
      <c r="J38" s="237"/>
      <c r="K38" s="236"/>
    </row>
    <row r="39" spans="1:11" ht="18" customHeight="1">
      <c r="A39" s="247" t="s">
        <v>382</v>
      </c>
      <c r="B39" s="236"/>
      <c r="C39" s="236"/>
      <c r="D39" s="236"/>
      <c r="E39" s="236"/>
      <c r="F39" s="236"/>
      <c r="G39" s="236"/>
      <c r="H39" s="237"/>
      <c r="I39" s="236"/>
      <c r="J39" s="237"/>
      <c r="K39" s="236"/>
    </row>
    <row r="40" spans="1:11" ht="18" customHeight="1">
      <c r="A40" s="248"/>
      <c r="B40" s="236"/>
      <c r="C40" s="249">
        <f>SUM(C12:C39)</f>
        <v>38.526000000000003</v>
      </c>
      <c r="D40" s="249">
        <f>SUM(D14:E39)</f>
        <v>25.818000000000001</v>
      </c>
      <c r="E40" s="236"/>
      <c r="F40" s="236"/>
      <c r="G40" s="236"/>
      <c r="H40" s="250">
        <f>SUM(H12:H39)</f>
        <v>27.71</v>
      </c>
      <c r="I40" s="236"/>
      <c r="J40" s="250">
        <f>SUM(J14:J39)</f>
        <v>25.818000000000001</v>
      </c>
      <c r="K40" s="250">
        <f>C40-H40</f>
        <v>10.816000000000003</v>
      </c>
    </row>
    <row r="42" spans="1:11">
      <c r="C42" s="211" t="s">
        <v>383</v>
      </c>
      <c r="E42" s="251"/>
      <c r="F42" s="251"/>
      <c r="G42" s="252" t="s">
        <v>384</v>
      </c>
    </row>
    <row r="44" spans="1:11">
      <c r="C44" s="211" t="s">
        <v>26</v>
      </c>
      <c r="E44" s="251"/>
      <c r="F44" s="251"/>
      <c r="G44" s="252" t="s">
        <v>385</v>
      </c>
    </row>
  </sheetData>
  <mergeCells count="18">
    <mergeCell ref="K10:K11"/>
    <mergeCell ref="A14:A32"/>
    <mergeCell ref="A33:A34"/>
    <mergeCell ref="A35:A36"/>
    <mergeCell ref="A37:A38"/>
    <mergeCell ref="A39:A40"/>
    <mergeCell ref="C8:G8"/>
    <mergeCell ref="A10:A11"/>
    <mergeCell ref="B10:B11"/>
    <mergeCell ref="C10:E10"/>
    <mergeCell ref="F10:F11"/>
    <mergeCell ref="G10:J10"/>
    <mergeCell ref="H1:K1"/>
    <mergeCell ref="H2:K2"/>
    <mergeCell ref="B5:J5"/>
    <mergeCell ref="B6:J6"/>
    <mergeCell ref="C7:G7"/>
    <mergeCell ref="H7:J7"/>
  </mergeCells>
  <pageMargins left="0" right="0" top="0" bottom="0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7"/>
  <sheetViews>
    <sheetView zoomScale="75" workbookViewId="0">
      <selection activeCell="G9" sqref="G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style="73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J1" s="1" t="s">
        <v>0</v>
      </c>
      <c r="K1" s="1"/>
      <c r="L1" s="1"/>
      <c r="M1" s="1"/>
    </row>
    <row r="2" spans="1:13" ht="39" customHeight="1">
      <c r="A2" s="2"/>
      <c r="B2" s="2"/>
      <c r="C2" s="2"/>
      <c r="D2" s="2"/>
      <c r="E2" s="2"/>
      <c r="F2" s="253" t="s">
        <v>29</v>
      </c>
      <c r="G2" s="254"/>
      <c r="H2" s="3"/>
      <c r="I2" s="3"/>
      <c r="J2" s="4" t="s">
        <v>386</v>
      </c>
      <c r="K2" s="4"/>
      <c r="L2" s="4"/>
      <c r="M2" s="4"/>
    </row>
    <row r="3" spans="1:13" ht="24" customHeight="1">
      <c r="A3" s="2"/>
      <c r="B3" s="2"/>
      <c r="C3" s="2"/>
      <c r="D3" s="253" t="s">
        <v>387</v>
      </c>
      <c r="E3" s="253"/>
      <c r="F3" s="253"/>
      <c r="G3" s="254"/>
      <c r="H3" s="3"/>
      <c r="I3" s="3"/>
      <c r="K3" s="4"/>
      <c r="L3" s="4"/>
      <c r="M3" s="4"/>
    </row>
    <row r="4" spans="1:13" ht="29.25" customHeight="1">
      <c r="A4" s="2"/>
      <c r="B4" s="2"/>
      <c r="D4" s="255" t="s">
        <v>388</v>
      </c>
      <c r="E4" s="255"/>
      <c r="F4" s="256"/>
      <c r="G4" s="257"/>
      <c r="H4" s="255"/>
      <c r="I4" s="255"/>
      <c r="J4" s="255"/>
      <c r="K4" s="258"/>
      <c r="L4" s="259"/>
      <c r="M4" s="259"/>
    </row>
    <row r="5" spans="1:13" ht="20.25" customHeight="1">
      <c r="A5" s="2"/>
      <c r="B5" s="2"/>
      <c r="D5" s="258"/>
      <c r="E5" s="260" t="s">
        <v>389</v>
      </c>
      <c r="F5" s="261"/>
      <c r="G5" s="262"/>
      <c r="H5" s="258"/>
      <c r="I5" s="258"/>
      <c r="J5" s="258"/>
      <c r="K5" s="258"/>
      <c r="L5" s="259"/>
      <c r="M5" s="259"/>
    </row>
    <row r="6" spans="1:13" ht="4.5" customHeight="1">
      <c r="A6" s="2"/>
      <c r="B6" s="5" t="s">
        <v>390</v>
      </c>
      <c r="C6" s="6"/>
      <c r="D6" s="6"/>
      <c r="E6" s="6"/>
      <c r="F6" s="6"/>
      <c r="G6" s="6"/>
      <c r="H6" s="6"/>
      <c r="I6" s="6"/>
      <c r="J6" s="6"/>
      <c r="K6" s="2"/>
      <c r="L6" s="263"/>
    </row>
    <row r="7" spans="1:13" ht="10.5" customHeight="1">
      <c r="A7" s="7" t="s">
        <v>391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3" ht="33" customHeight="1">
      <c r="A8" s="8" t="s">
        <v>3</v>
      </c>
      <c r="B8" s="8" t="s">
        <v>4</v>
      </c>
      <c r="C8" s="9" t="s">
        <v>5</v>
      </c>
      <c r="D8" s="9"/>
      <c r="E8" s="9"/>
      <c r="F8" s="9" t="s">
        <v>6</v>
      </c>
      <c r="G8" s="9" t="s">
        <v>7</v>
      </c>
      <c r="H8" s="9"/>
      <c r="I8" s="9"/>
      <c r="J8" s="9"/>
      <c r="K8" s="10" t="s">
        <v>51</v>
      </c>
    </row>
    <row r="9" spans="1:13" ht="158.25" customHeight="1">
      <c r="A9" s="8"/>
      <c r="B9" s="8"/>
      <c r="C9" s="11" t="s">
        <v>9</v>
      </c>
      <c r="D9" s="11" t="s">
        <v>52</v>
      </c>
      <c r="E9" s="11" t="s">
        <v>11</v>
      </c>
      <c r="F9" s="9"/>
      <c r="G9" s="12" t="s">
        <v>12</v>
      </c>
      <c r="H9" s="11" t="s">
        <v>53</v>
      </c>
      <c r="I9" s="11" t="s">
        <v>14</v>
      </c>
      <c r="J9" s="11" t="s">
        <v>53</v>
      </c>
      <c r="K9" s="10"/>
    </row>
    <row r="10" spans="1:13" ht="15.75">
      <c r="A10" s="14">
        <v>1</v>
      </c>
      <c r="B10" s="15" t="s">
        <v>392</v>
      </c>
      <c r="C10" s="264">
        <v>1</v>
      </c>
      <c r="D10" s="16"/>
      <c r="E10" s="17"/>
      <c r="F10" s="18">
        <f t="shared" ref="F10:F73" si="0">SUM(C10,D10)</f>
        <v>1</v>
      </c>
      <c r="G10" s="132">
        <v>2210</v>
      </c>
      <c r="H10" s="16">
        <v>12.994999999999999</v>
      </c>
      <c r="I10" s="20" t="s">
        <v>393</v>
      </c>
      <c r="J10" s="16"/>
      <c r="K10" s="19"/>
    </row>
    <row r="11" spans="1:13" ht="15.75">
      <c r="A11" s="14">
        <v>2</v>
      </c>
      <c r="B11" s="15" t="s">
        <v>394</v>
      </c>
      <c r="C11" s="264">
        <v>0.5</v>
      </c>
      <c r="D11" s="16"/>
      <c r="E11" s="17"/>
      <c r="F11" s="18">
        <f t="shared" si="0"/>
        <v>0.5</v>
      </c>
      <c r="G11" s="132">
        <v>2210</v>
      </c>
      <c r="H11" s="16">
        <v>52.883000000000003</v>
      </c>
      <c r="I11" s="20" t="s">
        <v>395</v>
      </c>
      <c r="J11" s="16"/>
      <c r="K11" s="19"/>
    </row>
    <row r="12" spans="1:13" ht="15.75">
      <c r="A12" s="14">
        <v>3</v>
      </c>
      <c r="B12" s="15" t="s">
        <v>396</v>
      </c>
      <c r="C12" s="264">
        <v>1</v>
      </c>
      <c r="D12" s="16"/>
      <c r="E12" s="17"/>
      <c r="F12" s="18">
        <f t="shared" si="0"/>
        <v>1</v>
      </c>
      <c r="G12" s="132">
        <v>2210</v>
      </c>
      <c r="H12" s="16">
        <v>4.9219999999999997</v>
      </c>
      <c r="I12" s="20" t="s">
        <v>397</v>
      </c>
      <c r="J12" s="16"/>
      <c r="K12" s="19"/>
    </row>
    <row r="13" spans="1:13" ht="15.75">
      <c r="A13" s="14">
        <v>4</v>
      </c>
      <c r="B13" s="15" t="s">
        <v>398</v>
      </c>
      <c r="C13" s="264">
        <v>0.5</v>
      </c>
      <c r="D13" s="16"/>
      <c r="E13" s="17"/>
      <c r="F13" s="18">
        <f t="shared" si="0"/>
        <v>0.5</v>
      </c>
      <c r="G13" s="132">
        <v>2210</v>
      </c>
      <c r="H13" s="16">
        <v>5.6989999999999998</v>
      </c>
      <c r="I13" s="20" t="s">
        <v>185</v>
      </c>
      <c r="J13" s="16"/>
      <c r="K13" s="19"/>
    </row>
    <row r="14" spans="1:13" ht="31.5">
      <c r="A14" s="14">
        <v>5</v>
      </c>
      <c r="B14" s="15" t="s">
        <v>399</v>
      </c>
      <c r="C14" s="264">
        <v>0.6</v>
      </c>
      <c r="D14" s="16"/>
      <c r="E14" s="17"/>
      <c r="F14" s="18">
        <f t="shared" si="0"/>
        <v>0.6</v>
      </c>
      <c r="G14" s="132">
        <v>2210</v>
      </c>
      <c r="H14" s="16">
        <v>16.594999999999999</v>
      </c>
      <c r="I14" s="20" t="s">
        <v>400</v>
      </c>
      <c r="J14" s="16"/>
      <c r="K14" s="19"/>
    </row>
    <row r="15" spans="1:13" ht="31.5">
      <c r="A15" s="14">
        <v>6</v>
      </c>
      <c r="B15" s="79" t="s">
        <v>401</v>
      </c>
      <c r="C15" s="265">
        <v>2</v>
      </c>
      <c r="D15" s="16"/>
      <c r="E15" s="17"/>
      <c r="F15" s="18">
        <f t="shared" si="0"/>
        <v>2</v>
      </c>
      <c r="G15" s="132">
        <v>2210</v>
      </c>
      <c r="H15" s="76">
        <v>3.3969999999999998</v>
      </c>
      <c r="I15" s="17" t="s">
        <v>402</v>
      </c>
      <c r="J15" s="16"/>
      <c r="K15" s="19"/>
    </row>
    <row r="16" spans="1:13" ht="15.75">
      <c r="A16" s="14">
        <v>7</v>
      </c>
      <c r="B16" s="15" t="s">
        <v>403</v>
      </c>
      <c r="C16" s="264">
        <v>1</v>
      </c>
      <c r="D16" s="16"/>
      <c r="E16" s="17"/>
      <c r="F16" s="18">
        <f t="shared" si="0"/>
        <v>1</v>
      </c>
      <c r="G16" s="132">
        <v>2210</v>
      </c>
      <c r="H16" s="16">
        <v>8.9450000000000003</v>
      </c>
      <c r="I16" s="17" t="s">
        <v>60</v>
      </c>
      <c r="J16" s="16"/>
      <c r="K16" s="19"/>
    </row>
    <row r="17" spans="1:11" ht="31.5">
      <c r="A17" s="14">
        <v>8</v>
      </c>
      <c r="B17" s="15" t="s">
        <v>404</v>
      </c>
      <c r="C17" s="264">
        <v>3</v>
      </c>
      <c r="D17" s="16"/>
      <c r="E17" s="17"/>
      <c r="F17" s="18">
        <f t="shared" si="0"/>
        <v>3</v>
      </c>
      <c r="G17" s="132">
        <v>2210</v>
      </c>
      <c r="H17" s="16">
        <v>17.867000000000001</v>
      </c>
      <c r="I17" s="17" t="s">
        <v>405</v>
      </c>
      <c r="J17" s="16"/>
      <c r="K17" s="19"/>
    </row>
    <row r="18" spans="1:11" ht="31.5">
      <c r="A18" s="21">
        <v>9</v>
      </c>
      <c r="B18" s="15" t="s">
        <v>406</v>
      </c>
      <c r="C18" s="264">
        <v>0.5</v>
      </c>
      <c r="D18" s="16"/>
      <c r="E18" s="17"/>
      <c r="F18" s="18">
        <f t="shared" si="0"/>
        <v>0.5</v>
      </c>
      <c r="G18" s="132">
        <v>2210</v>
      </c>
      <c r="H18" s="16">
        <v>11.141999999999999</v>
      </c>
      <c r="I18" s="17" t="s">
        <v>407</v>
      </c>
      <c r="J18" s="16"/>
      <c r="K18" s="19"/>
    </row>
    <row r="19" spans="1:11" ht="48" customHeight="1">
      <c r="A19" s="21">
        <v>10</v>
      </c>
      <c r="B19" s="15" t="s">
        <v>408</v>
      </c>
      <c r="C19" s="264">
        <v>4</v>
      </c>
      <c r="D19" s="16"/>
      <c r="E19" s="17"/>
      <c r="F19" s="18">
        <f t="shared" si="0"/>
        <v>4</v>
      </c>
      <c r="G19" s="132">
        <v>2210</v>
      </c>
      <c r="H19" s="16">
        <v>6.8170000000000002</v>
      </c>
      <c r="I19" s="17" t="s">
        <v>409</v>
      </c>
      <c r="J19" s="16"/>
      <c r="K19" s="19"/>
    </row>
    <row r="20" spans="1:11" ht="31.5">
      <c r="A20" s="14">
        <v>11</v>
      </c>
      <c r="B20" s="15" t="s">
        <v>410</v>
      </c>
      <c r="C20" s="264">
        <v>0.5</v>
      </c>
      <c r="D20" s="16"/>
      <c r="E20" s="17"/>
      <c r="F20" s="18">
        <f t="shared" si="0"/>
        <v>0.5</v>
      </c>
      <c r="G20" s="132">
        <v>2240</v>
      </c>
      <c r="H20" s="16">
        <v>9.7799999999999994</v>
      </c>
      <c r="I20" s="17" t="s">
        <v>411</v>
      </c>
      <c r="J20" s="16"/>
      <c r="K20" s="19"/>
    </row>
    <row r="21" spans="1:11" ht="31.5">
      <c r="A21" s="14">
        <v>12</v>
      </c>
      <c r="B21" s="15" t="s">
        <v>412</v>
      </c>
      <c r="C21" s="264">
        <v>0.5</v>
      </c>
      <c r="D21" s="16"/>
      <c r="E21" s="17"/>
      <c r="F21" s="18">
        <f t="shared" si="0"/>
        <v>0.5</v>
      </c>
      <c r="G21" s="132">
        <v>2240</v>
      </c>
      <c r="H21" s="16">
        <v>4.4829999999999997</v>
      </c>
      <c r="I21" s="17" t="s">
        <v>413</v>
      </c>
      <c r="J21" s="16"/>
      <c r="K21" s="19"/>
    </row>
    <row r="22" spans="1:11" ht="31.5">
      <c r="A22" s="14">
        <v>13</v>
      </c>
      <c r="B22" s="15" t="s">
        <v>414</v>
      </c>
      <c r="C22" s="264">
        <v>0.5</v>
      </c>
      <c r="D22" s="16"/>
      <c r="E22" s="17"/>
      <c r="F22" s="18">
        <f t="shared" si="0"/>
        <v>0.5</v>
      </c>
      <c r="G22" s="132">
        <v>2240</v>
      </c>
      <c r="H22" s="16">
        <v>0.80900000000000005</v>
      </c>
      <c r="I22" s="17" t="s">
        <v>415</v>
      </c>
      <c r="J22" s="16"/>
      <c r="K22" s="19"/>
    </row>
    <row r="23" spans="1:11" ht="47.25">
      <c r="A23" s="14">
        <v>14</v>
      </c>
      <c r="B23" s="15" t="s">
        <v>416</v>
      </c>
      <c r="C23" s="264">
        <v>0.5</v>
      </c>
      <c r="D23" s="16"/>
      <c r="E23" s="17"/>
      <c r="F23" s="18">
        <f t="shared" si="0"/>
        <v>0.5</v>
      </c>
      <c r="G23" s="132">
        <v>2240</v>
      </c>
      <c r="H23" s="16">
        <v>0.72</v>
      </c>
      <c r="I23" s="17" t="s">
        <v>417</v>
      </c>
      <c r="J23" s="16"/>
      <c r="K23" s="19"/>
    </row>
    <row r="24" spans="1:11" ht="47.25">
      <c r="A24" s="14">
        <v>15</v>
      </c>
      <c r="B24" s="15" t="s">
        <v>418</v>
      </c>
      <c r="C24" s="264">
        <v>0.1</v>
      </c>
      <c r="D24" s="16"/>
      <c r="E24" s="17"/>
      <c r="F24" s="18">
        <f t="shared" si="0"/>
        <v>0.1</v>
      </c>
      <c r="G24" s="132">
        <v>2240</v>
      </c>
      <c r="H24" s="16">
        <v>2.9460000000000002</v>
      </c>
      <c r="I24" s="17" t="s">
        <v>419</v>
      </c>
      <c r="J24" s="16"/>
      <c r="K24" s="19"/>
    </row>
    <row r="25" spans="1:11" ht="15.75">
      <c r="A25" s="14">
        <v>16</v>
      </c>
      <c r="B25" s="15" t="s">
        <v>420</v>
      </c>
      <c r="C25" s="264">
        <v>2</v>
      </c>
      <c r="D25" s="16"/>
      <c r="E25" s="17"/>
      <c r="F25" s="18">
        <f t="shared" si="0"/>
        <v>2</v>
      </c>
      <c r="G25" s="132"/>
      <c r="H25" s="16"/>
      <c r="I25" s="17"/>
      <c r="J25" s="16"/>
      <c r="K25" s="19"/>
    </row>
    <row r="26" spans="1:11" ht="15.75">
      <c r="A26" s="14">
        <v>17</v>
      </c>
      <c r="B26" s="15" t="s">
        <v>421</v>
      </c>
      <c r="C26" s="264">
        <v>0.5</v>
      </c>
      <c r="D26" s="16"/>
      <c r="E26" s="17"/>
      <c r="F26" s="18">
        <f t="shared" si="0"/>
        <v>0.5</v>
      </c>
      <c r="G26" s="132"/>
      <c r="H26" s="16"/>
      <c r="I26" s="17"/>
      <c r="J26" s="16"/>
      <c r="K26" s="19"/>
    </row>
    <row r="27" spans="1:11" ht="15.75">
      <c r="A27" s="14">
        <v>18</v>
      </c>
      <c r="B27" s="15" t="s">
        <v>422</v>
      </c>
      <c r="C27" s="264">
        <v>1</v>
      </c>
      <c r="D27" s="16"/>
      <c r="E27" s="17"/>
      <c r="F27" s="18">
        <f t="shared" si="0"/>
        <v>1</v>
      </c>
      <c r="G27" s="132"/>
      <c r="H27" s="16"/>
      <c r="I27" s="17"/>
      <c r="J27" s="16"/>
      <c r="K27" s="19"/>
    </row>
    <row r="28" spans="1:11" ht="15.75">
      <c r="A28" s="21">
        <v>19</v>
      </c>
      <c r="B28" s="15" t="s">
        <v>423</v>
      </c>
      <c r="C28" s="264">
        <v>1.4</v>
      </c>
      <c r="D28" s="16"/>
      <c r="E28" s="17"/>
      <c r="F28" s="18">
        <f t="shared" si="0"/>
        <v>1.4</v>
      </c>
      <c r="G28" s="132"/>
      <c r="H28" s="16"/>
      <c r="I28" s="17"/>
      <c r="J28" s="16"/>
      <c r="K28" s="19"/>
    </row>
    <row r="29" spans="1:11" ht="15.75">
      <c r="A29" s="21">
        <v>20</v>
      </c>
      <c r="B29" s="15" t="s">
        <v>424</v>
      </c>
      <c r="C29" s="264">
        <v>1</v>
      </c>
      <c r="D29" s="16"/>
      <c r="E29" s="17"/>
      <c r="F29" s="18">
        <f t="shared" si="0"/>
        <v>1</v>
      </c>
      <c r="G29" s="132"/>
      <c r="H29" s="16"/>
      <c r="I29" s="17"/>
      <c r="J29" s="16"/>
      <c r="K29" s="19"/>
    </row>
    <row r="30" spans="1:11" ht="15.75">
      <c r="A30" s="14">
        <v>21</v>
      </c>
      <c r="B30" s="15" t="s">
        <v>425</v>
      </c>
      <c r="C30" s="264">
        <v>1.4</v>
      </c>
      <c r="D30" s="16"/>
      <c r="E30" s="17"/>
      <c r="F30" s="18">
        <f t="shared" si="0"/>
        <v>1.4</v>
      </c>
      <c r="G30" s="132"/>
      <c r="H30" s="16"/>
      <c r="I30" s="17"/>
      <c r="J30" s="16"/>
      <c r="K30" s="19"/>
    </row>
    <row r="31" spans="1:11" ht="15.75">
      <c r="A31" s="14">
        <v>22</v>
      </c>
      <c r="B31" s="15" t="s">
        <v>426</v>
      </c>
      <c r="C31" s="264">
        <v>0.5</v>
      </c>
      <c r="D31" s="16"/>
      <c r="E31" s="17"/>
      <c r="F31" s="18">
        <f t="shared" si="0"/>
        <v>0.5</v>
      </c>
      <c r="G31" s="132"/>
      <c r="H31" s="16"/>
      <c r="I31" s="17"/>
      <c r="J31" s="16"/>
      <c r="K31" s="19"/>
    </row>
    <row r="32" spans="1:11" ht="15.75">
      <c r="A32" s="14">
        <v>23</v>
      </c>
      <c r="B32" s="15" t="s">
        <v>427</v>
      </c>
      <c r="C32" s="264">
        <v>1</v>
      </c>
      <c r="D32" s="16"/>
      <c r="E32" s="17"/>
      <c r="F32" s="18">
        <f t="shared" si="0"/>
        <v>1</v>
      </c>
      <c r="G32" s="132"/>
      <c r="H32" s="16"/>
      <c r="I32" s="17"/>
      <c r="J32" s="16"/>
      <c r="K32" s="19"/>
    </row>
    <row r="33" spans="1:11" ht="15.75">
      <c r="A33" s="14">
        <v>24</v>
      </c>
      <c r="B33" s="15" t="s">
        <v>428</v>
      </c>
      <c r="C33" s="264">
        <v>0.5</v>
      </c>
      <c r="D33" s="16"/>
      <c r="E33" s="17"/>
      <c r="F33" s="18">
        <f t="shared" si="0"/>
        <v>0.5</v>
      </c>
      <c r="G33" s="132"/>
      <c r="H33" s="16"/>
      <c r="I33" s="17"/>
      <c r="J33" s="16"/>
      <c r="K33" s="19"/>
    </row>
    <row r="34" spans="1:11" ht="15.75">
      <c r="A34" s="14">
        <v>25</v>
      </c>
      <c r="B34" s="15" t="s">
        <v>429</v>
      </c>
      <c r="C34" s="264">
        <v>0.5</v>
      </c>
      <c r="D34" s="16"/>
      <c r="E34" s="17"/>
      <c r="F34" s="18">
        <f t="shared" si="0"/>
        <v>0.5</v>
      </c>
      <c r="G34" s="132"/>
      <c r="H34" s="16"/>
      <c r="I34" s="17"/>
      <c r="J34" s="16"/>
      <c r="K34" s="19"/>
    </row>
    <row r="35" spans="1:11" ht="15.75">
      <c r="A35" s="14">
        <v>26</v>
      </c>
      <c r="B35" s="15" t="s">
        <v>430</v>
      </c>
      <c r="C35" s="264">
        <v>1</v>
      </c>
      <c r="D35" s="16"/>
      <c r="E35" s="17"/>
      <c r="F35" s="18">
        <f t="shared" si="0"/>
        <v>1</v>
      </c>
      <c r="G35" s="132"/>
      <c r="H35" s="16"/>
      <c r="I35" s="17"/>
      <c r="J35" s="16"/>
      <c r="K35" s="19"/>
    </row>
    <row r="36" spans="1:11" ht="15.75">
      <c r="A36" s="14">
        <v>27</v>
      </c>
      <c r="B36" s="15" t="s">
        <v>431</v>
      </c>
      <c r="C36" s="264">
        <v>0.5</v>
      </c>
      <c r="D36" s="16"/>
      <c r="E36" s="17"/>
      <c r="F36" s="18">
        <f t="shared" si="0"/>
        <v>0.5</v>
      </c>
      <c r="G36" s="132"/>
      <c r="H36" s="16"/>
      <c r="I36" s="17"/>
      <c r="J36" s="16"/>
      <c r="K36" s="19"/>
    </row>
    <row r="37" spans="1:11" ht="15.75">
      <c r="A37" s="14">
        <v>28</v>
      </c>
      <c r="B37" s="15" t="s">
        <v>432</v>
      </c>
      <c r="C37" s="264">
        <v>0.5</v>
      </c>
      <c r="D37" s="16"/>
      <c r="E37" s="17"/>
      <c r="F37" s="18">
        <f t="shared" si="0"/>
        <v>0.5</v>
      </c>
      <c r="G37" s="132"/>
      <c r="H37" s="16"/>
      <c r="I37" s="17"/>
      <c r="J37" s="16"/>
      <c r="K37" s="19"/>
    </row>
    <row r="38" spans="1:11" ht="15.75">
      <c r="A38" s="21">
        <v>29</v>
      </c>
      <c r="B38" s="15" t="s">
        <v>433</v>
      </c>
      <c r="C38" s="264">
        <v>0.8</v>
      </c>
      <c r="D38" s="16"/>
      <c r="E38" s="17"/>
      <c r="F38" s="18">
        <f t="shared" si="0"/>
        <v>0.8</v>
      </c>
      <c r="G38" s="132"/>
      <c r="H38" s="16"/>
      <c r="I38" s="17"/>
      <c r="J38" s="16"/>
      <c r="K38" s="19"/>
    </row>
    <row r="39" spans="1:11" ht="15.75">
      <c r="A39" s="21">
        <v>30</v>
      </c>
      <c r="B39" s="15" t="s">
        <v>434</v>
      </c>
      <c r="C39" s="264">
        <v>0.3</v>
      </c>
      <c r="D39" s="16"/>
      <c r="E39" s="17"/>
      <c r="F39" s="18">
        <f t="shared" si="0"/>
        <v>0.3</v>
      </c>
      <c r="G39" s="132"/>
      <c r="H39" s="16"/>
      <c r="I39" s="17"/>
      <c r="J39" s="16"/>
      <c r="K39" s="19"/>
    </row>
    <row r="40" spans="1:11" ht="15.75">
      <c r="A40" s="14">
        <v>31</v>
      </c>
      <c r="B40" s="15" t="s">
        <v>435</v>
      </c>
      <c r="C40" s="264">
        <v>0.8</v>
      </c>
      <c r="D40" s="16"/>
      <c r="E40" s="17"/>
      <c r="F40" s="18">
        <f t="shared" si="0"/>
        <v>0.8</v>
      </c>
      <c r="G40" s="132"/>
      <c r="H40" s="16"/>
      <c r="I40" s="17"/>
      <c r="J40" s="16"/>
      <c r="K40" s="19"/>
    </row>
    <row r="41" spans="1:11" ht="15.75">
      <c r="A41" s="14">
        <v>32</v>
      </c>
      <c r="B41" s="15" t="s">
        <v>436</v>
      </c>
      <c r="C41" s="264">
        <v>0.5</v>
      </c>
      <c r="D41" s="16"/>
      <c r="E41" s="17"/>
      <c r="F41" s="18">
        <f t="shared" si="0"/>
        <v>0.5</v>
      </c>
      <c r="G41" s="132"/>
      <c r="H41" s="16"/>
      <c r="I41" s="17"/>
      <c r="J41" s="16"/>
      <c r="K41" s="19"/>
    </row>
    <row r="42" spans="1:11" ht="15.75">
      <c r="A42" s="14">
        <v>33</v>
      </c>
      <c r="B42" s="15" t="s">
        <v>437</v>
      </c>
      <c r="C42" s="264">
        <v>1</v>
      </c>
      <c r="D42" s="16"/>
      <c r="E42" s="17"/>
      <c r="F42" s="18">
        <f t="shared" si="0"/>
        <v>1</v>
      </c>
      <c r="G42" s="132"/>
      <c r="H42" s="16"/>
      <c r="I42" s="17"/>
      <c r="J42" s="16"/>
      <c r="K42" s="19"/>
    </row>
    <row r="43" spans="1:11" ht="15.75">
      <c r="A43" s="14">
        <v>34</v>
      </c>
      <c r="B43" s="15" t="s">
        <v>438</v>
      </c>
      <c r="C43" s="264">
        <v>1</v>
      </c>
      <c r="D43" s="16"/>
      <c r="E43" s="17"/>
      <c r="F43" s="18">
        <f t="shared" si="0"/>
        <v>1</v>
      </c>
      <c r="G43" s="132"/>
      <c r="H43" s="16"/>
      <c r="I43" s="17"/>
      <c r="J43" s="16"/>
      <c r="K43" s="19"/>
    </row>
    <row r="44" spans="1:11" ht="15.75">
      <c r="A44" s="14">
        <v>35</v>
      </c>
      <c r="B44" s="15" t="s">
        <v>439</v>
      </c>
      <c r="C44" s="264">
        <v>0.2</v>
      </c>
      <c r="D44" s="16"/>
      <c r="E44" s="17"/>
      <c r="F44" s="18">
        <f t="shared" si="0"/>
        <v>0.2</v>
      </c>
      <c r="G44" s="132"/>
      <c r="H44" s="16"/>
      <c r="I44" s="17"/>
      <c r="J44" s="16"/>
      <c r="K44" s="19"/>
    </row>
    <row r="45" spans="1:11" ht="15.75">
      <c r="A45" s="14">
        <v>36</v>
      </c>
      <c r="B45" s="15" t="s">
        <v>440</v>
      </c>
      <c r="C45" s="264">
        <v>0.5</v>
      </c>
      <c r="D45" s="16"/>
      <c r="E45" s="17"/>
      <c r="F45" s="18">
        <f t="shared" si="0"/>
        <v>0.5</v>
      </c>
      <c r="G45" s="132"/>
      <c r="H45" s="16"/>
      <c r="I45" s="17"/>
      <c r="J45" s="16"/>
      <c r="K45" s="19"/>
    </row>
    <row r="46" spans="1:11" ht="15.75">
      <c r="A46" s="14">
        <v>37</v>
      </c>
      <c r="B46" s="15" t="s">
        <v>441</v>
      </c>
      <c r="C46" s="264">
        <v>1</v>
      </c>
      <c r="D46" s="16"/>
      <c r="E46" s="17"/>
      <c r="F46" s="18">
        <f t="shared" si="0"/>
        <v>1</v>
      </c>
      <c r="G46" s="132"/>
      <c r="H46" s="16"/>
      <c r="I46" s="17"/>
      <c r="J46" s="16"/>
      <c r="K46" s="19"/>
    </row>
    <row r="47" spans="1:11" ht="15.75">
      <c r="A47" s="14">
        <v>38</v>
      </c>
      <c r="B47" s="15" t="s">
        <v>442</v>
      </c>
      <c r="C47" s="264">
        <v>0.1</v>
      </c>
      <c r="D47" s="16"/>
      <c r="E47" s="17"/>
      <c r="F47" s="18">
        <f t="shared" si="0"/>
        <v>0.1</v>
      </c>
      <c r="G47" s="132"/>
      <c r="H47" s="16"/>
      <c r="I47" s="17"/>
      <c r="J47" s="16"/>
      <c r="K47" s="19"/>
    </row>
    <row r="48" spans="1:11" ht="15.75">
      <c r="A48" s="21">
        <v>39</v>
      </c>
      <c r="B48" s="15" t="s">
        <v>443</v>
      </c>
      <c r="C48" s="264">
        <v>0.2</v>
      </c>
      <c r="D48" s="16"/>
      <c r="E48" s="17"/>
      <c r="F48" s="18">
        <f t="shared" si="0"/>
        <v>0.2</v>
      </c>
      <c r="G48" s="132"/>
      <c r="H48" s="16"/>
      <c r="I48" s="17"/>
      <c r="J48" s="16"/>
      <c r="K48" s="19"/>
    </row>
    <row r="49" spans="1:11" ht="15.75">
      <c r="A49" s="21">
        <v>40</v>
      </c>
      <c r="B49" s="15" t="s">
        <v>444</v>
      </c>
      <c r="C49" s="264">
        <v>0.5</v>
      </c>
      <c r="D49" s="16"/>
      <c r="E49" s="17"/>
      <c r="F49" s="18">
        <f t="shared" si="0"/>
        <v>0.5</v>
      </c>
      <c r="G49" s="132"/>
      <c r="H49" s="16"/>
      <c r="I49" s="17"/>
      <c r="J49" s="16"/>
      <c r="K49" s="19"/>
    </row>
    <row r="50" spans="1:11" ht="15.75">
      <c r="A50" s="14">
        <v>41</v>
      </c>
      <c r="B50" s="15" t="s">
        <v>445</v>
      </c>
      <c r="C50" s="264">
        <v>0.5</v>
      </c>
      <c r="D50" s="16"/>
      <c r="E50" s="17"/>
      <c r="F50" s="18">
        <f t="shared" si="0"/>
        <v>0.5</v>
      </c>
      <c r="G50" s="132"/>
      <c r="H50" s="16"/>
      <c r="I50" s="17"/>
      <c r="J50" s="16"/>
      <c r="K50" s="19"/>
    </row>
    <row r="51" spans="1:11" ht="15.75">
      <c r="A51" s="14">
        <v>42</v>
      </c>
      <c r="B51" s="15" t="s">
        <v>446</v>
      </c>
      <c r="C51" s="264">
        <v>0.5</v>
      </c>
      <c r="D51" s="16"/>
      <c r="E51" s="17"/>
      <c r="F51" s="18">
        <f t="shared" si="0"/>
        <v>0.5</v>
      </c>
      <c r="G51" s="132"/>
      <c r="H51" s="16"/>
      <c r="I51" s="17"/>
      <c r="J51" s="16"/>
      <c r="K51" s="19"/>
    </row>
    <row r="52" spans="1:11" ht="15.75">
      <c r="A52" s="14">
        <v>43</v>
      </c>
      <c r="B52" s="15" t="s">
        <v>447</v>
      </c>
      <c r="C52" s="264">
        <v>0.5</v>
      </c>
      <c r="D52" s="16"/>
      <c r="E52" s="17"/>
      <c r="F52" s="18">
        <f t="shared" si="0"/>
        <v>0.5</v>
      </c>
      <c r="G52" s="132"/>
      <c r="H52" s="16"/>
      <c r="I52" s="17"/>
      <c r="J52" s="16"/>
      <c r="K52" s="19"/>
    </row>
    <row r="53" spans="1:11" ht="15.75">
      <c r="A53" s="14">
        <v>44</v>
      </c>
      <c r="B53" s="15" t="s">
        <v>448</v>
      </c>
      <c r="C53" s="264">
        <v>1</v>
      </c>
      <c r="D53" s="16"/>
      <c r="E53" s="17"/>
      <c r="F53" s="18">
        <f t="shared" si="0"/>
        <v>1</v>
      </c>
      <c r="G53" s="132"/>
      <c r="H53" s="16"/>
      <c r="I53" s="17"/>
      <c r="J53" s="16"/>
      <c r="K53" s="19"/>
    </row>
    <row r="54" spans="1:11" ht="15.75">
      <c r="A54" s="14">
        <v>45</v>
      </c>
      <c r="B54" s="15" t="s">
        <v>449</v>
      </c>
      <c r="C54" s="264">
        <v>0.5</v>
      </c>
      <c r="D54" s="16"/>
      <c r="E54" s="17"/>
      <c r="F54" s="18">
        <f t="shared" si="0"/>
        <v>0.5</v>
      </c>
      <c r="G54" s="132"/>
      <c r="H54" s="16"/>
      <c r="I54" s="17"/>
      <c r="J54" s="16"/>
      <c r="K54" s="19"/>
    </row>
    <row r="55" spans="1:11" ht="15.75">
      <c r="A55" s="14">
        <v>46</v>
      </c>
      <c r="B55" s="15" t="s">
        <v>450</v>
      </c>
      <c r="C55" s="264">
        <v>2</v>
      </c>
      <c r="D55" s="16"/>
      <c r="E55" s="17"/>
      <c r="F55" s="18">
        <f t="shared" si="0"/>
        <v>2</v>
      </c>
      <c r="G55" s="132"/>
      <c r="H55" s="16"/>
      <c r="I55" s="17"/>
      <c r="J55" s="16"/>
      <c r="K55" s="19"/>
    </row>
    <row r="56" spans="1:11" ht="15.75">
      <c r="A56" s="14">
        <v>47</v>
      </c>
      <c r="B56" s="15" t="s">
        <v>451</v>
      </c>
      <c r="C56" s="264">
        <v>1</v>
      </c>
      <c r="D56" s="16"/>
      <c r="E56" s="17"/>
      <c r="F56" s="18">
        <f t="shared" si="0"/>
        <v>1</v>
      </c>
      <c r="G56" s="132"/>
      <c r="H56" s="16"/>
      <c r="I56" s="17"/>
      <c r="J56" s="16"/>
      <c r="K56" s="19"/>
    </row>
    <row r="57" spans="1:11" ht="15.75">
      <c r="A57" s="14">
        <v>48</v>
      </c>
      <c r="B57" s="15" t="s">
        <v>452</v>
      </c>
      <c r="C57" s="264">
        <v>2</v>
      </c>
      <c r="D57" s="16"/>
      <c r="E57" s="17"/>
      <c r="F57" s="18">
        <f t="shared" si="0"/>
        <v>2</v>
      </c>
      <c r="G57" s="132"/>
      <c r="H57" s="16"/>
      <c r="I57" s="17"/>
      <c r="J57" s="16"/>
      <c r="K57" s="19"/>
    </row>
    <row r="58" spans="1:11" ht="15.75">
      <c r="A58" s="21">
        <v>49</v>
      </c>
      <c r="B58" s="15" t="s">
        <v>453</v>
      </c>
      <c r="C58" s="264">
        <v>1</v>
      </c>
      <c r="D58" s="16"/>
      <c r="E58" s="17"/>
      <c r="F58" s="18">
        <f t="shared" si="0"/>
        <v>1</v>
      </c>
      <c r="G58" s="132"/>
      <c r="H58" s="16"/>
      <c r="I58" s="17"/>
      <c r="J58" s="16"/>
      <c r="K58" s="19"/>
    </row>
    <row r="59" spans="1:11" ht="15.75">
      <c r="A59" s="21">
        <v>50</v>
      </c>
      <c r="B59" s="15" t="s">
        <v>454</v>
      </c>
      <c r="C59" s="264">
        <v>0.4</v>
      </c>
      <c r="D59" s="16"/>
      <c r="E59" s="17"/>
      <c r="F59" s="18">
        <f t="shared" si="0"/>
        <v>0.4</v>
      </c>
      <c r="G59" s="132"/>
      <c r="H59" s="16"/>
      <c r="I59" s="17"/>
      <c r="J59" s="16"/>
      <c r="K59" s="19"/>
    </row>
    <row r="60" spans="1:11" ht="15.75">
      <c r="A60" s="14">
        <v>51</v>
      </c>
      <c r="B60" s="15" t="s">
        <v>455</v>
      </c>
      <c r="C60" s="264">
        <v>0.4</v>
      </c>
      <c r="D60" s="16"/>
      <c r="E60" s="17"/>
      <c r="F60" s="18">
        <f t="shared" si="0"/>
        <v>0.4</v>
      </c>
      <c r="G60" s="132"/>
      <c r="H60" s="16"/>
      <c r="I60" s="17"/>
      <c r="J60" s="16"/>
      <c r="K60" s="19"/>
    </row>
    <row r="61" spans="1:11" ht="15.75">
      <c r="A61" s="14">
        <v>52</v>
      </c>
      <c r="B61" s="15" t="s">
        <v>456</v>
      </c>
      <c r="C61" s="264">
        <v>0.3</v>
      </c>
      <c r="D61" s="16"/>
      <c r="E61" s="17"/>
      <c r="F61" s="18">
        <f t="shared" si="0"/>
        <v>0.3</v>
      </c>
      <c r="G61" s="132"/>
      <c r="H61" s="16"/>
      <c r="I61" s="17"/>
      <c r="J61" s="16"/>
      <c r="K61" s="19"/>
    </row>
    <row r="62" spans="1:11" ht="15.75">
      <c r="A62" s="14">
        <v>53</v>
      </c>
      <c r="B62" s="15" t="s">
        <v>457</v>
      </c>
      <c r="C62" s="264">
        <v>1.5</v>
      </c>
      <c r="D62" s="16"/>
      <c r="E62" s="17"/>
      <c r="F62" s="18">
        <f t="shared" si="0"/>
        <v>1.5</v>
      </c>
      <c r="G62" s="132"/>
      <c r="H62" s="16"/>
      <c r="I62" s="17"/>
      <c r="J62" s="16"/>
      <c r="K62" s="19"/>
    </row>
    <row r="63" spans="1:11" ht="15.75">
      <c r="A63" s="14">
        <v>54</v>
      </c>
      <c r="B63" s="15" t="s">
        <v>458</v>
      </c>
      <c r="C63" s="264">
        <v>0.2</v>
      </c>
      <c r="D63" s="16"/>
      <c r="E63" s="17"/>
      <c r="F63" s="18">
        <f t="shared" si="0"/>
        <v>0.2</v>
      </c>
      <c r="G63" s="132"/>
      <c r="H63" s="16"/>
      <c r="I63" s="17"/>
      <c r="J63" s="16"/>
      <c r="K63" s="19"/>
    </row>
    <row r="64" spans="1:11" ht="15.75">
      <c r="A64" s="14">
        <v>55</v>
      </c>
      <c r="B64" s="15" t="s">
        <v>459</v>
      </c>
      <c r="C64" s="264">
        <v>1</v>
      </c>
      <c r="D64" s="16"/>
      <c r="E64" s="17"/>
      <c r="F64" s="18">
        <f t="shared" si="0"/>
        <v>1</v>
      </c>
      <c r="G64" s="132"/>
      <c r="H64" s="16"/>
      <c r="I64" s="17"/>
      <c r="J64" s="16"/>
      <c r="K64" s="19"/>
    </row>
    <row r="65" spans="1:11" ht="15.75">
      <c r="A65" s="14">
        <v>56</v>
      </c>
      <c r="B65" s="15" t="s">
        <v>460</v>
      </c>
      <c r="C65" s="264">
        <v>0.9</v>
      </c>
      <c r="D65" s="16"/>
      <c r="E65" s="17"/>
      <c r="F65" s="18">
        <f t="shared" si="0"/>
        <v>0.9</v>
      </c>
      <c r="G65" s="132"/>
      <c r="H65" s="16"/>
      <c r="I65" s="17"/>
      <c r="J65" s="16"/>
      <c r="K65" s="19"/>
    </row>
    <row r="66" spans="1:11" ht="15.75">
      <c r="A66" s="14">
        <v>57</v>
      </c>
      <c r="B66" s="15" t="s">
        <v>461</v>
      </c>
      <c r="C66" s="264">
        <v>0.5</v>
      </c>
      <c r="D66" s="16"/>
      <c r="E66" s="17"/>
      <c r="F66" s="18">
        <f t="shared" si="0"/>
        <v>0.5</v>
      </c>
      <c r="G66" s="132"/>
      <c r="H66" s="16"/>
      <c r="I66" s="17"/>
      <c r="J66" s="16"/>
      <c r="K66" s="19"/>
    </row>
    <row r="67" spans="1:11" ht="15.75">
      <c r="A67" s="14">
        <v>58</v>
      </c>
      <c r="B67" s="15" t="s">
        <v>462</v>
      </c>
      <c r="C67" s="264">
        <v>0.35</v>
      </c>
      <c r="D67" s="16"/>
      <c r="E67" s="17"/>
      <c r="F67" s="18">
        <f t="shared" si="0"/>
        <v>0.35</v>
      </c>
      <c r="G67" s="132"/>
      <c r="H67" s="16"/>
      <c r="I67" s="17"/>
      <c r="J67" s="16"/>
      <c r="K67" s="19"/>
    </row>
    <row r="68" spans="1:11" ht="15.75">
      <c r="A68" s="21">
        <v>59</v>
      </c>
      <c r="B68" s="15" t="s">
        <v>463</v>
      </c>
      <c r="C68" s="264">
        <v>0.5</v>
      </c>
      <c r="D68" s="16"/>
      <c r="E68" s="17"/>
      <c r="F68" s="18">
        <f t="shared" si="0"/>
        <v>0.5</v>
      </c>
      <c r="G68" s="132"/>
      <c r="H68" s="16"/>
      <c r="I68" s="17"/>
      <c r="J68" s="16"/>
      <c r="K68" s="19"/>
    </row>
    <row r="69" spans="1:11" ht="15.75">
      <c r="A69" s="21">
        <v>60</v>
      </c>
      <c r="B69" s="15" t="s">
        <v>464</v>
      </c>
      <c r="C69" s="264">
        <v>0.3</v>
      </c>
      <c r="D69" s="16"/>
      <c r="E69" s="17"/>
      <c r="F69" s="18">
        <f t="shared" si="0"/>
        <v>0.3</v>
      </c>
      <c r="G69" s="132"/>
      <c r="H69" s="16"/>
      <c r="I69" s="17"/>
      <c r="J69" s="16"/>
      <c r="K69" s="19"/>
    </row>
    <row r="70" spans="1:11" ht="15.75">
      <c r="A70" s="14">
        <v>61</v>
      </c>
      <c r="B70" s="15" t="s">
        <v>465</v>
      </c>
      <c r="C70" s="264">
        <v>0.5</v>
      </c>
      <c r="D70" s="16"/>
      <c r="E70" s="17"/>
      <c r="F70" s="18">
        <f t="shared" si="0"/>
        <v>0.5</v>
      </c>
      <c r="G70" s="132"/>
      <c r="H70" s="16"/>
      <c r="I70" s="17"/>
      <c r="J70" s="16"/>
      <c r="K70" s="19"/>
    </row>
    <row r="71" spans="1:11" ht="15.75">
      <c r="A71" s="14">
        <v>62</v>
      </c>
      <c r="B71" s="15" t="s">
        <v>466</v>
      </c>
      <c r="C71" s="264">
        <v>0.5</v>
      </c>
      <c r="D71" s="16"/>
      <c r="E71" s="17"/>
      <c r="F71" s="18">
        <f t="shared" si="0"/>
        <v>0.5</v>
      </c>
      <c r="G71" s="132"/>
      <c r="H71" s="16"/>
      <c r="I71" s="17"/>
      <c r="J71" s="16"/>
      <c r="K71" s="19"/>
    </row>
    <row r="72" spans="1:11" ht="15.75">
      <c r="A72" s="14">
        <v>63</v>
      </c>
      <c r="B72" s="15" t="s">
        <v>467</v>
      </c>
      <c r="C72" s="264">
        <v>1.4</v>
      </c>
      <c r="D72" s="16"/>
      <c r="E72" s="17"/>
      <c r="F72" s="18">
        <f t="shared" si="0"/>
        <v>1.4</v>
      </c>
      <c r="G72" s="132"/>
      <c r="H72" s="16"/>
      <c r="I72" s="17"/>
      <c r="J72" s="16"/>
      <c r="K72" s="19"/>
    </row>
    <row r="73" spans="1:11" ht="15.75">
      <c r="A73" s="14">
        <v>64</v>
      </c>
      <c r="B73" s="15" t="s">
        <v>468</v>
      </c>
      <c r="C73" s="264">
        <v>0.3</v>
      </c>
      <c r="D73" s="16"/>
      <c r="E73" s="17"/>
      <c r="F73" s="18">
        <f t="shared" si="0"/>
        <v>0.3</v>
      </c>
      <c r="G73" s="132"/>
      <c r="H73" s="16"/>
      <c r="I73" s="17"/>
      <c r="J73" s="16"/>
      <c r="K73" s="19"/>
    </row>
    <row r="74" spans="1:11" ht="15.75">
      <c r="A74" s="14">
        <v>65</v>
      </c>
      <c r="B74" s="15" t="s">
        <v>469</v>
      </c>
      <c r="C74" s="264">
        <v>0.2</v>
      </c>
      <c r="D74" s="16"/>
      <c r="E74" s="17"/>
      <c r="F74" s="18">
        <f t="shared" ref="F74:F137" si="1">SUM(C74,D74)</f>
        <v>0.2</v>
      </c>
      <c r="G74" s="132"/>
      <c r="H74" s="16"/>
      <c r="I74" s="17"/>
      <c r="J74" s="16"/>
      <c r="K74" s="19"/>
    </row>
    <row r="75" spans="1:11" ht="15.75">
      <c r="A75" s="14">
        <v>66</v>
      </c>
      <c r="B75" s="15" t="s">
        <v>470</v>
      </c>
      <c r="C75" s="264">
        <v>0.5</v>
      </c>
      <c r="D75" s="16"/>
      <c r="E75" s="17"/>
      <c r="F75" s="18">
        <f t="shared" si="1"/>
        <v>0.5</v>
      </c>
      <c r="G75" s="132"/>
      <c r="H75" s="16"/>
      <c r="I75" s="17"/>
      <c r="J75" s="16"/>
      <c r="K75" s="19"/>
    </row>
    <row r="76" spans="1:11" ht="15.75">
      <c r="A76" s="14">
        <v>67</v>
      </c>
      <c r="B76" s="15" t="s">
        <v>471</v>
      </c>
      <c r="C76" s="264">
        <v>1</v>
      </c>
      <c r="D76" s="16"/>
      <c r="E76" s="17"/>
      <c r="F76" s="18">
        <f t="shared" si="1"/>
        <v>1</v>
      </c>
      <c r="G76" s="132"/>
      <c r="H76" s="16"/>
      <c r="I76" s="17"/>
      <c r="J76" s="16"/>
      <c r="K76" s="19"/>
    </row>
    <row r="77" spans="1:11" ht="15.75">
      <c r="A77" s="14">
        <v>68</v>
      </c>
      <c r="B77" s="15" t="s">
        <v>472</v>
      </c>
      <c r="C77" s="264">
        <v>0.5</v>
      </c>
      <c r="D77" s="16"/>
      <c r="E77" s="17"/>
      <c r="F77" s="18">
        <f t="shared" si="1"/>
        <v>0.5</v>
      </c>
      <c r="G77" s="132"/>
      <c r="H77" s="16"/>
      <c r="I77" s="17"/>
      <c r="J77" s="16"/>
      <c r="K77" s="19"/>
    </row>
    <row r="78" spans="1:11" ht="15.75">
      <c r="A78" s="21">
        <v>69</v>
      </c>
      <c r="B78" s="15" t="s">
        <v>473</v>
      </c>
      <c r="C78" s="264">
        <v>1</v>
      </c>
      <c r="D78" s="16"/>
      <c r="E78" s="17"/>
      <c r="F78" s="18">
        <f t="shared" si="1"/>
        <v>1</v>
      </c>
      <c r="G78" s="132"/>
      <c r="H78" s="16"/>
      <c r="I78" s="17"/>
      <c r="J78" s="16"/>
      <c r="K78" s="19"/>
    </row>
    <row r="79" spans="1:11" ht="15.75">
      <c r="A79" s="21">
        <v>70</v>
      </c>
      <c r="B79" s="15" t="s">
        <v>474</v>
      </c>
      <c r="C79" s="264">
        <v>0.2</v>
      </c>
      <c r="D79" s="16"/>
      <c r="E79" s="17"/>
      <c r="F79" s="18">
        <f t="shared" si="1"/>
        <v>0.2</v>
      </c>
      <c r="G79" s="132"/>
      <c r="H79" s="16"/>
      <c r="I79" s="17"/>
      <c r="J79" s="16"/>
      <c r="K79" s="19"/>
    </row>
    <row r="80" spans="1:11" ht="15.75">
      <c r="A80" s="14">
        <v>71</v>
      </c>
      <c r="B80" s="15" t="s">
        <v>475</v>
      </c>
      <c r="C80" s="264">
        <v>0.5</v>
      </c>
      <c r="D80" s="16"/>
      <c r="E80" s="17"/>
      <c r="F80" s="18">
        <f t="shared" si="1"/>
        <v>0.5</v>
      </c>
      <c r="G80" s="132"/>
      <c r="H80" s="16"/>
      <c r="I80" s="17"/>
      <c r="J80" s="16"/>
      <c r="K80" s="19"/>
    </row>
    <row r="81" spans="1:11" ht="15.75">
      <c r="A81" s="14">
        <v>72</v>
      </c>
      <c r="B81" s="15" t="s">
        <v>445</v>
      </c>
      <c r="C81" s="264">
        <v>0.5</v>
      </c>
      <c r="D81" s="16"/>
      <c r="E81" s="17"/>
      <c r="F81" s="18">
        <f t="shared" si="1"/>
        <v>0.5</v>
      </c>
      <c r="G81" s="132"/>
      <c r="H81" s="16"/>
      <c r="I81" s="17"/>
      <c r="J81" s="16"/>
      <c r="K81" s="19"/>
    </row>
    <row r="82" spans="1:11" ht="15.75">
      <c r="A82" s="14">
        <v>73</v>
      </c>
      <c r="B82" s="15" t="s">
        <v>476</v>
      </c>
      <c r="C82" s="264">
        <v>1.6</v>
      </c>
      <c r="D82" s="16"/>
      <c r="E82" s="17"/>
      <c r="F82" s="18">
        <f t="shared" si="1"/>
        <v>1.6</v>
      </c>
      <c r="G82" s="132"/>
      <c r="H82" s="16"/>
      <c r="I82" s="17"/>
      <c r="J82" s="16"/>
      <c r="K82" s="19"/>
    </row>
    <row r="83" spans="1:11" ht="15.75">
      <c r="A83" s="14">
        <v>74</v>
      </c>
      <c r="B83" s="15" t="s">
        <v>477</v>
      </c>
      <c r="C83" s="264">
        <v>0.5</v>
      </c>
      <c r="D83" s="16"/>
      <c r="E83" s="17"/>
      <c r="F83" s="18">
        <f t="shared" si="1"/>
        <v>0.5</v>
      </c>
      <c r="G83" s="132"/>
      <c r="H83" s="16"/>
      <c r="I83" s="17"/>
      <c r="J83" s="16"/>
      <c r="K83" s="19"/>
    </row>
    <row r="84" spans="1:11" ht="15.75">
      <c r="A84" s="14">
        <v>75</v>
      </c>
      <c r="B84" s="15" t="s">
        <v>478</v>
      </c>
      <c r="C84" s="264">
        <v>0.5</v>
      </c>
      <c r="D84" s="16"/>
      <c r="E84" s="17"/>
      <c r="F84" s="18">
        <f t="shared" si="1"/>
        <v>0.5</v>
      </c>
      <c r="G84" s="132"/>
      <c r="H84" s="16"/>
      <c r="I84" s="17"/>
      <c r="J84" s="16"/>
      <c r="K84" s="19"/>
    </row>
    <row r="85" spans="1:11" ht="15.75">
      <c r="A85" s="14">
        <v>76</v>
      </c>
      <c r="B85" s="15" t="s">
        <v>479</v>
      </c>
      <c r="C85" s="264">
        <v>1</v>
      </c>
      <c r="D85" s="16"/>
      <c r="E85" s="17"/>
      <c r="F85" s="18">
        <f t="shared" si="1"/>
        <v>1</v>
      </c>
      <c r="G85" s="132"/>
      <c r="H85" s="16"/>
      <c r="I85" s="17"/>
      <c r="J85" s="16"/>
      <c r="K85" s="19"/>
    </row>
    <row r="86" spans="1:11" ht="15.75">
      <c r="A86" s="14">
        <v>77</v>
      </c>
      <c r="B86" s="15" t="s">
        <v>480</v>
      </c>
      <c r="C86" s="264">
        <v>2</v>
      </c>
      <c r="D86" s="16"/>
      <c r="E86" s="17"/>
      <c r="F86" s="18">
        <f t="shared" si="1"/>
        <v>2</v>
      </c>
      <c r="G86" s="132"/>
      <c r="H86" s="16"/>
      <c r="I86" s="17"/>
      <c r="J86" s="16"/>
      <c r="K86" s="19"/>
    </row>
    <row r="87" spans="1:11" ht="15.75">
      <c r="A87" s="14">
        <v>78</v>
      </c>
      <c r="B87" s="15" t="s">
        <v>481</v>
      </c>
      <c r="C87" s="264">
        <v>1</v>
      </c>
      <c r="D87" s="16"/>
      <c r="E87" s="17"/>
      <c r="F87" s="18">
        <f t="shared" si="1"/>
        <v>1</v>
      </c>
      <c r="G87" s="132"/>
      <c r="H87" s="16"/>
      <c r="I87" s="17"/>
      <c r="J87" s="16"/>
      <c r="K87" s="19"/>
    </row>
    <row r="88" spans="1:11" ht="15.75">
      <c r="A88" s="21">
        <v>79</v>
      </c>
      <c r="B88" s="15" t="s">
        <v>482</v>
      </c>
      <c r="C88" s="264">
        <v>0.5</v>
      </c>
      <c r="D88" s="16"/>
      <c r="E88" s="17"/>
      <c r="F88" s="18">
        <f t="shared" si="1"/>
        <v>0.5</v>
      </c>
      <c r="G88" s="132"/>
      <c r="H88" s="16"/>
      <c r="I88" s="17"/>
      <c r="J88" s="16"/>
      <c r="K88" s="19"/>
    </row>
    <row r="89" spans="1:11" ht="15.75">
      <c r="A89" s="21">
        <v>80</v>
      </c>
      <c r="B89" s="15" t="s">
        <v>483</v>
      </c>
      <c r="C89" s="264">
        <v>0.5</v>
      </c>
      <c r="D89" s="16"/>
      <c r="E89" s="17"/>
      <c r="F89" s="18">
        <f t="shared" si="1"/>
        <v>0.5</v>
      </c>
      <c r="G89" s="132"/>
      <c r="H89" s="16"/>
      <c r="I89" s="17"/>
      <c r="J89" s="16"/>
      <c r="K89" s="19"/>
    </row>
    <row r="90" spans="1:11" ht="15.75">
      <c r="A90" s="14">
        <v>81</v>
      </c>
      <c r="B90" s="15" t="s">
        <v>484</v>
      </c>
      <c r="C90" s="264">
        <v>1.5</v>
      </c>
      <c r="D90" s="16"/>
      <c r="E90" s="17"/>
      <c r="F90" s="18">
        <f t="shared" si="1"/>
        <v>1.5</v>
      </c>
      <c r="G90" s="132"/>
      <c r="H90" s="16"/>
      <c r="I90" s="17"/>
      <c r="J90" s="16"/>
      <c r="K90" s="19"/>
    </row>
    <row r="91" spans="1:11" ht="15.75">
      <c r="A91" s="14">
        <v>82</v>
      </c>
      <c r="B91" s="15" t="s">
        <v>485</v>
      </c>
      <c r="C91" s="264">
        <v>1</v>
      </c>
      <c r="D91" s="16"/>
      <c r="E91" s="17"/>
      <c r="F91" s="18">
        <f t="shared" si="1"/>
        <v>1</v>
      </c>
      <c r="G91" s="132"/>
      <c r="H91" s="16"/>
      <c r="I91" s="17"/>
      <c r="J91" s="16"/>
      <c r="K91" s="19"/>
    </row>
    <row r="92" spans="1:11" ht="15.75">
      <c r="A92" s="14">
        <v>83</v>
      </c>
      <c r="B92" s="15" t="s">
        <v>486</v>
      </c>
      <c r="C92" s="264">
        <v>1</v>
      </c>
      <c r="D92" s="16"/>
      <c r="E92" s="17"/>
      <c r="F92" s="18">
        <f t="shared" si="1"/>
        <v>1</v>
      </c>
      <c r="G92" s="132"/>
      <c r="H92" s="16"/>
      <c r="I92" s="17"/>
      <c r="J92" s="16"/>
      <c r="K92" s="19"/>
    </row>
    <row r="93" spans="1:11" ht="15.75">
      <c r="A93" s="14">
        <v>84</v>
      </c>
      <c r="B93" s="15" t="s">
        <v>487</v>
      </c>
      <c r="C93" s="264">
        <v>0.5</v>
      </c>
      <c r="D93" s="16"/>
      <c r="E93" s="17"/>
      <c r="F93" s="18">
        <f t="shared" si="1"/>
        <v>0.5</v>
      </c>
      <c r="G93" s="132"/>
      <c r="H93" s="16"/>
      <c r="I93" s="17"/>
      <c r="J93" s="16"/>
      <c r="K93" s="19"/>
    </row>
    <row r="94" spans="1:11" ht="15.75">
      <c r="A94" s="14">
        <v>85</v>
      </c>
      <c r="B94" s="15" t="s">
        <v>488</v>
      </c>
      <c r="C94" s="264">
        <v>0.7</v>
      </c>
      <c r="D94" s="16"/>
      <c r="E94" s="17"/>
      <c r="F94" s="18">
        <f t="shared" si="1"/>
        <v>0.7</v>
      </c>
      <c r="G94" s="132"/>
      <c r="H94" s="16"/>
      <c r="I94" s="17"/>
      <c r="J94" s="16"/>
      <c r="K94" s="19"/>
    </row>
    <row r="95" spans="1:11" ht="15.75">
      <c r="A95" s="14">
        <v>86</v>
      </c>
      <c r="B95" s="15" t="s">
        <v>489</v>
      </c>
      <c r="C95" s="264">
        <v>1</v>
      </c>
      <c r="D95" s="16"/>
      <c r="E95" s="17"/>
      <c r="F95" s="18">
        <f t="shared" si="1"/>
        <v>1</v>
      </c>
      <c r="G95" s="132"/>
      <c r="H95" s="16"/>
      <c r="I95" s="17"/>
      <c r="J95" s="16"/>
      <c r="K95" s="19"/>
    </row>
    <row r="96" spans="1:11" ht="15.75">
      <c r="A96" s="14">
        <v>87</v>
      </c>
      <c r="B96" s="15" t="s">
        <v>490</v>
      </c>
      <c r="C96" s="264">
        <v>0.5</v>
      </c>
      <c r="D96" s="16"/>
      <c r="E96" s="17"/>
      <c r="F96" s="18">
        <f t="shared" si="1"/>
        <v>0.5</v>
      </c>
      <c r="G96" s="132"/>
      <c r="H96" s="16"/>
      <c r="I96" s="17"/>
      <c r="J96" s="16"/>
      <c r="K96" s="19"/>
    </row>
    <row r="97" spans="1:11" ht="15.75">
      <c r="A97" s="14">
        <v>88</v>
      </c>
      <c r="B97" s="15" t="s">
        <v>491</v>
      </c>
      <c r="C97" s="264">
        <v>0.5</v>
      </c>
      <c r="D97" s="16"/>
      <c r="E97" s="17"/>
      <c r="F97" s="18">
        <f t="shared" si="1"/>
        <v>0.5</v>
      </c>
      <c r="G97" s="132"/>
      <c r="H97" s="16"/>
      <c r="I97" s="17"/>
      <c r="J97" s="16"/>
      <c r="K97" s="19"/>
    </row>
    <row r="98" spans="1:11" ht="15.75">
      <c r="A98" s="21">
        <v>89</v>
      </c>
      <c r="B98" s="15" t="s">
        <v>492</v>
      </c>
      <c r="C98" s="264">
        <v>0.5</v>
      </c>
      <c r="D98" s="16"/>
      <c r="E98" s="17"/>
      <c r="F98" s="18">
        <f t="shared" si="1"/>
        <v>0.5</v>
      </c>
      <c r="G98" s="132"/>
      <c r="H98" s="16"/>
      <c r="I98" s="17"/>
      <c r="J98" s="16"/>
      <c r="K98" s="19"/>
    </row>
    <row r="99" spans="1:11" ht="15.75">
      <c r="A99" s="21">
        <v>90</v>
      </c>
      <c r="B99" s="15" t="s">
        <v>493</v>
      </c>
      <c r="C99" s="264">
        <v>0.5</v>
      </c>
      <c r="D99" s="16"/>
      <c r="E99" s="17"/>
      <c r="F99" s="18">
        <f t="shared" si="1"/>
        <v>0.5</v>
      </c>
      <c r="G99" s="132"/>
      <c r="H99" s="16"/>
      <c r="I99" s="17"/>
      <c r="J99" s="16"/>
      <c r="K99" s="19"/>
    </row>
    <row r="100" spans="1:11" ht="15.75">
      <c r="A100" s="14">
        <v>91</v>
      </c>
      <c r="B100" s="15" t="s">
        <v>494</v>
      </c>
      <c r="C100" s="264">
        <v>0.3</v>
      </c>
      <c r="D100" s="16"/>
      <c r="E100" s="17"/>
      <c r="F100" s="18">
        <f t="shared" si="1"/>
        <v>0.3</v>
      </c>
      <c r="G100" s="132"/>
      <c r="H100" s="16"/>
      <c r="I100" s="17"/>
      <c r="J100" s="16"/>
      <c r="K100" s="19"/>
    </row>
    <row r="101" spans="1:11" ht="15.75">
      <c r="A101" s="14">
        <v>92</v>
      </c>
      <c r="B101" s="15" t="s">
        <v>495</v>
      </c>
      <c r="C101" s="264">
        <v>1</v>
      </c>
      <c r="D101" s="16"/>
      <c r="E101" s="17"/>
      <c r="F101" s="18">
        <f t="shared" si="1"/>
        <v>1</v>
      </c>
      <c r="G101" s="132"/>
      <c r="H101" s="16"/>
      <c r="I101" s="17"/>
      <c r="J101" s="16"/>
      <c r="K101" s="19"/>
    </row>
    <row r="102" spans="1:11" ht="15.75">
      <c r="A102" s="14">
        <v>93</v>
      </c>
      <c r="B102" s="15" t="s">
        <v>496</v>
      </c>
      <c r="C102" s="264">
        <v>1</v>
      </c>
      <c r="D102" s="16"/>
      <c r="E102" s="17"/>
      <c r="F102" s="18">
        <f t="shared" si="1"/>
        <v>1</v>
      </c>
      <c r="G102" s="132"/>
      <c r="H102" s="16"/>
      <c r="I102" s="17"/>
      <c r="J102" s="16"/>
      <c r="K102" s="19"/>
    </row>
    <row r="103" spans="1:11" ht="15.75">
      <c r="A103" s="14">
        <v>94</v>
      </c>
      <c r="B103" s="15" t="s">
        <v>497</v>
      </c>
      <c r="C103" s="264">
        <v>0.5</v>
      </c>
      <c r="D103" s="16"/>
      <c r="E103" s="17"/>
      <c r="F103" s="18">
        <f t="shared" si="1"/>
        <v>0.5</v>
      </c>
      <c r="G103" s="132"/>
      <c r="H103" s="16"/>
      <c r="I103" s="17"/>
      <c r="J103" s="16"/>
      <c r="K103" s="19"/>
    </row>
    <row r="104" spans="1:11" ht="15.75">
      <c r="A104" s="14">
        <v>95</v>
      </c>
      <c r="B104" s="15" t="s">
        <v>498</v>
      </c>
      <c r="C104" s="264">
        <v>0.2</v>
      </c>
      <c r="D104" s="16"/>
      <c r="E104" s="17"/>
      <c r="F104" s="18">
        <f t="shared" si="1"/>
        <v>0.2</v>
      </c>
      <c r="G104" s="132"/>
      <c r="H104" s="16"/>
      <c r="I104" s="17"/>
      <c r="J104" s="16"/>
      <c r="K104" s="19"/>
    </row>
    <row r="105" spans="1:11" ht="15.75">
      <c r="A105" s="14">
        <v>96</v>
      </c>
      <c r="B105" s="15" t="s">
        <v>499</v>
      </c>
      <c r="C105" s="264">
        <v>0.4</v>
      </c>
      <c r="D105" s="16"/>
      <c r="E105" s="17"/>
      <c r="F105" s="18">
        <f t="shared" si="1"/>
        <v>0.4</v>
      </c>
      <c r="G105" s="132"/>
      <c r="H105" s="16"/>
      <c r="I105" s="17"/>
      <c r="J105" s="16"/>
      <c r="K105" s="19"/>
    </row>
    <row r="106" spans="1:11" ht="15.75">
      <c r="A106" s="14">
        <v>97</v>
      </c>
      <c r="B106" s="15" t="s">
        <v>500</v>
      </c>
      <c r="C106" s="264">
        <v>1</v>
      </c>
      <c r="D106" s="16"/>
      <c r="E106" s="17"/>
      <c r="F106" s="18">
        <f t="shared" si="1"/>
        <v>1</v>
      </c>
      <c r="G106" s="132"/>
      <c r="H106" s="16"/>
      <c r="I106" s="17"/>
      <c r="J106" s="16"/>
      <c r="K106" s="19"/>
    </row>
    <row r="107" spans="1:11" ht="15.75">
      <c r="A107" s="14">
        <v>98</v>
      </c>
      <c r="B107" s="15" t="s">
        <v>501</v>
      </c>
      <c r="C107" s="264">
        <v>2</v>
      </c>
      <c r="D107" s="16"/>
      <c r="E107" s="17"/>
      <c r="F107" s="18">
        <f t="shared" si="1"/>
        <v>2</v>
      </c>
      <c r="G107" s="132"/>
      <c r="H107" s="16"/>
      <c r="I107" s="17"/>
      <c r="J107" s="16"/>
      <c r="K107" s="19"/>
    </row>
    <row r="108" spans="1:11" ht="15.75">
      <c r="A108" s="21">
        <v>99</v>
      </c>
      <c r="B108" s="15" t="s">
        <v>502</v>
      </c>
      <c r="C108" s="264">
        <v>1</v>
      </c>
      <c r="D108" s="16"/>
      <c r="E108" s="17"/>
      <c r="F108" s="18">
        <f t="shared" si="1"/>
        <v>1</v>
      </c>
      <c r="G108" s="132"/>
      <c r="H108" s="16"/>
      <c r="I108" s="17"/>
      <c r="J108" s="16"/>
      <c r="K108" s="19"/>
    </row>
    <row r="109" spans="1:11" ht="15.75">
      <c r="A109" s="21">
        <v>100</v>
      </c>
      <c r="B109" s="15" t="s">
        <v>503</v>
      </c>
      <c r="C109" s="264">
        <v>1</v>
      </c>
      <c r="D109" s="16"/>
      <c r="E109" s="17"/>
      <c r="F109" s="18">
        <f t="shared" si="1"/>
        <v>1</v>
      </c>
      <c r="G109" s="132"/>
      <c r="H109" s="16"/>
      <c r="I109" s="17"/>
      <c r="J109" s="16"/>
      <c r="K109" s="19"/>
    </row>
    <row r="110" spans="1:11" ht="15.75">
      <c r="A110" s="14">
        <v>101</v>
      </c>
      <c r="B110" s="15" t="s">
        <v>504</v>
      </c>
      <c r="C110" s="264">
        <v>1</v>
      </c>
      <c r="D110" s="16"/>
      <c r="E110" s="17"/>
      <c r="F110" s="18">
        <f t="shared" si="1"/>
        <v>1</v>
      </c>
      <c r="G110" s="132"/>
      <c r="H110" s="16"/>
      <c r="I110" s="17"/>
      <c r="J110" s="16"/>
      <c r="K110" s="19"/>
    </row>
    <row r="111" spans="1:11" ht="15.75">
      <c r="A111" s="14">
        <v>102</v>
      </c>
      <c r="B111" s="15" t="s">
        <v>505</v>
      </c>
      <c r="C111" s="264">
        <v>0.3</v>
      </c>
      <c r="D111" s="16"/>
      <c r="E111" s="17"/>
      <c r="F111" s="18">
        <f t="shared" si="1"/>
        <v>0.3</v>
      </c>
      <c r="G111" s="132"/>
      <c r="H111" s="16"/>
      <c r="I111" s="17"/>
      <c r="J111" s="16"/>
      <c r="K111" s="19"/>
    </row>
    <row r="112" spans="1:11" ht="15.75">
      <c r="A112" s="14">
        <v>103</v>
      </c>
      <c r="B112" s="15" t="s">
        <v>506</v>
      </c>
      <c r="C112" s="264">
        <v>0.5</v>
      </c>
      <c r="D112" s="16"/>
      <c r="E112" s="17"/>
      <c r="F112" s="18">
        <f t="shared" si="1"/>
        <v>0.5</v>
      </c>
      <c r="G112" s="132"/>
      <c r="H112" s="16"/>
      <c r="I112" s="17"/>
      <c r="J112" s="16"/>
      <c r="K112" s="19"/>
    </row>
    <row r="113" spans="1:11" ht="15.75">
      <c r="A113" s="14">
        <v>104</v>
      </c>
      <c r="B113" s="15" t="s">
        <v>507</v>
      </c>
      <c r="C113" s="264">
        <v>1</v>
      </c>
      <c r="D113" s="16"/>
      <c r="E113" s="17"/>
      <c r="F113" s="18">
        <f t="shared" si="1"/>
        <v>1</v>
      </c>
      <c r="G113" s="132"/>
      <c r="H113" s="16"/>
      <c r="I113" s="17"/>
      <c r="J113" s="16"/>
      <c r="K113" s="19"/>
    </row>
    <row r="114" spans="1:11" ht="15.75">
      <c r="A114" s="14">
        <v>105</v>
      </c>
      <c r="B114" s="15" t="s">
        <v>508</v>
      </c>
      <c r="C114" s="264">
        <v>1</v>
      </c>
      <c r="D114" s="16"/>
      <c r="E114" s="17"/>
      <c r="F114" s="18">
        <f t="shared" si="1"/>
        <v>1</v>
      </c>
      <c r="G114" s="132"/>
      <c r="H114" s="16"/>
      <c r="I114" s="17"/>
      <c r="J114" s="16"/>
      <c r="K114" s="19"/>
    </row>
    <row r="115" spans="1:11" ht="15.75">
      <c r="A115" s="14">
        <v>106</v>
      </c>
      <c r="B115" s="15" t="s">
        <v>509</v>
      </c>
      <c r="C115" s="264">
        <v>1</v>
      </c>
      <c r="D115" s="16"/>
      <c r="E115" s="17"/>
      <c r="F115" s="18">
        <f t="shared" si="1"/>
        <v>1</v>
      </c>
      <c r="G115" s="132"/>
      <c r="H115" s="16"/>
      <c r="I115" s="17"/>
      <c r="J115" s="16"/>
      <c r="K115" s="19"/>
    </row>
    <row r="116" spans="1:11" ht="15.75">
      <c r="A116" s="14">
        <v>107</v>
      </c>
      <c r="B116" s="15" t="s">
        <v>510</v>
      </c>
      <c r="C116" s="264">
        <v>1</v>
      </c>
      <c r="D116" s="16"/>
      <c r="E116" s="17"/>
      <c r="F116" s="18">
        <f t="shared" si="1"/>
        <v>1</v>
      </c>
      <c r="G116" s="132"/>
      <c r="H116" s="16"/>
      <c r="I116" s="17"/>
      <c r="J116" s="16"/>
      <c r="K116" s="19"/>
    </row>
    <row r="117" spans="1:11" ht="15.75">
      <c r="A117" s="14">
        <v>108</v>
      </c>
      <c r="B117" s="15" t="s">
        <v>511</v>
      </c>
      <c r="C117" s="264">
        <v>2</v>
      </c>
      <c r="D117" s="16"/>
      <c r="E117" s="17"/>
      <c r="F117" s="18">
        <f t="shared" si="1"/>
        <v>2</v>
      </c>
      <c r="G117" s="132"/>
      <c r="H117" s="16"/>
      <c r="I117" s="17"/>
      <c r="J117" s="16"/>
      <c r="K117" s="19"/>
    </row>
    <row r="118" spans="1:11" ht="15.75">
      <c r="A118" s="21">
        <v>109</v>
      </c>
      <c r="B118" s="15" t="s">
        <v>512</v>
      </c>
      <c r="C118" s="264">
        <v>0.3</v>
      </c>
      <c r="D118" s="16"/>
      <c r="E118" s="17"/>
      <c r="F118" s="18">
        <f t="shared" si="1"/>
        <v>0.3</v>
      </c>
      <c r="G118" s="132"/>
      <c r="H118" s="16"/>
      <c r="I118" s="17"/>
      <c r="J118" s="16"/>
      <c r="K118" s="19"/>
    </row>
    <row r="119" spans="1:11" ht="15.75">
      <c r="A119" s="21">
        <v>110</v>
      </c>
      <c r="B119" s="15" t="s">
        <v>513</v>
      </c>
      <c r="C119" s="264">
        <v>0.7</v>
      </c>
      <c r="D119" s="16"/>
      <c r="E119" s="17"/>
      <c r="F119" s="18">
        <f t="shared" si="1"/>
        <v>0.7</v>
      </c>
      <c r="G119" s="132"/>
      <c r="H119" s="16"/>
      <c r="I119" s="17"/>
      <c r="J119" s="16"/>
      <c r="K119" s="19"/>
    </row>
    <row r="120" spans="1:11" ht="15.75">
      <c r="A120" s="14">
        <v>111</v>
      </c>
      <c r="B120" s="15" t="s">
        <v>514</v>
      </c>
      <c r="C120" s="264">
        <v>0.5</v>
      </c>
      <c r="D120" s="16"/>
      <c r="E120" s="17"/>
      <c r="F120" s="18">
        <f t="shared" si="1"/>
        <v>0.5</v>
      </c>
      <c r="G120" s="132"/>
      <c r="H120" s="16"/>
      <c r="I120" s="17"/>
      <c r="J120" s="16"/>
      <c r="K120" s="19"/>
    </row>
    <row r="121" spans="1:11" ht="15.75">
      <c r="A121" s="14">
        <v>112</v>
      </c>
      <c r="B121" s="15" t="s">
        <v>515</v>
      </c>
      <c r="C121" s="264">
        <v>0.5</v>
      </c>
      <c r="D121" s="16"/>
      <c r="E121" s="17"/>
      <c r="F121" s="18">
        <f t="shared" si="1"/>
        <v>0.5</v>
      </c>
      <c r="G121" s="132"/>
      <c r="H121" s="16"/>
      <c r="I121" s="17"/>
      <c r="J121" s="16"/>
      <c r="K121" s="19"/>
    </row>
    <row r="122" spans="1:11" ht="15.75">
      <c r="A122" s="14">
        <v>113</v>
      </c>
      <c r="B122" s="15" t="s">
        <v>516</v>
      </c>
      <c r="C122" s="264">
        <v>1</v>
      </c>
      <c r="D122" s="16"/>
      <c r="E122" s="17"/>
      <c r="F122" s="18">
        <f t="shared" si="1"/>
        <v>1</v>
      </c>
      <c r="G122" s="132"/>
      <c r="H122" s="16"/>
      <c r="I122" s="17"/>
      <c r="J122" s="16"/>
      <c r="K122" s="19"/>
    </row>
    <row r="123" spans="1:11" ht="15.75">
      <c r="A123" s="14">
        <v>114</v>
      </c>
      <c r="B123" s="15" t="s">
        <v>517</v>
      </c>
      <c r="C123" s="264">
        <v>1</v>
      </c>
      <c r="D123" s="16"/>
      <c r="E123" s="17"/>
      <c r="F123" s="18">
        <f t="shared" si="1"/>
        <v>1</v>
      </c>
      <c r="G123" s="132"/>
      <c r="H123" s="16"/>
      <c r="I123" s="17"/>
      <c r="J123" s="16"/>
      <c r="K123" s="19"/>
    </row>
    <row r="124" spans="1:11" ht="15.75">
      <c r="A124" s="14">
        <v>115</v>
      </c>
      <c r="B124" s="15" t="s">
        <v>518</v>
      </c>
      <c r="C124" s="264">
        <v>0.5</v>
      </c>
      <c r="D124" s="16"/>
      <c r="E124" s="17"/>
      <c r="F124" s="18">
        <f t="shared" si="1"/>
        <v>0.5</v>
      </c>
      <c r="G124" s="132"/>
      <c r="H124" s="16"/>
      <c r="I124" s="17"/>
      <c r="J124" s="16"/>
      <c r="K124" s="19"/>
    </row>
    <row r="125" spans="1:11" ht="15.75">
      <c r="A125" s="14">
        <v>116</v>
      </c>
      <c r="B125" s="15" t="s">
        <v>519</v>
      </c>
      <c r="C125" s="264">
        <v>3</v>
      </c>
      <c r="D125" s="16"/>
      <c r="E125" s="17"/>
      <c r="F125" s="18">
        <f t="shared" si="1"/>
        <v>3</v>
      </c>
      <c r="G125" s="132"/>
      <c r="H125" s="16"/>
      <c r="I125" s="17"/>
      <c r="J125" s="16"/>
      <c r="K125" s="19"/>
    </row>
    <row r="126" spans="1:11" ht="15.75">
      <c r="A126" s="14">
        <v>117</v>
      </c>
      <c r="B126" s="15" t="s">
        <v>520</v>
      </c>
      <c r="C126" s="264">
        <v>0.5</v>
      </c>
      <c r="D126" s="16"/>
      <c r="E126" s="17"/>
      <c r="F126" s="18">
        <f t="shared" si="1"/>
        <v>0.5</v>
      </c>
      <c r="G126" s="132"/>
      <c r="H126" s="16"/>
      <c r="I126" s="17"/>
      <c r="J126" s="16"/>
      <c r="K126" s="19"/>
    </row>
    <row r="127" spans="1:11" ht="15.75">
      <c r="A127" s="14">
        <v>118</v>
      </c>
      <c r="B127" s="15" t="s">
        <v>521</v>
      </c>
      <c r="C127" s="264">
        <v>1</v>
      </c>
      <c r="D127" s="16"/>
      <c r="E127" s="17"/>
      <c r="F127" s="18">
        <f t="shared" si="1"/>
        <v>1</v>
      </c>
      <c r="G127" s="132"/>
      <c r="H127" s="16"/>
      <c r="I127" s="17"/>
      <c r="J127" s="16"/>
      <c r="K127" s="19"/>
    </row>
    <row r="128" spans="1:11" ht="15.75">
      <c r="A128" s="21">
        <v>119</v>
      </c>
      <c r="B128" s="15" t="s">
        <v>522</v>
      </c>
      <c r="C128" s="264">
        <v>0.5</v>
      </c>
      <c r="D128" s="16"/>
      <c r="E128" s="17"/>
      <c r="F128" s="18">
        <f t="shared" si="1"/>
        <v>0.5</v>
      </c>
      <c r="G128" s="132"/>
      <c r="H128" s="16"/>
      <c r="I128" s="17"/>
      <c r="J128" s="16"/>
      <c r="K128" s="19"/>
    </row>
    <row r="129" spans="1:11" ht="15.75">
      <c r="A129" s="21">
        <v>120</v>
      </c>
      <c r="B129" s="15" t="s">
        <v>523</v>
      </c>
      <c r="C129" s="264">
        <v>0.5</v>
      </c>
      <c r="D129" s="16"/>
      <c r="E129" s="17"/>
      <c r="F129" s="18">
        <f t="shared" si="1"/>
        <v>0.5</v>
      </c>
      <c r="G129" s="132"/>
      <c r="H129" s="16"/>
      <c r="I129" s="17"/>
      <c r="J129" s="16"/>
      <c r="K129" s="19"/>
    </row>
    <row r="130" spans="1:11" ht="15.75">
      <c r="A130" s="14">
        <v>121</v>
      </c>
      <c r="B130" s="15" t="s">
        <v>524</v>
      </c>
      <c r="C130" s="264">
        <v>0.3</v>
      </c>
      <c r="D130" s="16"/>
      <c r="E130" s="17"/>
      <c r="F130" s="18">
        <f t="shared" si="1"/>
        <v>0.3</v>
      </c>
      <c r="G130" s="132"/>
      <c r="H130" s="16"/>
      <c r="I130" s="17"/>
      <c r="J130" s="16"/>
      <c r="K130" s="19"/>
    </row>
    <row r="131" spans="1:11" ht="15.75">
      <c r="A131" s="14">
        <v>122</v>
      </c>
      <c r="B131" s="15" t="s">
        <v>525</v>
      </c>
      <c r="C131" s="264">
        <v>0.1</v>
      </c>
      <c r="D131" s="16"/>
      <c r="E131" s="17"/>
      <c r="F131" s="18">
        <f t="shared" si="1"/>
        <v>0.1</v>
      </c>
      <c r="G131" s="132"/>
      <c r="H131" s="16"/>
      <c r="I131" s="17"/>
      <c r="J131" s="16"/>
      <c r="K131" s="19"/>
    </row>
    <row r="132" spans="1:11" ht="15.75">
      <c r="A132" s="14">
        <v>123</v>
      </c>
      <c r="B132" s="15" t="s">
        <v>526</v>
      </c>
      <c r="C132" s="264">
        <v>1.3</v>
      </c>
      <c r="D132" s="16"/>
      <c r="E132" s="17"/>
      <c r="F132" s="18">
        <f t="shared" si="1"/>
        <v>1.3</v>
      </c>
      <c r="G132" s="132"/>
      <c r="H132" s="16"/>
      <c r="I132" s="17"/>
      <c r="J132" s="16"/>
      <c r="K132" s="19"/>
    </row>
    <row r="133" spans="1:11" ht="15.75">
      <c r="A133" s="14">
        <v>124</v>
      </c>
      <c r="B133" s="15" t="s">
        <v>527</v>
      </c>
      <c r="C133" s="264">
        <v>1.5</v>
      </c>
      <c r="D133" s="16"/>
      <c r="E133" s="17"/>
      <c r="F133" s="18">
        <f t="shared" si="1"/>
        <v>1.5</v>
      </c>
      <c r="G133" s="132"/>
      <c r="H133" s="16"/>
      <c r="I133" s="17"/>
      <c r="J133" s="16"/>
      <c r="K133" s="19"/>
    </row>
    <row r="134" spans="1:11" ht="15.75">
      <c r="A134" s="14">
        <v>125</v>
      </c>
      <c r="B134" s="15" t="s">
        <v>528</v>
      </c>
      <c r="C134" s="264">
        <v>2</v>
      </c>
      <c r="D134" s="16"/>
      <c r="E134" s="17"/>
      <c r="F134" s="18">
        <f t="shared" si="1"/>
        <v>2</v>
      </c>
      <c r="G134" s="132"/>
      <c r="H134" s="16"/>
      <c r="I134" s="17"/>
      <c r="J134" s="16"/>
      <c r="K134" s="19"/>
    </row>
    <row r="135" spans="1:11" ht="15.75">
      <c r="A135" s="14">
        <v>126</v>
      </c>
      <c r="B135" s="15" t="s">
        <v>529</v>
      </c>
      <c r="C135" s="264">
        <v>1.5</v>
      </c>
      <c r="D135" s="16"/>
      <c r="E135" s="17"/>
      <c r="F135" s="18">
        <f t="shared" si="1"/>
        <v>1.5</v>
      </c>
      <c r="G135" s="132"/>
      <c r="H135" s="16"/>
      <c r="I135" s="17"/>
      <c r="J135" s="16"/>
      <c r="K135" s="19"/>
    </row>
    <row r="136" spans="1:11" ht="15.75">
      <c r="A136" s="14">
        <v>127</v>
      </c>
      <c r="B136" s="15" t="s">
        <v>515</v>
      </c>
      <c r="C136" s="264">
        <v>0.5</v>
      </c>
      <c r="D136" s="16"/>
      <c r="E136" s="17"/>
      <c r="F136" s="18">
        <f t="shared" si="1"/>
        <v>0.5</v>
      </c>
      <c r="G136" s="132"/>
      <c r="H136" s="16"/>
      <c r="I136" s="17"/>
      <c r="J136" s="16"/>
      <c r="K136" s="19"/>
    </row>
    <row r="137" spans="1:11" ht="15.75">
      <c r="A137" s="14">
        <v>128</v>
      </c>
      <c r="B137" s="15" t="s">
        <v>530</v>
      </c>
      <c r="C137" s="264">
        <v>0.5</v>
      </c>
      <c r="D137" s="16"/>
      <c r="E137" s="17"/>
      <c r="F137" s="18">
        <f t="shared" si="1"/>
        <v>0.5</v>
      </c>
      <c r="G137" s="132"/>
      <c r="H137" s="16"/>
      <c r="I137" s="17"/>
      <c r="J137" s="16"/>
      <c r="K137" s="19"/>
    </row>
    <row r="138" spans="1:11" ht="15.75">
      <c r="A138" s="21">
        <v>129</v>
      </c>
      <c r="B138" s="15" t="s">
        <v>511</v>
      </c>
      <c r="C138" s="264">
        <v>2.2000000000000002</v>
      </c>
      <c r="D138" s="16"/>
      <c r="E138" s="17"/>
      <c r="F138" s="18">
        <f t="shared" ref="F138:F201" si="2">SUM(C138,D138)</f>
        <v>2.2000000000000002</v>
      </c>
      <c r="G138" s="132"/>
      <c r="H138" s="16"/>
      <c r="I138" s="17"/>
      <c r="J138" s="16"/>
      <c r="K138" s="19"/>
    </row>
    <row r="139" spans="1:11" ht="15.75">
      <c r="A139" s="21">
        <v>130</v>
      </c>
      <c r="B139" s="15" t="s">
        <v>531</v>
      </c>
      <c r="C139" s="264">
        <v>0.3</v>
      </c>
      <c r="D139" s="16"/>
      <c r="E139" s="17"/>
      <c r="F139" s="18">
        <f t="shared" si="2"/>
        <v>0.3</v>
      </c>
      <c r="G139" s="132"/>
      <c r="H139" s="16"/>
      <c r="I139" s="17"/>
      <c r="J139" s="16"/>
      <c r="K139" s="19"/>
    </row>
    <row r="140" spans="1:11" ht="15.75">
      <c r="A140" s="14">
        <v>131</v>
      </c>
      <c r="B140" s="15" t="s">
        <v>532</v>
      </c>
      <c r="C140" s="264">
        <v>0.5</v>
      </c>
      <c r="D140" s="16"/>
      <c r="E140" s="17"/>
      <c r="F140" s="18">
        <f t="shared" si="2"/>
        <v>0.5</v>
      </c>
      <c r="G140" s="132"/>
      <c r="H140" s="16"/>
      <c r="I140" s="17"/>
      <c r="J140" s="16"/>
      <c r="K140" s="19"/>
    </row>
    <row r="141" spans="1:11" ht="15.75">
      <c r="A141" s="14">
        <v>132</v>
      </c>
      <c r="B141" s="15" t="s">
        <v>459</v>
      </c>
      <c r="C141" s="264">
        <v>1</v>
      </c>
      <c r="D141" s="16"/>
      <c r="E141" s="17"/>
      <c r="F141" s="18">
        <f t="shared" si="2"/>
        <v>1</v>
      </c>
      <c r="G141" s="132"/>
      <c r="H141" s="16"/>
      <c r="I141" s="17"/>
      <c r="J141" s="16"/>
      <c r="K141" s="19"/>
    </row>
    <row r="142" spans="1:11" ht="15.75">
      <c r="A142" s="14">
        <v>133</v>
      </c>
      <c r="B142" s="15" t="s">
        <v>533</v>
      </c>
      <c r="C142" s="264">
        <v>0.6</v>
      </c>
      <c r="D142" s="16"/>
      <c r="E142" s="17"/>
      <c r="F142" s="18">
        <f t="shared" si="2"/>
        <v>0.6</v>
      </c>
      <c r="G142" s="132"/>
      <c r="H142" s="16"/>
      <c r="I142" s="17"/>
      <c r="J142" s="16"/>
      <c r="K142" s="19"/>
    </row>
    <row r="143" spans="1:11" ht="15.75">
      <c r="A143" s="14">
        <v>134</v>
      </c>
      <c r="B143" s="15" t="s">
        <v>534</v>
      </c>
      <c r="C143" s="264">
        <v>1</v>
      </c>
      <c r="D143" s="16"/>
      <c r="E143" s="17"/>
      <c r="F143" s="18">
        <f t="shared" si="2"/>
        <v>1</v>
      </c>
      <c r="G143" s="132"/>
      <c r="H143" s="16"/>
      <c r="I143" s="17"/>
      <c r="J143" s="16"/>
      <c r="K143" s="19"/>
    </row>
    <row r="144" spans="1:11" ht="15.75">
      <c r="A144" s="14">
        <v>135</v>
      </c>
      <c r="B144" s="15" t="s">
        <v>535</v>
      </c>
      <c r="C144" s="264">
        <v>1</v>
      </c>
      <c r="D144" s="16"/>
      <c r="E144" s="17"/>
      <c r="F144" s="18">
        <f t="shared" si="2"/>
        <v>1</v>
      </c>
      <c r="G144" s="132"/>
      <c r="H144" s="16"/>
      <c r="I144" s="17"/>
      <c r="J144" s="16"/>
      <c r="K144" s="19"/>
    </row>
    <row r="145" spans="1:11" ht="15.75">
      <c r="A145" s="14">
        <v>136</v>
      </c>
      <c r="B145" s="15" t="s">
        <v>536</v>
      </c>
      <c r="C145" s="264">
        <v>1</v>
      </c>
      <c r="D145" s="16"/>
      <c r="E145" s="17"/>
      <c r="F145" s="18">
        <f t="shared" si="2"/>
        <v>1</v>
      </c>
      <c r="G145" s="132"/>
      <c r="H145" s="16"/>
      <c r="I145" s="17"/>
      <c r="J145" s="16"/>
      <c r="K145" s="19"/>
    </row>
    <row r="146" spans="1:11" ht="15.75">
      <c r="A146" s="14">
        <v>137</v>
      </c>
      <c r="B146" s="15" t="s">
        <v>537</v>
      </c>
      <c r="C146" s="264">
        <v>0.5</v>
      </c>
      <c r="D146" s="16"/>
      <c r="E146" s="17"/>
      <c r="F146" s="18">
        <f t="shared" si="2"/>
        <v>0.5</v>
      </c>
      <c r="G146" s="132"/>
      <c r="H146" s="16"/>
      <c r="I146" s="17"/>
      <c r="J146" s="16"/>
      <c r="K146" s="19"/>
    </row>
    <row r="147" spans="1:11" ht="15.75">
      <c r="A147" s="14">
        <v>138</v>
      </c>
      <c r="B147" s="15" t="s">
        <v>538</v>
      </c>
      <c r="C147" s="264">
        <v>1</v>
      </c>
      <c r="D147" s="16"/>
      <c r="E147" s="17"/>
      <c r="F147" s="18">
        <f t="shared" si="2"/>
        <v>1</v>
      </c>
      <c r="G147" s="132"/>
      <c r="H147" s="16"/>
      <c r="I147" s="17"/>
      <c r="J147" s="16"/>
      <c r="K147" s="19"/>
    </row>
    <row r="148" spans="1:11" ht="15.75">
      <c r="A148" s="21">
        <v>139</v>
      </c>
      <c r="B148" s="15" t="s">
        <v>527</v>
      </c>
      <c r="C148" s="264">
        <v>1</v>
      </c>
      <c r="D148" s="16"/>
      <c r="E148" s="17"/>
      <c r="F148" s="18">
        <f t="shared" si="2"/>
        <v>1</v>
      </c>
      <c r="G148" s="132"/>
      <c r="H148" s="16"/>
      <c r="I148" s="17"/>
      <c r="J148" s="16"/>
      <c r="K148" s="19"/>
    </row>
    <row r="149" spans="1:11" ht="15.75">
      <c r="A149" s="21">
        <v>140</v>
      </c>
      <c r="B149" s="15" t="s">
        <v>539</v>
      </c>
      <c r="C149" s="264">
        <v>0.5</v>
      </c>
      <c r="D149" s="16"/>
      <c r="E149" s="17"/>
      <c r="F149" s="18">
        <f t="shared" si="2"/>
        <v>0.5</v>
      </c>
      <c r="G149" s="132"/>
      <c r="H149" s="16"/>
      <c r="I149" s="17"/>
      <c r="J149" s="16"/>
      <c r="K149" s="19"/>
    </row>
    <row r="150" spans="1:11" ht="15.75">
      <c r="A150" s="14">
        <v>141</v>
      </c>
      <c r="B150" s="15" t="s">
        <v>540</v>
      </c>
      <c r="C150" s="264">
        <v>1</v>
      </c>
      <c r="D150" s="16"/>
      <c r="E150" s="17"/>
      <c r="F150" s="18">
        <f t="shared" si="2"/>
        <v>1</v>
      </c>
      <c r="G150" s="132"/>
      <c r="H150" s="16"/>
      <c r="I150" s="17"/>
      <c r="J150" s="16"/>
      <c r="K150" s="19"/>
    </row>
    <row r="151" spans="1:11" ht="15.75">
      <c r="A151" s="14">
        <v>142</v>
      </c>
      <c r="B151" s="15" t="s">
        <v>541</v>
      </c>
      <c r="C151" s="264">
        <v>1.5</v>
      </c>
      <c r="D151" s="16"/>
      <c r="E151" s="17"/>
      <c r="F151" s="18">
        <f t="shared" si="2"/>
        <v>1.5</v>
      </c>
      <c r="G151" s="132"/>
      <c r="H151" s="16"/>
      <c r="I151" s="17"/>
      <c r="J151" s="16"/>
      <c r="K151" s="19"/>
    </row>
    <row r="152" spans="1:11" ht="15.75">
      <c r="A152" s="14">
        <v>143</v>
      </c>
      <c r="B152" s="15" t="s">
        <v>542</v>
      </c>
      <c r="C152" s="264">
        <v>0.2</v>
      </c>
      <c r="D152" s="16"/>
      <c r="E152" s="17"/>
      <c r="F152" s="18">
        <f t="shared" si="2"/>
        <v>0.2</v>
      </c>
      <c r="G152" s="132"/>
      <c r="H152" s="16"/>
      <c r="I152" s="17"/>
      <c r="J152" s="16"/>
      <c r="K152" s="19"/>
    </row>
    <row r="153" spans="1:11" ht="15.75">
      <c r="A153" s="14">
        <v>144</v>
      </c>
      <c r="B153" s="15" t="s">
        <v>543</v>
      </c>
      <c r="C153" s="264">
        <v>2.5</v>
      </c>
      <c r="D153" s="16"/>
      <c r="E153" s="17"/>
      <c r="F153" s="18">
        <f t="shared" si="2"/>
        <v>2.5</v>
      </c>
      <c r="G153" s="132"/>
      <c r="H153" s="16"/>
      <c r="I153" s="17"/>
      <c r="J153" s="16"/>
      <c r="K153" s="19"/>
    </row>
    <row r="154" spans="1:11" ht="15.75">
      <c r="A154" s="14">
        <v>145</v>
      </c>
      <c r="B154" s="15" t="s">
        <v>544</v>
      </c>
      <c r="C154" s="264">
        <v>1.75</v>
      </c>
      <c r="D154" s="16"/>
      <c r="E154" s="17"/>
      <c r="F154" s="18">
        <f t="shared" si="2"/>
        <v>1.75</v>
      </c>
      <c r="G154" s="132"/>
      <c r="H154" s="16"/>
      <c r="I154" s="17"/>
      <c r="J154" s="16"/>
      <c r="K154" s="19"/>
    </row>
    <row r="155" spans="1:11" ht="15.75">
      <c r="A155" s="14">
        <v>146</v>
      </c>
      <c r="B155" s="15" t="s">
        <v>545</v>
      </c>
      <c r="C155" s="264">
        <v>1</v>
      </c>
      <c r="D155" s="16"/>
      <c r="E155" s="17"/>
      <c r="F155" s="18">
        <f t="shared" si="2"/>
        <v>1</v>
      </c>
      <c r="G155" s="132"/>
      <c r="H155" s="16"/>
      <c r="I155" s="17"/>
      <c r="J155" s="16"/>
      <c r="K155" s="19"/>
    </row>
    <row r="156" spans="1:11" ht="15.75">
      <c r="A156" s="14">
        <v>147</v>
      </c>
      <c r="B156" s="15" t="s">
        <v>546</v>
      </c>
      <c r="C156" s="264">
        <v>3</v>
      </c>
      <c r="D156" s="16"/>
      <c r="E156" s="17"/>
      <c r="F156" s="18">
        <f t="shared" si="2"/>
        <v>3</v>
      </c>
      <c r="G156" s="132"/>
      <c r="H156" s="16"/>
      <c r="I156" s="17"/>
      <c r="J156" s="16"/>
      <c r="K156" s="19"/>
    </row>
    <row r="157" spans="1:11" ht="15.75">
      <c r="A157" s="14">
        <v>148</v>
      </c>
      <c r="B157" s="15" t="s">
        <v>547</v>
      </c>
      <c r="C157" s="264">
        <v>2</v>
      </c>
      <c r="D157" s="16"/>
      <c r="E157" s="17"/>
      <c r="F157" s="18">
        <f t="shared" si="2"/>
        <v>2</v>
      </c>
      <c r="G157" s="132"/>
      <c r="H157" s="16"/>
      <c r="I157" s="17"/>
      <c r="J157" s="16"/>
      <c r="K157" s="19"/>
    </row>
    <row r="158" spans="1:11" ht="15.75">
      <c r="A158" s="21">
        <v>149</v>
      </c>
      <c r="B158" s="15" t="s">
        <v>548</v>
      </c>
      <c r="C158" s="264">
        <v>1</v>
      </c>
      <c r="D158" s="16"/>
      <c r="E158" s="17"/>
      <c r="F158" s="18">
        <f t="shared" si="2"/>
        <v>1</v>
      </c>
      <c r="G158" s="132"/>
      <c r="H158" s="16"/>
      <c r="I158" s="17"/>
      <c r="J158" s="16"/>
      <c r="K158" s="19"/>
    </row>
    <row r="159" spans="1:11" ht="15.75">
      <c r="A159" s="21">
        <v>150</v>
      </c>
      <c r="B159" s="15" t="s">
        <v>549</v>
      </c>
      <c r="C159" s="264">
        <v>3</v>
      </c>
      <c r="D159" s="16"/>
      <c r="E159" s="17"/>
      <c r="F159" s="18">
        <f t="shared" si="2"/>
        <v>3</v>
      </c>
      <c r="G159" s="132"/>
      <c r="H159" s="16"/>
      <c r="I159" s="17"/>
      <c r="J159" s="16"/>
      <c r="K159" s="19"/>
    </row>
    <row r="160" spans="1:11" ht="15.75">
      <c r="A160" s="14">
        <v>151</v>
      </c>
      <c r="B160" s="15" t="s">
        <v>550</v>
      </c>
      <c r="C160" s="264">
        <v>0.5</v>
      </c>
      <c r="D160" s="16"/>
      <c r="E160" s="17"/>
      <c r="F160" s="18">
        <f t="shared" si="2"/>
        <v>0.5</v>
      </c>
      <c r="G160" s="132"/>
      <c r="H160" s="16"/>
      <c r="I160" s="17"/>
      <c r="J160" s="16"/>
      <c r="K160" s="19"/>
    </row>
    <row r="161" spans="1:11" ht="15.75">
      <c r="A161" s="14">
        <v>152</v>
      </c>
      <c r="B161" s="15" t="s">
        <v>551</v>
      </c>
      <c r="C161" s="264">
        <v>1</v>
      </c>
      <c r="D161" s="16"/>
      <c r="E161" s="17"/>
      <c r="F161" s="18">
        <f t="shared" si="2"/>
        <v>1</v>
      </c>
      <c r="G161" s="132"/>
      <c r="H161" s="16"/>
      <c r="I161" s="17"/>
      <c r="J161" s="16"/>
      <c r="K161" s="19"/>
    </row>
    <row r="162" spans="1:11" ht="15.75">
      <c r="A162" s="14">
        <v>153</v>
      </c>
      <c r="B162" s="15" t="s">
        <v>552</v>
      </c>
      <c r="C162" s="264">
        <v>1</v>
      </c>
      <c r="D162" s="16"/>
      <c r="E162" s="17"/>
      <c r="F162" s="18">
        <f t="shared" si="2"/>
        <v>1</v>
      </c>
      <c r="G162" s="132"/>
      <c r="H162" s="16"/>
      <c r="I162" s="17"/>
      <c r="J162" s="16"/>
      <c r="K162" s="19"/>
    </row>
    <row r="163" spans="1:11" ht="15.75">
      <c r="A163" s="14">
        <v>154</v>
      </c>
      <c r="B163" s="15" t="s">
        <v>553</v>
      </c>
      <c r="C163" s="264">
        <v>1</v>
      </c>
      <c r="D163" s="16"/>
      <c r="E163" s="17"/>
      <c r="F163" s="18">
        <f t="shared" si="2"/>
        <v>1</v>
      </c>
      <c r="G163" s="132"/>
      <c r="H163" s="16"/>
      <c r="I163" s="17"/>
      <c r="J163" s="16"/>
      <c r="K163" s="19"/>
    </row>
    <row r="164" spans="1:11" ht="15.75">
      <c r="A164" s="14">
        <v>155</v>
      </c>
      <c r="B164" s="15" t="s">
        <v>447</v>
      </c>
      <c r="C164" s="264">
        <v>0.5</v>
      </c>
      <c r="D164" s="16"/>
      <c r="E164" s="17"/>
      <c r="F164" s="18">
        <f t="shared" si="2"/>
        <v>0.5</v>
      </c>
      <c r="G164" s="132"/>
      <c r="H164" s="16"/>
      <c r="I164" s="17"/>
      <c r="J164" s="16"/>
      <c r="K164" s="19"/>
    </row>
    <row r="165" spans="1:11" ht="15.75">
      <c r="A165" s="14">
        <v>156</v>
      </c>
      <c r="B165" s="15" t="s">
        <v>554</v>
      </c>
      <c r="C165" s="264">
        <v>0.5</v>
      </c>
      <c r="D165" s="16"/>
      <c r="E165" s="17"/>
      <c r="F165" s="18">
        <f t="shared" si="2"/>
        <v>0.5</v>
      </c>
      <c r="G165" s="132"/>
      <c r="H165" s="16"/>
      <c r="I165" s="17"/>
      <c r="J165" s="16"/>
      <c r="K165" s="19"/>
    </row>
    <row r="166" spans="1:11" ht="15.75">
      <c r="A166" s="14">
        <v>157</v>
      </c>
      <c r="B166" s="15" t="s">
        <v>477</v>
      </c>
      <c r="C166" s="264">
        <v>0.5</v>
      </c>
      <c r="D166" s="16"/>
      <c r="E166" s="17"/>
      <c r="F166" s="18">
        <f t="shared" si="2"/>
        <v>0.5</v>
      </c>
      <c r="G166" s="132"/>
      <c r="H166" s="16"/>
      <c r="I166" s="17"/>
      <c r="J166" s="16"/>
      <c r="K166" s="19"/>
    </row>
    <row r="167" spans="1:11" ht="15.75">
      <c r="A167" s="14">
        <v>158</v>
      </c>
      <c r="B167" s="15" t="s">
        <v>555</v>
      </c>
      <c r="C167" s="264">
        <v>0.5</v>
      </c>
      <c r="D167" s="16"/>
      <c r="E167" s="17"/>
      <c r="F167" s="18">
        <f t="shared" si="2"/>
        <v>0.5</v>
      </c>
      <c r="G167" s="132"/>
      <c r="H167" s="16"/>
      <c r="I167" s="17"/>
      <c r="J167" s="16"/>
      <c r="K167" s="19"/>
    </row>
    <row r="168" spans="1:11" ht="15.75">
      <c r="A168" s="21">
        <v>159</v>
      </c>
      <c r="B168" s="15" t="s">
        <v>412</v>
      </c>
      <c r="C168" s="264">
        <v>0.5</v>
      </c>
      <c r="D168" s="16"/>
      <c r="E168" s="17"/>
      <c r="F168" s="18">
        <f t="shared" si="2"/>
        <v>0.5</v>
      </c>
      <c r="G168" s="132"/>
      <c r="H168" s="16"/>
      <c r="I168" s="17"/>
      <c r="J168" s="16"/>
      <c r="K168" s="19"/>
    </row>
    <row r="169" spans="1:11" ht="15.75">
      <c r="A169" s="21">
        <v>160</v>
      </c>
      <c r="B169" s="15" t="s">
        <v>449</v>
      </c>
      <c r="C169" s="264">
        <v>0.5</v>
      </c>
      <c r="D169" s="16"/>
      <c r="E169" s="17"/>
      <c r="F169" s="18">
        <f t="shared" si="2"/>
        <v>0.5</v>
      </c>
      <c r="G169" s="132"/>
      <c r="H169" s="16"/>
      <c r="I169" s="17"/>
      <c r="J169" s="16"/>
      <c r="K169" s="19"/>
    </row>
    <row r="170" spans="1:11" ht="15.75">
      <c r="A170" s="14">
        <v>161</v>
      </c>
      <c r="B170" s="15" t="s">
        <v>556</v>
      </c>
      <c r="C170" s="264">
        <v>1</v>
      </c>
      <c r="D170" s="16"/>
      <c r="E170" s="17"/>
      <c r="F170" s="18">
        <f t="shared" si="2"/>
        <v>1</v>
      </c>
      <c r="G170" s="132"/>
      <c r="H170" s="16"/>
      <c r="I170" s="17"/>
      <c r="J170" s="16"/>
      <c r="K170" s="19"/>
    </row>
    <row r="171" spans="1:11" ht="15.75">
      <c r="A171" s="14">
        <v>162</v>
      </c>
      <c r="B171" s="15" t="s">
        <v>557</v>
      </c>
      <c r="C171" s="264">
        <v>1</v>
      </c>
      <c r="D171" s="16"/>
      <c r="E171" s="17"/>
      <c r="F171" s="18">
        <f t="shared" si="2"/>
        <v>1</v>
      </c>
      <c r="G171" s="132"/>
      <c r="H171" s="16"/>
      <c r="I171" s="17"/>
      <c r="J171" s="16"/>
      <c r="K171" s="19"/>
    </row>
    <row r="172" spans="1:11" ht="15.75">
      <c r="A172" s="14">
        <v>163</v>
      </c>
      <c r="B172" s="15" t="s">
        <v>558</v>
      </c>
      <c r="C172" s="264">
        <v>0.5</v>
      </c>
      <c r="D172" s="16"/>
      <c r="E172" s="17"/>
      <c r="F172" s="18">
        <f t="shared" si="2"/>
        <v>0.5</v>
      </c>
      <c r="G172" s="132"/>
      <c r="H172" s="16"/>
      <c r="I172" s="17"/>
      <c r="J172" s="16"/>
      <c r="K172" s="19"/>
    </row>
    <row r="173" spans="1:11" ht="15.75">
      <c r="A173" s="14">
        <v>164</v>
      </c>
      <c r="B173" s="15" t="s">
        <v>559</v>
      </c>
      <c r="C173" s="264">
        <v>0.5</v>
      </c>
      <c r="D173" s="16"/>
      <c r="E173" s="17"/>
      <c r="F173" s="18">
        <f t="shared" si="2"/>
        <v>0.5</v>
      </c>
      <c r="G173" s="132"/>
      <c r="H173" s="16"/>
      <c r="I173" s="17"/>
      <c r="J173" s="16"/>
      <c r="K173" s="19"/>
    </row>
    <row r="174" spans="1:11" ht="15.75">
      <c r="A174" s="14">
        <v>165</v>
      </c>
      <c r="B174" s="15" t="s">
        <v>560</v>
      </c>
      <c r="C174" s="264">
        <v>0.5</v>
      </c>
      <c r="D174" s="16"/>
      <c r="E174" s="17"/>
      <c r="F174" s="18">
        <f t="shared" si="2"/>
        <v>0.5</v>
      </c>
      <c r="G174" s="132"/>
      <c r="H174" s="16"/>
      <c r="I174" s="17"/>
      <c r="J174" s="16"/>
      <c r="K174" s="19"/>
    </row>
    <row r="175" spans="1:11" ht="15.75">
      <c r="A175" s="14">
        <v>166</v>
      </c>
      <c r="B175" s="15" t="s">
        <v>561</v>
      </c>
      <c r="C175" s="264">
        <v>0.5</v>
      </c>
      <c r="D175" s="16"/>
      <c r="E175" s="17"/>
      <c r="F175" s="18">
        <f t="shared" si="2"/>
        <v>0.5</v>
      </c>
      <c r="G175" s="132"/>
      <c r="H175" s="16"/>
      <c r="I175" s="17"/>
      <c r="J175" s="16"/>
      <c r="K175" s="19"/>
    </row>
    <row r="176" spans="1:11" ht="15.75">
      <c r="A176" s="14">
        <v>167</v>
      </c>
      <c r="B176" s="15" t="s">
        <v>562</v>
      </c>
      <c r="C176" s="264">
        <v>0.3</v>
      </c>
      <c r="D176" s="16"/>
      <c r="E176" s="17"/>
      <c r="F176" s="18">
        <f t="shared" si="2"/>
        <v>0.3</v>
      </c>
      <c r="G176" s="132"/>
      <c r="H176" s="16"/>
      <c r="I176" s="17"/>
      <c r="J176" s="16"/>
      <c r="K176" s="19"/>
    </row>
    <row r="177" spans="1:11" ht="15.75">
      <c r="A177" s="14">
        <v>168</v>
      </c>
      <c r="B177" s="15" t="s">
        <v>563</v>
      </c>
      <c r="C177" s="264">
        <v>1</v>
      </c>
      <c r="D177" s="16"/>
      <c r="E177" s="17"/>
      <c r="F177" s="18">
        <f t="shared" si="2"/>
        <v>1</v>
      </c>
      <c r="G177" s="132"/>
      <c r="H177" s="16"/>
      <c r="I177" s="17"/>
      <c r="J177" s="16"/>
      <c r="K177" s="19"/>
    </row>
    <row r="178" spans="1:11" ht="15.75">
      <c r="A178" s="21">
        <v>169</v>
      </c>
      <c r="B178" s="15" t="s">
        <v>564</v>
      </c>
      <c r="C178" s="264">
        <v>1</v>
      </c>
      <c r="D178" s="16"/>
      <c r="E178" s="17"/>
      <c r="F178" s="18">
        <f t="shared" si="2"/>
        <v>1</v>
      </c>
      <c r="G178" s="132"/>
      <c r="H178" s="16"/>
      <c r="I178" s="17"/>
      <c r="J178" s="16"/>
      <c r="K178" s="19"/>
    </row>
    <row r="179" spans="1:11" ht="15.75">
      <c r="A179" s="21">
        <v>170</v>
      </c>
      <c r="B179" s="15" t="s">
        <v>565</v>
      </c>
      <c r="C179" s="264">
        <v>2</v>
      </c>
      <c r="D179" s="16"/>
      <c r="E179" s="17"/>
      <c r="F179" s="18">
        <f t="shared" si="2"/>
        <v>2</v>
      </c>
      <c r="G179" s="132"/>
      <c r="H179" s="16"/>
      <c r="I179" s="17"/>
      <c r="J179" s="16"/>
      <c r="K179" s="19"/>
    </row>
    <row r="180" spans="1:11" ht="15.75">
      <c r="A180" s="14">
        <v>171</v>
      </c>
      <c r="B180" s="15" t="s">
        <v>566</v>
      </c>
      <c r="C180" s="264">
        <v>0.3</v>
      </c>
      <c r="D180" s="16"/>
      <c r="E180" s="17"/>
      <c r="F180" s="18">
        <f t="shared" si="2"/>
        <v>0.3</v>
      </c>
      <c r="G180" s="132"/>
      <c r="H180" s="16"/>
      <c r="I180" s="17"/>
      <c r="J180" s="16"/>
      <c r="K180" s="19"/>
    </row>
    <row r="181" spans="1:11" ht="15.75">
      <c r="A181" s="14">
        <v>172</v>
      </c>
      <c r="B181" s="15" t="s">
        <v>567</v>
      </c>
      <c r="C181" s="264">
        <v>0.3</v>
      </c>
      <c r="D181" s="16"/>
      <c r="E181" s="17"/>
      <c r="F181" s="18">
        <f t="shared" si="2"/>
        <v>0.3</v>
      </c>
      <c r="G181" s="132"/>
      <c r="H181" s="16"/>
      <c r="I181" s="17"/>
      <c r="J181" s="16"/>
      <c r="K181" s="19"/>
    </row>
    <row r="182" spans="1:11" ht="15.75">
      <c r="A182" s="14">
        <v>173</v>
      </c>
      <c r="B182" s="15" t="s">
        <v>568</v>
      </c>
      <c r="C182" s="264">
        <v>1</v>
      </c>
      <c r="D182" s="16"/>
      <c r="E182" s="17"/>
      <c r="F182" s="18">
        <f t="shared" si="2"/>
        <v>1</v>
      </c>
      <c r="G182" s="132"/>
      <c r="H182" s="16"/>
      <c r="I182" s="17"/>
      <c r="J182" s="16"/>
      <c r="K182" s="19"/>
    </row>
    <row r="183" spans="1:11" ht="15.75">
      <c r="A183" s="14">
        <v>174</v>
      </c>
      <c r="B183" s="15" t="s">
        <v>569</v>
      </c>
      <c r="C183" s="264">
        <v>0.3</v>
      </c>
      <c r="D183" s="16"/>
      <c r="E183" s="17"/>
      <c r="F183" s="18">
        <f t="shared" si="2"/>
        <v>0.3</v>
      </c>
      <c r="G183" s="132"/>
      <c r="H183" s="16"/>
      <c r="I183" s="17"/>
      <c r="J183" s="16"/>
      <c r="K183" s="19"/>
    </row>
    <row r="184" spans="1:11" ht="15.75">
      <c r="A184" s="14">
        <v>175</v>
      </c>
      <c r="B184" s="15" t="s">
        <v>570</v>
      </c>
      <c r="C184" s="264">
        <v>0.2</v>
      </c>
      <c r="D184" s="16"/>
      <c r="E184" s="17"/>
      <c r="F184" s="18">
        <f t="shared" si="2"/>
        <v>0.2</v>
      </c>
      <c r="G184" s="132"/>
      <c r="H184" s="16"/>
      <c r="I184" s="17"/>
      <c r="J184" s="16"/>
      <c r="K184" s="19"/>
    </row>
    <row r="185" spans="1:11" ht="15.75">
      <c r="A185" s="14">
        <v>176</v>
      </c>
      <c r="B185" s="15" t="s">
        <v>468</v>
      </c>
      <c r="C185" s="264">
        <v>0.5</v>
      </c>
      <c r="D185" s="16"/>
      <c r="E185" s="17"/>
      <c r="F185" s="18">
        <f t="shared" si="2"/>
        <v>0.5</v>
      </c>
      <c r="G185" s="132"/>
      <c r="H185" s="16"/>
      <c r="I185" s="17"/>
      <c r="J185" s="16"/>
      <c r="K185" s="19"/>
    </row>
    <row r="186" spans="1:11" ht="15.75">
      <c r="A186" s="14">
        <v>177</v>
      </c>
      <c r="B186" s="15" t="s">
        <v>571</v>
      </c>
      <c r="C186" s="264">
        <v>0.6</v>
      </c>
      <c r="D186" s="16"/>
      <c r="E186" s="17"/>
      <c r="F186" s="18">
        <f t="shared" si="2"/>
        <v>0.6</v>
      </c>
      <c r="G186" s="132"/>
      <c r="H186" s="16"/>
      <c r="I186" s="17"/>
      <c r="J186" s="16"/>
      <c r="K186" s="19"/>
    </row>
    <row r="187" spans="1:11" ht="15.75">
      <c r="A187" s="14">
        <v>178</v>
      </c>
      <c r="B187" s="15" t="s">
        <v>457</v>
      </c>
      <c r="C187" s="264">
        <v>1.5</v>
      </c>
      <c r="D187" s="16"/>
      <c r="E187" s="17"/>
      <c r="F187" s="18">
        <f t="shared" si="2"/>
        <v>1.5</v>
      </c>
      <c r="G187" s="132"/>
      <c r="H187" s="16"/>
      <c r="I187" s="17"/>
      <c r="J187" s="16"/>
      <c r="K187" s="19"/>
    </row>
    <row r="188" spans="1:11" ht="15.75">
      <c r="A188" s="21">
        <v>179</v>
      </c>
      <c r="B188" s="15" t="s">
        <v>572</v>
      </c>
      <c r="C188" s="264">
        <v>0.4</v>
      </c>
      <c r="D188" s="16"/>
      <c r="E188" s="17"/>
      <c r="F188" s="18">
        <f t="shared" si="2"/>
        <v>0.4</v>
      </c>
      <c r="G188" s="132"/>
      <c r="H188" s="16"/>
      <c r="I188" s="17"/>
      <c r="J188" s="16"/>
      <c r="K188" s="19"/>
    </row>
    <row r="189" spans="1:11" ht="15.75">
      <c r="A189" s="21">
        <v>180</v>
      </c>
      <c r="B189" s="15" t="s">
        <v>573</v>
      </c>
      <c r="C189" s="264">
        <v>1</v>
      </c>
      <c r="D189" s="16"/>
      <c r="E189" s="17"/>
      <c r="F189" s="18">
        <f t="shared" si="2"/>
        <v>1</v>
      </c>
      <c r="G189" s="132"/>
      <c r="H189" s="16"/>
      <c r="I189" s="17"/>
      <c r="J189" s="16"/>
      <c r="K189" s="19"/>
    </row>
    <row r="190" spans="1:11" ht="15.75">
      <c r="A190" s="14">
        <v>181</v>
      </c>
      <c r="B190" s="15" t="s">
        <v>574</v>
      </c>
      <c r="C190" s="264">
        <v>0.2</v>
      </c>
      <c r="D190" s="16"/>
      <c r="E190" s="17"/>
      <c r="F190" s="18">
        <f t="shared" si="2"/>
        <v>0.2</v>
      </c>
      <c r="G190" s="132"/>
      <c r="H190" s="16"/>
      <c r="I190" s="17"/>
      <c r="J190" s="16"/>
      <c r="K190" s="19"/>
    </row>
    <row r="191" spans="1:11" ht="15.75">
      <c r="A191" s="14">
        <v>182</v>
      </c>
      <c r="B191" s="15" t="s">
        <v>575</v>
      </c>
      <c r="C191" s="264">
        <v>1</v>
      </c>
      <c r="D191" s="16"/>
      <c r="E191" s="17"/>
      <c r="F191" s="18">
        <f t="shared" si="2"/>
        <v>1</v>
      </c>
      <c r="G191" s="132"/>
      <c r="H191" s="16"/>
      <c r="I191" s="17"/>
      <c r="J191" s="16"/>
      <c r="K191" s="19"/>
    </row>
    <row r="192" spans="1:11" ht="15.75">
      <c r="A192" s="14">
        <v>183</v>
      </c>
      <c r="B192" s="15" t="s">
        <v>576</v>
      </c>
      <c r="C192" s="264">
        <v>2</v>
      </c>
      <c r="D192" s="16"/>
      <c r="E192" s="17"/>
      <c r="F192" s="18">
        <f t="shared" si="2"/>
        <v>2</v>
      </c>
      <c r="G192" s="132"/>
      <c r="H192" s="16"/>
      <c r="I192" s="17"/>
      <c r="J192" s="16"/>
      <c r="K192" s="19"/>
    </row>
    <row r="193" spans="1:11" ht="15.75">
      <c r="A193" s="14">
        <v>184</v>
      </c>
      <c r="B193" s="15" t="s">
        <v>577</v>
      </c>
      <c r="C193" s="264">
        <v>2.5</v>
      </c>
      <c r="D193" s="16"/>
      <c r="E193" s="17"/>
      <c r="F193" s="18">
        <f t="shared" si="2"/>
        <v>2.5</v>
      </c>
      <c r="G193" s="132"/>
      <c r="H193" s="16"/>
      <c r="I193" s="17"/>
      <c r="J193" s="16"/>
      <c r="K193" s="19"/>
    </row>
    <row r="194" spans="1:11" ht="15.75">
      <c r="A194" s="14">
        <v>185</v>
      </c>
      <c r="B194" s="15" t="s">
        <v>578</v>
      </c>
      <c r="C194" s="264">
        <v>0.5</v>
      </c>
      <c r="D194" s="16"/>
      <c r="E194" s="17"/>
      <c r="F194" s="18">
        <f t="shared" si="2"/>
        <v>0.5</v>
      </c>
      <c r="G194" s="132"/>
      <c r="H194" s="16"/>
      <c r="I194" s="17"/>
      <c r="J194" s="16"/>
      <c r="K194" s="19"/>
    </row>
    <row r="195" spans="1:11" ht="15.75">
      <c r="A195" s="14">
        <v>186</v>
      </c>
      <c r="B195" s="15" t="s">
        <v>579</v>
      </c>
      <c r="C195" s="264">
        <v>0.5</v>
      </c>
      <c r="D195" s="16"/>
      <c r="E195" s="17"/>
      <c r="F195" s="18">
        <f t="shared" si="2"/>
        <v>0.5</v>
      </c>
      <c r="G195" s="132"/>
      <c r="H195" s="16"/>
      <c r="I195" s="17"/>
      <c r="J195" s="16"/>
      <c r="K195" s="19"/>
    </row>
    <row r="196" spans="1:11" ht="15.75">
      <c r="A196" s="14">
        <v>187</v>
      </c>
      <c r="B196" s="15" t="s">
        <v>580</v>
      </c>
      <c r="C196" s="264">
        <v>1.5</v>
      </c>
      <c r="D196" s="16"/>
      <c r="E196" s="17"/>
      <c r="F196" s="18">
        <f t="shared" si="2"/>
        <v>1.5</v>
      </c>
      <c r="G196" s="132"/>
      <c r="H196" s="16"/>
      <c r="I196" s="17"/>
      <c r="J196" s="16"/>
      <c r="K196" s="19"/>
    </row>
    <row r="197" spans="1:11" ht="15.75">
      <c r="A197" s="14">
        <v>188</v>
      </c>
      <c r="B197" s="15" t="s">
        <v>581</v>
      </c>
      <c r="C197" s="264">
        <v>0.4</v>
      </c>
      <c r="D197" s="16"/>
      <c r="E197" s="17"/>
      <c r="F197" s="18">
        <f t="shared" si="2"/>
        <v>0.4</v>
      </c>
      <c r="G197" s="132"/>
      <c r="H197" s="16"/>
      <c r="I197" s="17"/>
      <c r="J197" s="16"/>
      <c r="K197" s="19"/>
    </row>
    <row r="198" spans="1:11" ht="15.75">
      <c r="A198" s="21">
        <v>189</v>
      </c>
      <c r="B198" s="15" t="s">
        <v>582</v>
      </c>
      <c r="C198" s="264">
        <v>0.2</v>
      </c>
      <c r="D198" s="16"/>
      <c r="E198" s="17"/>
      <c r="F198" s="18">
        <f t="shared" si="2"/>
        <v>0.2</v>
      </c>
      <c r="G198" s="132"/>
      <c r="H198" s="16"/>
      <c r="I198" s="17"/>
      <c r="J198" s="16"/>
      <c r="K198" s="19"/>
    </row>
    <row r="199" spans="1:11" ht="15.75">
      <c r="A199" s="21">
        <v>190</v>
      </c>
      <c r="B199" s="15" t="s">
        <v>583</v>
      </c>
      <c r="C199" s="264">
        <v>0.4</v>
      </c>
      <c r="D199" s="16"/>
      <c r="E199" s="17"/>
      <c r="F199" s="18">
        <f t="shared" si="2"/>
        <v>0.4</v>
      </c>
      <c r="G199" s="132"/>
      <c r="H199" s="16"/>
      <c r="I199" s="17"/>
      <c r="J199" s="16"/>
      <c r="K199" s="19"/>
    </row>
    <row r="200" spans="1:11" ht="15.75">
      <c r="A200" s="14">
        <v>191</v>
      </c>
      <c r="B200" s="15" t="s">
        <v>584</v>
      </c>
      <c r="C200" s="264">
        <v>0.5</v>
      </c>
      <c r="D200" s="16"/>
      <c r="E200" s="17"/>
      <c r="F200" s="18">
        <f t="shared" si="2"/>
        <v>0.5</v>
      </c>
      <c r="G200" s="132"/>
      <c r="H200" s="16"/>
      <c r="I200" s="17"/>
      <c r="J200" s="16"/>
      <c r="K200" s="19"/>
    </row>
    <row r="201" spans="1:11" ht="15.75">
      <c r="A201" s="14">
        <v>192</v>
      </c>
      <c r="B201" s="15" t="s">
        <v>585</v>
      </c>
      <c r="C201" s="264">
        <v>0.3</v>
      </c>
      <c r="D201" s="16"/>
      <c r="E201" s="17"/>
      <c r="F201" s="18">
        <f t="shared" si="2"/>
        <v>0.3</v>
      </c>
      <c r="G201" s="132"/>
      <c r="H201" s="16"/>
      <c r="I201" s="17"/>
      <c r="J201" s="16"/>
      <c r="K201" s="19"/>
    </row>
    <row r="202" spans="1:11" ht="15.75">
      <c r="A202" s="14">
        <v>193</v>
      </c>
      <c r="B202" s="15" t="s">
        <v>436</v>
      </c>
      <c r="C202" s="264">
        <v>0.5</v>
      </c>
      <c r="D202" s="16"/>
      <c r="E202" s="17"/>
      <c r="F202" s="18">
        <f t="shared" ref="F202:F265" si="3">SUM(C202,D202)</f>
        <v>0.5</v>
      </c>
      <c r="G202" s="132"/>
      <c r="H202" s="16"/>
      <c r="I202" s="17"/>
      <c r="J202" s="16"/>
      <c r="K202" s="19"/>
    </row>
    <row r="203" spans="1:11" ht="15.75">
      <c r="A203" s="14">
        <v>194</v>
      </c>
      <c r="B203" s="15" t="s">
        <v>586</v>
      </c>
      <c r="C203" s="264">
        <v>1</v>
      </c>
      <c r="D203" s="16"/>
      <c r="E203" s="17"/>
      <c r="F203" s="18">
        <f t="shared" si="3"/>
        <v>1</v>
      </c>
      <c r="G203" s="132"/>
      <c r="H203" s="16"/>
      <c r="I203" s="17"/>
      <c r="J203" s="16"/>
      <c r="K203" s="19"/>
    </row>
    <row r="204" spans="1:11" ht="15.75">
      <c r="A204" s="14">
        <v>195</v>
      </c>
      <c r="B204" s="15" t="s">
        <v>587</v>
      </c>
      <c r="C204" s="264">
        <v>0.5</v>
      </c>
      <c r="D204" s="16"/>
      <c r="E204" s="17"/>
      <c r="F204" s="18">
        <f t="shared" si="3"/>
        <v>0.5</v>
      </c>
      <c r="G204" s="132"/>
      <c r="H204" s="16"/>
      <c r="I204" s="17"/>
      <c r="J204" s="16"/>
      <c r="K204" s="19"/>
    </row>
    <row r="205" spans="1:11" ht="15.75">
      <c r="A205" s="14">
        <v>196</v>
      </c>
      <c r="B205" s="15" t="s">
        <v>524</v>
      </c>
      <c r="C205" s="264">
        <v>0.5</v>
      </c>
      <c r="D205" s="16"/>
      <c r="E205" s="17"/>
      <c r="F205" s="18">
        <f t="shared" si="3"/>
        <v>0.5</v>
      </c>
      <c r="G205" s="132"/>
      <c r="H205" s="16"/>
      <c r="I205" s="17"/>
      <c r="J205" s="16"/>
      <c r="K205" s="19"/>
    </row>
    <row r="206" spans="1:11" ht="15.75">
      <c r="A206" s="14">
        <v>197</v>
      </c>
      <c r="B206" s="15" t="s">
        <v>588</v>
      </c>
      <c r="C206" s="264">
        <v>1</v>
      </c>
      <c r="D206" s="16"/>
      <c r="E206" s="17"/>
      <c r="F206" s="18">
        <f t="shared" si="3"/>
        <v>1</v>
      </c>
      <c r="G206" s="132"/>
      <c r="H206" s="16"/>
      <c r="I206" s="17"/>
      <c r="J206" s="16"/>
      <c r="K206" s="19"/>
    </row>
    <row r="207" spans="1:11" ht="15.75">
      <c r="A207" s="14">
        <v>198</v>
      </c>
      <c r="B207" s="15" t="s">
        <v>589</v>
      </c>
      <c r="C207" s="264">
        <v>2</v>
      </c>
      <c r="D207" s="16"/>
      <c r="E207" s="17"/>
      <c r="F207" s="18">
        <f t="shared" si="3"/>
        <v>2</v>
      </c>
      <c r="G207" s="132"/>
      <c r="H207" s="16"/>
      <c r="I207" s="17"/>
      <c r="J207" s="16"/>
      <c r="K207" s="19"/>
    </row>
    <row r="208" spans="1:11" ht="15.75">
      <c r="A208" s="21">
        <v>199</v>
      </c>
      <c r="B208" s="15" t="s">
        <v>590</v>
      </c>
      <c r="C208" s="264">
        <v>0.5</v>
      </c>
      <c r="D208" s="16"/>
      <c r="E208" s="17"/>
      <c r="F208" s="18">
        <f t="shared" si="3"/>
        <v>0.5</v>
      </c>
      <c r="G208" s="132"/>
      <c r="H208" s="16"/>
      <c r="I208" s="17"/>
      <c r="J208" s="16"/>
      <c r="K208" s="19"/>
    </row>
    <row r="209" spans="1:11" ht="15.75">
      <c r="A209" s="21">
        <v>200</v>
      </c>
      <c r="B209" s="15" t="s">
        <v>591</v>
      </c>
      <c r="C209" s="264">
        <v>1</v>
      </c>
      <c r="D209" s="16"/>
      <c r="E209" s="17"/>
      <c r="F209" s="18">
        <f t="shared" si="3"/>
        <v>1</v>
      </c>
      <c r="G209" s="132"/>
      <c r="H209" s="16"/>
      <c r="I209" s="17"/>
      <c r="J209" s="16"/>
      <c r="K209" s="19"/>
    </row>
    <row r="210" spans="1:11" ht="15.75">
      <c r="A210" s="14">
        <v>201</v>
      </c>
      <c r="B210" s="15" t="s">
        <v>592</v>
      </c>
      <c r="C210" s="264">
        <v>0.5</v>
      </c>
      <c r="D210" s="16"/>
      <c r="E210" s="17"/>
      <c r="F210" s="18">
        <f t="shared" si="3"/>
        <v>0.5</v>
      </c>
      <c r="G210" s="132"/>
      <c r="H210" s="16"/>
      <c r="I210" s="17"/>
      <c r="J210" s="16"/>
      <c r="K210" s="19"/>
    </row>
    <row r="211" spans="1:11" ht="15.75">
      <c r="A211" s="14">
        <v>202</v>
      </c>
      <c r="B211" s="15" t="s">
        <v>445</v>
      </c>
      <c r="C211" s="264">
        <v>0.4</v>
      </c>
      <c r="D211" s="16"/>
      <c r="E211" s="17"/>
      <c r="F211" s="18">
        <f t="shared" si="3"/>
        <v>0.4</v>
      </c>
      <c r="G211" s="132"/>
      <c r="H211" s="16"/>
      <c r="I211" s="17"/>
      <c r="J211" s="16"/>
      <c r="K211" s="19"/>
    </row>
    <row r="212" spans="1:11" ht="15.75">
      <c r="A212" s="14">
        <v>203</v>
      </c>
      <c r="B212" s="15" t="s">
        <v>593</v>
      </c>
      <c r="C212" s="264">
        <v>0.5</v>
      </c>
      <c r="D212" s="16"/>
      <c r="E212" s="17"/>
      <c r="F212" s="18">
        <f t="shared" si="3"/>
        <v>0.5</v>
      </c>
      <c r="G212" s="132"/>
      <c r="H212" s="16"/>
      <c r="I212" s="17"/>
      <c r="J212" s="16"/>
      <c r="K212" s="19"/>
    </row>
    <row r="213" spans="1:11" ht="15.75">
      <c r="A213" s="14">
        <v>204</v>
      </c>
      <c r="B213" s="15" t="s">
        <v>594</v>
      </c>
      <c r="C213" s="264">
        <v>1</v>
      </c>
      <c r="D213" s="16"/>
      <c r="E213" s="17"/>
      <c r="F213" s="18">
        <f t="shared" si="3"/>
        <v>1</v>
      </c>
      <c r="G213" s="132"/>
      <c r="H213" s="16"/>
      <c r="I213" s="17"/>
      <c r="J213" s="16"/>
      <c r="K213" s="19"/>
    </row>
    <row r="214" spans="1:11" ht="15.75">
      <c r="A214" s="14">
        <v>205</v>
      </c>
      <c r="B214" s="15" t="s">
        <v>595</v>
      </c>
      <c r="C214" s="264">
        <v>2.4</v>
      </c>
      <c r="D214" s="16"/>
      <c r="E214" s="17"/>
      <c r="F214" s="18">
        <f t="shared" si="3"/>
        <v>2.4</v>
      </c>
      <c r="G214" s="132"/>
      <c r="H214" s="16"/>
      <c r="I214" s="17"/>
      <c r="J214" s="16"/>
      <c r="K214" s="19"/>
    </row>
    <row r="215" spans="1:11" ht="15.75">
      <c r="A215" s="14">
        <v>206</v>
      </c>
      <c r="B215" s="15" t="s">
        <v>513</v>
      </c>
      <c r="C215" s="264">
        <v>0.7</v>
      </c>
      <c r="D215" s="16"/>
      <c r="E215" s="17"/>
      <c r="F215" s="18">
        <f t="shared" si="3"/>
        <v>0.7</v>
      </c>
      <c r="G215" s="132"/>
      <c r="H215" s="16"/>
      <c r="I215" s="17"/>
      <c r="J215" s="16"/>
      <c r="K215" s="19"/>
    </row>
    <row r="216" spans="1:11" ht="15.75">
      <c r="A216" s="14">
        <v>207</v>
      </c>
      <c r="B216" s="15" t="s">
        <v>596</v>
      </c>
      <c r="C216" s="264">
        <v>0.5</v>
      </c>
      <c r="D216" s="16"/>
      <c r="E216" s="17"/>
      <c r="F216" s="18">
        <f t="shared" si="3"/>
        <v>0.5</v>
      </c>
      <c r="G216" s="132"/>
      <c r="H216" s="16"/>
      <c r="I216" s="17"/>
      <c r="J216" s="16"/>
      <c r="K216" s="19"/>
    </row>
    <row r="217" spans="1:11" ht="15.75">
      <c r="A217" s="14">
        <v>208</v>
      </c>
      <c r="B217" s="15" t="s">
        <v>597</v>
      </c>
      <c r="C217" s="264">
        <v>1</v>
      </c>
      <c r="D217" s="16"/>
      <c r="E217" s="17"/>
      <c r="F217" s="18">
        <f t="shared" si="3"/>
        <v>1</v>
      </c>
      <c r="G217" s="132"/>
      <c r="H217" s="16"/>
      <c r="I217" s="17"/>
      <c r="J217" s="16"/>
      <c r="K217" s="19"/>
    </row>
    <row r="218" spans="1:11" ht="15.75">
      <c r="A218" s="21">
        <v>209</v>
      </c>
      <c r="B218" s="15" t="s">
        <v>598</v>
      </c>
      <c r="C218" s="264">
        <v>1</v>
      </c>
      <c r="D218" s="16"/>
      <c r="E218" s="17"/>
      <c r="F218" s="18">
        <f t="shared" si="3"/>
        <v>1</v>
      </c>
      <c r="G218" s="132"/>
      <c r="H218" s="16"/>
      <c r="I218" s="17"/>
      <c r="J218" s="16"/>
      <c r="K218" s="19"/>
    </row>
    <row r="219" spans="1:11" ht="15.75">
      <c r="A219" s="21">
        <v>210</v>
      </c>
      <c r="B219" s="15" t="s">
        <v>599</v>
      </c>
      <c r="C219" s="264">
        <v>0.5</v>
      </c>
      <c r="D219" s="16"/>
      <c r="E219" s="17"/>
      <c r="F219" s="18">
        <f t="shared" si="3"/>
        <v>0.5</v>
      </c>
      <c r="G219" s="132"/>
      <c r="H219" s="16"/>
      <c r="I219" s="17"/>
      <c r="J219" s="16"/>
      <c r="K219" s="19"/>
    </row>
    <row r="220" spans="1:11" ht="15.75">
      <c r="A220" s="14">
        <v>211</v>
      </c>
      <c r="B220" s="15" t="s">
        <v>600</v>
      </c>
      <c r="C220" s="264">
        <v>1</v>
      </c>
      <c r="D220" s="16"/>
      <c r="E220" s="17"/>
      <c r="F220" s="18">
        <f t="shared" si="3"/>
        <v>1</v>
      </c>
      <c r="G220" s="132"/>
      <c r="H220" s="16"/>
      <c r="I220" s="17"/>
      <c r="J220" s="16"/>
      <c r="K220" s="19"/>
    </row>
    <row r="221" spans="1:11" ht="15.75">
      <c r="A221" s="14">
        <v>212</v>
      </c>
      <c r="B221" s="15" t="s">
        <v>601</v>
      </c>
      <c r="C221" s="264">
        <v>0.5</v>
      </c>
      <c r="D221" s="16"/>
      <c r="E221" s="17"/>
      <c r="F221" s="18">
        <f t="shared" si="3"/>
        <v>0.5</v>
      </c>
      <c r="G221" s="132"/>
      <c r="H221" s="16"/>
      <c r="I221" s="17"/>
      <c r="J221" s="16"/>
      <c r="K221" s="19"/>
    </row>
    <row r="222" spans="1:11" ht="15.75">
      <c r="A222" s="14">
        <v>213</v>
      </c>
      <c r="B222" s="15" t="s">
        <v>602</v>
      </c>
      <c r="C222" s="264">
        <v>4</v>
      </c>
      <c r="D222" s="16"/>
      <c r="E222" s="17"/>
      <c r="F222" s="18">
        <f t="shared" si="3"/>
        <v>4</v>
      </c>
      <c r="G222" s="132"/>
      <c r="H222" s="16"/>
      <c r="I222" s="17"/>
      <c r="J222" s="16"/>
      <c r="K222" s="19"/>
    </row>
    <row r="223" spans="1:11" ht="15.75">
      <c r="A223" s="14">
        <v>214</v>
      </c>
      <c r="B223" s="15" t="s">
        <v>603</v>
      </c>
      <c r="C223" s="264">
        <v>1</v>
      </c>
      <c r="D223" s="16"/>
      <c r="E223" s="17"/>
      <c r="F223" s="18">
        <f t="shared" si="3"/>
        <v>1</v>
      </c>
      <c r="G223" s="132"/>
      <c r="H223" s="16"/>
      <c r="I223" s="17"/>
      <c r="J223" s="16"/>
      <c r="K223" s="19"/>
    </row>
    <row r="224" spans="1:11" ht="15.75">
      <c r="A224" s="14">
        <v>215</v>
      </c>
      <c r="B224" s="15" t="s">
        <v>514</v>
      </c>
      <c r="C224" s="264">
        <v>0.5</v>
      </c>
      <c r="D224" s="16"/>
      <c r="E224" s="17"/>
      <c r="F224" s="18">
        <f t="shared" si="3"/>
        <v>0.5</v>
      </c>
      <c r="G224" s="132"/>
      <c r="H224" s="16"/>
      <c r="I224" s="17"/>
      <c r="J224" s="16"/>
      <c r="K224" s="19"/>
    </row>
    <row r="225" spans="1:11" ht="15.75">
      <c r="A225" s="14">
        <v>216</v>
      </c>
      <c r="B225" s="15" t="s">
        <v>604</v>
      </c>
      <c r="C225" s="264">
        <v>1</v>
      </c>
      <c r="D225" s="16"/>
      <c r="E225" s="17"/>
      <c r="F225" s="18">
        <f t="shared" si="3"/>
        <v>1</v>
      </c>
      <c r="G225" s="132"/>
      <c r="H225" s="16"/>
      <c r="I225" s="17"/>
      <c r="J225" s="16"/>
      <c r="K225" s="19"/>
    </row>
    <row r="226" spans="1:11" ht="15.75">
      <c r="A226" s="14">
        <v>217</v>
      </c>
      <c r="B226" s="15" t="s">
        <v>605</v>
      </c>
      <c r="C226" s="264">
        <v>0.5</v>
      </c>
      <c r="D226" s="16"/>
      <c r="E226" s="17"/>
      <c r="F226" s="18">
        <f t="shared" si="3"/>
        <v>0.5</v>
      </c>
      <c r="G226" s="132"/>
      <c r="H226" s="16"/>
      <c r="I226" s="17"/>
      <c r="J226" s="16"/>
      <c r="K226" s="19"/>
    </row>
    <row r="227" spans="1:11" ht="15.75">
      <c r="A227" s="14">
        <v>218</v>
      </c>
      <c r="B227" s="15" t="s">
        <v>606</v>
      </c>
      <c r="C227" s="264">
        <v>0.5</v>
      </c>
      <c r="D227" s="16"/>
      <c r="E227" s="17"/>
      <c r="F227" s="18">
        <f t="shared" si="3"/>
        <v>0.5</v>
      </c>
      <c r="G227" s="132"/>
      <c r="H227" s="16"/>
      <c r="I227" s="17"/>
      <c r="J227" s="16"/>
      <c r="K227" s="19"/>
    </row>
    <row r="228" spans="1:11" ht="15.75">
      <c r="A228" s="21">
        <v>219</v>
      </c>
      <c r="B228" s="15" t="s">
        <v>607</v>
      </c>
      <c r="C228" s="264">
        <v>0.5</v>
      </c>
      <c r="D228" s="16"/>
      <c r="E228" s="17"/>
      <c r="F228" s="18">
        <f t="shared" si="3"/>
        <v>0.5</v>
      </c>
      <c r="G228" s="132"/>
      <c r="H228" s="16"/>
      <c r="I228" s="17"/>
      <c r="J228" s="16"/>
      <c r="K228" s="19"/>
    </row>
    <row r="229" spans="1:11" ht="15.75">
      <c r="A229" s="21">
        <v>220</v>
      </c>
      <c r="B229" s="15" t="s">
        <v>608</v>
      </c>
      <c r="C229" s="264">
        <v>0.5</v>
      </c>
      <c r="D229" s="16"/>
      <c r="E229" s="17"/>
      <c r="F229" s="18">
        <f t="shared" si="3"/>
        <v>0.5</v>
      </c>
      <c r="G229" s="132"/>
      <c r="H229" s="16"/>
      <c r="I229" s="17"/>
      <c r="J229" s="16"/>
      <c r="K229" s="19"/>
    </row>
    <row r="230" spans="1:11" ht="15.75">
      <c r="A230" s="14">
        <v>221</v>
      </c>
      <c r="B230" s="15" t="s">
        <v>609</v>
      </c>
      <c r="C230" s="264">
        <v>1</v>
      </c>
      <c r="D230" s="16"/>
      <c r="E230" s="17"/>
      <c r="F230" s="18">
        <f t="shared" si="3"/>
        <v>1</v>
      </c>
      <c r="G230" s="132"/>
      <c r="H230" s="16"/>
      <c r="I230" s="17"/>
      <c r="J230" s="16"/>
      <c r="K230" s="19"/>
    </row>
    <row r="231" spans="1:11" ht="15.75">
      <c r="A231" s="14">
        <v>222</v>
      </c>
      <c r="B231" s="15" t="s">
        <v>610</v>
      </c>
      <c r="C231" s="264">
        <v>0.5</v>
      </c>
      <c r="D231" s="16"/>
      <c r="E231" s="17"/>
      <c r="F231" s="18">
        <f t="shared" si="3"/>
        <v>0.5</v>
      </c>
      <c r="G231" s="132"/>
      <c r="H231" s="16"/>
      <c r="I231" s="17"/>
      <c r="J231" s="16"/>
      <c r="K231" s="19"/>
    </row>
    <row r="232" spans="1:11" ht="15.75">
      <c r="A232" s="14">
        <v>223</v>
      </c>
      <c r="B232" s="15" t="s">
        <v>611</v>
      </c>
      <c r="C232" s="264">
        <v>1</v>
      </c>
      <c r="D232" s="16"/>
      <c r="E232" s="17"/>
      <c r="F232" s="18">
        <f t="shared" si="3"/>
        <v>1</v>
      </c>
      <c r="G232" s="132"/>
      <c r="H232" s="16"/>
      <c r="I232" s="17"/>
      <c r="J232" s="16"/>
      <c r="K232" s="19"/>
    </row>
    <row r="233" spans="1:11" ht="15.75">
      <c r="A233" s="14">
        <v>224</v>
      </c>
      <c r="B233" s="15" t="s">
        <v>612</v>
      </c>
      <c r="C233" s="264">
        <v>0.5</v>
      </c>
      <c r="D233" s="16"/>
      <c r="E233" s="17"/>
      <c r="F233" s="18">
        <f t="shared" si="3"/>
        <v>0.5</v>
      </c>
      <c r="G233" s="132"/>
      <c r="H233" s="16"/>
      <c r="I233" s="17"/>
      <c r="J233" s="16"/>
      <c r="K233" s="19"/>
    </row>
    <row r="234" spans="1:11" ht="15.75">
      <c r="A234" s="14">
        <v>225</v>
      </c>
      <c r="B234" s="15" t="s">
        <v>613</v>
      </c>
      <c r="C234" s="264">
        <v>0.5</v>
      </c>
      <c r="D234" s="16"/>
      <c r="E234" s="17"/>
      <c r="F234" s="18">
        <f t="shared" si="3"/>
        <v>0.5</v>
      </c>
      <c r="G234" s="132"/>
      <c r="H234" s="16"/>
      <c r="I234" s="17"/>
      <c r="J234" s="16"/>
      <c r="K234" s="19"/>
    </row>
    <row r="235" spans="1:11" ht="15.75">
      <c r="A235" s="14">
        <v>226</v>
      </c>
      <c r="B235" s="15" t="s">
        <v>527</v>
      </c>
      <c r="C235" s="264">
        <v>3.5</v>
      </c>
      <c r="D235" s="16"/>
      <c r="E235" s="17"/>
      <c r="F235" s="18">
        <f t="shared" si="3"/>
        <v>3.5</v>
      </c>
      <c r="G235" s="132"/>
      <c r="H235" s="16"/>
      <c r="I235" s="17"/>
      <c r="J235" s="16"/>
      <c r="K235" s="19"/>
    </row>
    <row r="236" spans="1:11" ht="15.75">
      <c r="A236" s="14">
        <v>227</v>
      </c>
      <c r="B236" s="15" t="s">
        <v>575</v>
      </c>
      <c r="C236" s="264">
        <v>1</v>
      </c>
      <c r="D236" s="16"/>
      <c r="E236" s="17"/>
      <c r="F236" s="18">
        <f t="shared" si="3"/>
        <v>1</v>
      </c>
      <c r="G236" s="132"/>
      <c r="H236" s="16"/>
      <c r="I236" s="17"/>
      <c r="J236" s="16"/>
      <c r="K236" s="19"/>
    </row>
    <row r="237" spans="1:11" ht="15.75">
      <c r="A237" s="14">
        <v>228</v>
      </c>
      <c r="B237" s="15" t="s">
        <v>487</v>
      </c>
      <c r="C237" s="264">
        <v>1.5</v>
      </c>
      <c r="D237" s="16"/>
      <c r="E237" s="17"/>
      <c r="F237" s="18">
        <f t="shared" si="3"/>
        <v>1.5</v>
      </c>
      <c r="G237" s="132"/>
      <c r="H237" s="16"/>
      <c r="I237" s="17"/>
      <c r="J237" s="16"/>
      <c r="K237" s="19"/>
    </row>
    <row r="238" spans="1:11" ht="15.75">
      <c r="A238" s="21">
        <v>229</v>
      </c>
      <c r="B238" s="15" t="s">
        <v>589</v>
      </c>
      <c r="C238" s="264">
        <v>2</v>
      </c>
      <c r="D238" s="16"/>
      <c r="E238" s="17"/>
      <c r="F238" s="18">
        <f t="shared" si="3"/>
        <v>2</v>
      </c>
      <c r="G238" s="132"/>
      <c r="H238" s="16"/>
      <c r="I238" s="17"/>
      <c r="J238" s="16"/>
      <c r="K238" s="19"/>
    </row>
    <row r="239" spans="1:11" ht="15.75">
      <c r="A239" s="21">
        <v>230</v>
      </c>
      <c r="B239" s="15" t="s">
        <v>614</v>
      </c>
      <c r="C239" s="264">
        <v>0.5</v>
      </c>
      <c r="D239" s="16"/>
      <c r="E239" s="17"/>
      <c r="F239" s="18">
        <f t="shared" si="3"/>
        <v>0.5</v>
      </c>
      <c r="G239" s="132"/>
      <c r="H239" s="16"/>
      <c r="I239" s="17"/>
      <c r="J239" s="16"/>
      <c r="K239" s="19"/>
    </row>
    <row r="240" spans="1:11" ht="15.75">
      <c r="A240" s="14">
        <v>231</v>
      </c>
      <c r="B240" s="15" t="s">
        <v>615</v>
      </c>
      <c r="C240" s="264">
        <v>0.4</v>
      </c>
      <c r="D240" s="16"/>
      <c r="E240" s="17"/>
      <c r="F240" s="18">
        <f t="shared" si="3"/>
        <v>0.4</v>
      </c>
      <c r="G240" s="132"/>
      <c r="H240" s="16"/>
      <c r="I240" s="17"/>
      <c r="J240" s="16"/>
      <c r="K240" s="19"/>
    </row>
    <row r="241" spans="1:11" ht="15.75">
      <c r="A241" s="14">
        <v>232</v>
      </c>
      <c r="B241" s="15" t="s">
        <v>616</v>
      </c>
      <c r="C241" s="264">
        <v>0.5</v>
      </c>
      <c r="D241" s="16"/>
      <c r="E241" s="17"/>
      <c r="F241" s="18">
        <f t="shared" si="3"/>
        <v>0.5</v>
      </c>
      <c r="G241" s="132"/>
      <c r="H241" s="16"/>
      <c r="I241" s="17"/>
      <c r="J241" s="16"/>
      <c r="K241" s="19"/>
    </row>
    <row r="242" spans="1:11" ht="15.75">
      <c r="A242" s="14">
        <v>233</v>
      </c>
      <c r="B242" s="15" t="s">
        <v>617</v>
      </c>
      <c r="C242" s="264">
        <v>0.5</v>
      </c>
      <c r="D242" s="16"/>
      <c r="E242" s="17"/>
      <c r="F242" s="18">
        <f t="shared" si="3"/>
        <v>0.5</v>
      </c>
      <c r="G242" s="132"/>
      <c r="H242" s="16"/>
      <c r="I242" s="17"/>
      <c r="J242" s="16"/>
      <c r="K242" s="19"/>
    </row>
    <row r="243" spans="1:11" ht="15.75">
      <c r="A243" s="14">
        <v>234</v>
      </c>
      <c r="B243" s="15" t="s">
        <v>618</v>
      </c>
      <c r="C243" s="264">
        <v>0.5</v>
      </c>
      <c r="D243" s="16"/>
      <c r="E243" s="17"/>
      <c r="F243" s="18">
        <f t="shared" si="3"/>
        <v>0.5</v>
      </c>
      <c r="G243" s="132"/>
      <c r="H243" s="16"/>
      <c r="I243" s="17"/>
      <c r="J243" s="16"/>
      <c r="K243" s="19"/>
    </row>
    <row r="244" spans="1:11" ht="15.75">
      <c r="A244" s="14">
        <v>235</v>
      </c>
      <c r="B244" s="15" t="s">
        <v>518</v>
      </c>
      <c r="C244" s="264">
        <v>0.3</v>
      </c>
      <c r="D244" s="16"/>
      <c r="E244" s="17"/>
      <c r="F244" s="18">
        <f t="shared" si="3"/>
        <v>0.3</v>
      </c>
      <c r="G244" s="132"/>
      <c r="H244" s="16"/>
      <c r="I244" s="17"/>
      <c r="J244" s="16"/>
      <c r="K244" s="19"/>
    </row>
    <row r="245" spans="1:11" ht="15.75">
      <c r="A245" s="14">
        <v>236</v>
      </c>
      <c r="B245" s="15" t="s">
        <v>619</v>
      </c>
      <c r="C245" s="264">
        <v>0.2</v>
      </c>
      <c r="D245" s="16"/>
      <c r="E245" s="17"/>
      <c r="F245" s="18">
        <f t="shared" si="3"/>
        <v>0.2</v>
      </c>
      <c r="G245" s="132"/>
      <c r="H245" s="16"/>
      <c r="I245" s="17"/>
      <c r="J245" s="16"/>
      <c r="K245" s="19"/>
    </row>
    <row r="246" spans="1:11" ht="15.75">
      <c r="A246" s="14">
        <v>237</v>
      </c>
      <c r="B246" s="15" t="s">
        <v>620</v>
      </c>
      <c r="C246" s="264">
        <v>0.5</v>
      </c>
      <c r="D246" s="16"/>
      <c r="E246" s="17"/>
      <c r="F246" s="18">
        <f t="shared" si="3"/>
        <v>0.5</v>
      </c>
      <c r="G246" s="132"/>
      <c r="H246" s="16"/>
      <c r="I246" s="17"/>
      <c r="J246" s="16"/>
      <c r="K246" s="19"/>
    </row>
    <row r="247" spans="1:11" ht="15.75">
      <c r="A247" s="14">
        <v>238</v>
      </c>
      <c r="B247" s="15" t="s">
        <v>621</v>
      </c>
      <c r="C247" s="264">
        <v>1.5</v>
      </c>
      <c r="D247" s="16"/>
      <c r="E247" s="17"/>
      <c r="F247" s="18">
        <f t="shared" si="3"/>
        <v>1.5</v>
      </c>
      <c r="G247" s="132"/>
      <c r="H247" s="16"/>
      <c r="I247" s="17"/>
      <c r="J247" s="16"/>
      <c r="K247" s="19"/>
    </row>
    <row r="248" spans="1:11" ht="15.75">
      <c r="A248" s="21">
        <v>239</v>
      </c>
      <c r="B248" s="15" t="s">
        <v>622</v>
      </c>
      <c r="C248" s="264">
        <v>1.5</v>
      </c>
      <c r="D248" s="16"/>
      <c r="E248" s="17"/>
      <c r="F248" s="18">
        <f t="shared" si="3"/>
        <v>1.5</v>
      </c>
      <c r="G248" s="132"/>
      <c r="H248" s="16"/>
      <c r="I248" s="17"/>
      <c r="J248" s="16"/>
      <c r="K248" s="19"/>
    </row>
    <row r="249" spans="1:11" ht="15.75">
      <c r="A249" s="21">
        <v>240</v>
      </c>
      <c r="B249" s="15" t="s">
        <v>623</v>
      </c>
      <c r="C249" s="264">
        <v>2</v>
      </c>
      <c r="D249" s="16"/>
      <c r="E249" s="17"/>
      <c r="F249" s="18">
        <f t="shared" si="3"/>
        <v>2</v>
      </c>
      <c r="G249" s="132"/>
      <c r="H249" s="16"/>
      <c r="I249" s="17"/>
      <c r="J249" s="16"/>
      <c r="K249" s="19"/>
    </row>
    <row r="250" spans="1:11" ht="15.75">
      <c r="A250" s="14">
        <v>241</v>
      </c>
      <c r="B250" s="15" t="s">
        <v>624</v>
      </c>
      <c r="C250" s="264">
        <v>1.5</v>
      </c>
      <c r="D250" s="16"/>
      <c r="E250" s="17"/>
      <c r="F250" s="18">
        <f t="shared" si="3"/>
        <v>1.5</v>
      </c>
      <c r="G250" s="132"/>
      <c r="H250" s="16"/>
      <c r="I250" s="17"/>
      <c r="J250" s="16"/>
      <c r="K250" s="19"/>
    </row>
    <row r="251" spans="1:11" ht="15.75">
      <c r="A251" s="14">
        <v>242</v>
      </c>
      <c r="B251" s="15" t="s">
        <v>625</v>
      </c>
      <c r="C251" s="264">
        <v>0.3</v>
      </c>
      <c r="D251" s="16"/>
      <c r="E251" s="17"/>
      <c r="F251" s="18">
        <f t="shared" si="3"/>
        <v>0.3</v>
      </c>
      <c r="G251" s="132"/>
      <c r="H251" s="16"/>
      <c r="I251" s="17"/>
      <c r="J251" s="16"/>
      <c r="K251" s="19"/>
    </row>
    <row r="252" spans="1:11" ht="15.75">
      <c r="A252" s="14">
        <v>243</v>
      </c>
      <c r="B252" s="15" t="s">
        <v>626</v>
      </c>
      <c r="C252" s="264">
        <v>1</v>
      </c>
      <c r="D252" s="16"/>
      <c r="E252" s="17"/>
      <c r="F252" s="18">
        <f t="shared" si="3"/>
        <v>1</v>
      </c>
      <c r="G252" s="132"/>
      <c r="H252" s="16"/>
      <c r="I252" s="17"/>
      <c r="J252" s="16"/>
      <c r="K252" s="19"/>
    </row>
    <row r="253" spans="1:11" ht="15.75">
      <c r="A253" s="14">
        <v>244</v>
      </c>
      <c r="B253" s="15" t="s">
        <v>627</v>
      </c>
      <c r="C253" s="264">
        <v>0.5</v>
      </c>
      <c r="D253" s="16"/>
      <c r="E253" s="17"/>
      <c r="F253" s="18">
        <f t="shared" si="3"/>
        <v>0.5</v>
      </c>
      <c r="G253" s="132"/>
      <c r="H253" s="16"/>
      <c r="I253" s="17"/>
      <c r="J253" s="16"/>
      <c r="K253" s="19"/>
    </row>
    <row r="254" spans="1:11" ht="15.75">
      <c r="A254" s="14">
        <v>245</v>
      </c>
      <c r="B254" s="15" t="s">
        <v>628</v>
      </c>
      <c r="C254" s="264">
        <v>1</v>
      </c>
      <c r="D254" s="16"/>
      <c r="E254" s="17"/>
      <c r="F254" s="18">
        <f t="shared" si="3"/>
        <v>1</v>
      </c>
      <c r="G254" s="132"/>
      <c r="H254" s="16"/>
      <c r="I254" s="17"/>
      <c r="J254" s="16"/>
      <c r="K254" s="19"/>
    </row>
    <row r="255" spans="1:11" ht="15.75">
      <c r="A255" s="14">
        <v>246</v>
      </c>
      <c r="B255" s="15" t="s">
        <v>620</v>
      </c>
      <c r="C255" s="264">
        <v>1</v>
      </c>
      <c r="D255" s="16"/>
      <c r="E255" s="17"/>
      <c r="F255" s="18">
        <f t="shared" si="3"/>
        <v>1</v>
      </c>
      <c r="G255" s="132"/>
      <c r="H255" s="16"/>
      <c r="I255" s="17"/>
      <c r="J255" s="16"/>
      <c r="K255" s="19"/>
    </row>
    <row r="256" spans="1:11" ht="15.75">
      <c r="A256" s="14">
        <v>247</v>
      </c>
      <c r="B256" s="15" t="s">
        <v>629</v>
      </c>
      <c r="C256" s="264">
        <v>2</v>
      </c>
      <c r="D256" s="16"/>
      <c r="E256" s="17"/>
      <c r="F256" s="18">
        <f t="shared" si="3"/>
        <v>2</v>
      </c>
      <c r="G256" s="132"/>
      <c r="H256" s="16"/>
      <c r="I256" s="17"/>
      <c r="J256" s="16"/>
      <c r="K256" s="19"/>
    </row>
    <row r="257" spans="1:11" ht="15.75">
      <c r="A257" s="14">
        <v>248</v>
      </c>
      <c r="B257" s="15" t="s">
        <v>630</v>
      </c>
      <c r="C257" s="264">
        <v>1.5</v>
      </c>
      <c r="D257" s="16"/>
      <c r="E257" s="17"/>
      <c r="F257" s="18">
        <f t="shared" si="3"/>
        <v>1.5</v>
      </c>
      <c r="G257" s="132"/>
      <c r="H257" s="16"/>
      <c r="I257" s="17"/>
      <c r="J257" s="16"/>
      <c r="K257" s="19"/>
    </row>
    <row r="258" spans="1:11" ht="15.75">
      <c r="A258" s="21">
        <v>249</v>
      </c>
      <c r="B258" s="15" t="s">
        <v>488</v>
      </c>
      <c r="C258" s="264">
        <v>0.5</v>
      </c>
      <c r="D258" s="16"/>
      <c r="E258" s="17"/>
      <c r="F258" s="18">
        <f t="shared" si="3"/>
        <v>0.5</v>
      </c>
      <c r="G258" s="132"/>
      <c r="H258" s="16"/>
      <c r="I258" s="17"/>
      <c r="J258" s="16"/>
      <c r="K258" s="19"/>
    </row>
    <row r="259" spans="1:11" ht="15.75">
      <c r="A259" s="21">
        <v>250</v>
      </c>
      <c r="B259" s="15" t="s">
        <v>482</v>
      </c>
      <c r="C259" s="264">
        <v>0.5</v>
      </c>
      <c r="D259" s="16"/>
      <c r="E259" s="17"/>
      <c r="F259" s="18">
        <f t="shared" si="3"/>
        <v>0.5</v>
      </c>
      <c r="G259" s="132"/>
      <c r="H259" s="16"/>
      <c r="I259" s="17"/>
      <c r="J259" s="16"/>
      <c r="K259" s="19"/>
    </row>
    <row r="260" spans="1:11" ht="15.75">
      <c r="A260" s="14">
        <v>251</v>
      </c>
      <c r="B260" s="15" t="s">
        <v>631</v>
      </c>
      <c r="C260" s="264">
        <v>1.5</v>
      </c>
      <c r="D260" s="16"/>
      <c r="E260" s="17"/>
      <c r="F260" s="18">
        <f t="shared" si="3"/>
        <v>1.5</v>
      </c>
      <c r="G260" s="132"/>
      <c r="H260" s="16"/>
      <c r="I260" s="17"/>
      <c r="J260" s="16"/>
      <c r="K260" s="19"/>
    </row>
    <row r="261" spans="1:11" ht="15.75">
      <c r="A261" s="14">
        <v>252</v>
      </c>
      <c r="B261" s="15" t="s">
        <v>615</v>
      </c>
      <c r="C261" s="264">
        <v>0.5</v>
      </c>
      <c r="D261" s="16"/>
      <c r="E261" s="17"/>
      <c r="F261" s="18">
        <f t="shared" si="3"/>
        <v>0.5</v>
      </c>
      <c r="G261" s="132"/>
      <c r="H261" s="16"/>
      <c r="I261" s="17"/>
      <c r="J261" s="16"/>
      <c r="K261" s="19"/>
    </row>
    <row r="262" spans="1:11" ht="15.75">
      <c r="A262" s="14">
        <v>253</v>
      </c>
      <c r="B262" s="15" t="s">
        <v>632</v>
      </c>
      <c r="C262" s="264">
        <v>0.5</v>
      </c>
      <c r="D262" s="16"/>
      <c r="E262" s="17"/>
      <c r="F262" s="18">
        <f t="shared" si="3"/>
        <v>0.5</v>
      </c>
      <c r="G262" s="132"/>
      <c r="H262" s="16"/>
      <c r="I262" s="17"/>
      <c r="J262" s="16"/>
      <c r="K262" s="19"/>
    </row>
    <row r="263" spans="1:11" ht="15.75">
      <c r="A263" s="14">
        <v>254</v>
      </c>
      <c r="B263" s="15" t="s">
        <v>633</v>
      </c>
      <c r="C263" s="264">
        <v>1</v>
      </c>
      <c r="D263" s="16"/>
      <c r="E263" s="17"/>
      <c r="F263" s="18">
        <f t="shared" si="3"/>
        <v>1</v>
      </c>
      <c r="G263" s="132"/>
      <c r="H263" s="16"/>
      <c r="I263" s="17"/>
      <c r="J263" s="16"/>
      <c r="K263" s="19"/>
    </row>
    <row r="264" spans="1:11" ht="15.75">
      <c r="A264" s="14">
        <v>255</v>
      </c>
      <c r="B264" s="15" t="s">
        <v>634</v>
      </c>
      <c r="C264" s="264">
        <v>0.3</v>
      </c>
      <c r="D264" s="16"/>
      <c r="E264" s="17"/>
      <c r="F264" s="18">
        <f t="shared" si="3"/>
        <v>0.3</v>
      </c>
      <c r="G264" s="132"/>
      <c r="H264" s="16"/>
      <c r="I264" s="17"/>
      <c r="J264" s="16"/>
      <c r="K264" s="19"/>
    </row>
    <row r="265" spans="1:11" ht="15.75">
      <c r="A265" s="14">
        <v>256</v>
      </c>
      <c r="B265" s="15" t="s">
        <v>505</v>
      </c>
      <c r="C265" s="264">
        <v>0.5</v>
      </c>
      <c r="D265" s="16"/>
      <c r="E265" s="17"/>
      <c r="F265" s="18">
        <f t="shared" si="3"/>
        <v>0.5</v>
      </c>
      <c r="G265" s="132"/>
      <c r="H265" s="16"/>
      <c r="I265" s="17"/>
      <c r="J265" s="16"/>
      <c r="K265" s="19"/>
    </row>
    <row r="266" spans="1:11" ht="15.75">
      <c r="A266" s="14">
        <v>257</v>
      </c>
      <c r="B266" s="15" t="s">
        <v>635</v>
      </c>
      <c r="C266" s="264">
        <v>3.5</v>
      </c>
      <c r="D266" s="16"/>
      <c r="E266" s="17"/>
      <c r="F266" s="18">
        <f t="shared" ref="F266:F329" si="4">SUM(C266,D266)</f>
        <v>3.5</v>
      </c>
      <c r="G266" s="132"/>
      <c r="H266" s="16"/>
      <c r="I266" s="17"/>
      <c r="J266" s="16"/>
      <c r="K266" s="19"/>
    </row>
    <row r="267" spans="1:11" ht="15.75">
      <c r="A267" s="14">
        <v>258</v>
      </c>
      <c r="B267" s="15" t="s">
        <v>636</v>
      </c>
      <c r="C267" s="264">
        <v>1</v>
      </c>
      <c r="D267" s="16"/>
      <c r="E267" s="17"/>
      <c r="F267" s="18">
        <f t="shared" si="4"/>
        <v>1</v>
      </c>
      <c r="G267" s="132"/>
      <c r="H267" s="16"/>
      <c r="I267" s="17"/>
      <c r="J267" s="16"/>
      <c r="K267" s="19"/>
    </row>
    <row r="268" spans="1:11" ht="15.75">
      <c r="A268" s="21">
        <v>259</v>
      </c>
      <c r="B268" s="15" t="s">
        <v>637</v>
      </c>
      <c r="C268" s="264">
        <v>1</v>
      </c>
      <c r="D268" s="16"/>
      <c r="E268" s="17"/>
      <c r="F268" s="18">
        <f t="shared" si="4"/>
        <v>1</v>
      </c>
      <c r="G268" s="132"/>
      <c r="H268" s="16"/>
      <c r="I268" s="17"/>
      <c r="J268" s="16"/>
      <c r="K268" s="19"/>
    </row>
    <row r="269" spans="1:11" ht="15.75">
      <c r="A269" s="21">
        <v>260</v>
      </c>
      <c r="B269" s="15" t="s">
        <v>638</v>
      </c>
      <c r="C269" s="264">
        <v>0.5</v>
      </c>
      <c r="D269" s="16"/>
      <c r="E269" s="17"/>
      <c r="F269" s="18">
        <f t="shared" si="4"/>
        <v>0.5</v>
      </c>
      <c r="G269" s="132"/>
      <c r="H269" s="16"/>
      <c r="I269" s="17"/>
      <c r="J269" s="16"/>
      <c r="K269" s="19"/>
    </row>
    <row r="270" spans="1:11" ht="15.75">
      <c r="A270" s="14">
        <v>261</v>
      </c>
      <c r="B270" s="15" t="s">
        <v>639</v>
      </c>
      <c r="C270" s="264">
        <v>1</v>
      </c>
      <c r="D270" s="16"/>
      <c r="E270" s="17"/>
      <c r="F270" s="18">
        <f t="shared" si="4"/>
        <v>1</v>
      </c>
      <c r="G270" s="132"/>
      <c r="H270" s="16"/>
      <c r="I270" s="17"/>
      <c r="J270" s="16"/>
      <c r="K270" s="19"/>
    </row>
    <row r="271" spans="1:11" ht="15.75">
      <c r="A271" s="14">
        <v>262</v>
      </c>
      <c r="B271" s="15" t="s">
        <v>640</v>
      </c>
      <c r="C271" s="264">
        <v>0.5</v>
      </c>
      <c r="D271" s="16"/>
      <c r="E271" s="17"/>
      <c r="F271" s="18">
        <f t="shared" si="4"/>
        <v>0.5</v>
      </c>
      <c r="G271" s="132"/>
      <c r="H271" s="16"/>
      <c r="I271" s="17"/>
      <c r="J271" s="16"/>
      <c r="K271" s="19"/>
    </row>
    <row r="272" spans="1:11" ht="15.75">
      <c r="A272" s="14">
        <v>263</v>
      </c>
      <c r="B272" s="15" t="s">
        <v>607</v>
      </c>
      <c r="C272" s="264">
        <v>0.5</v>
      </c>
      <c r="D272" s="16"/>
      <c r="E272" s="17"/>
      <c r="F272" s="18">
        <f t="shared" si="4"/>
        <v>0.5</v>
      </c>
      <c r="G272" s="132"/>
      <c r="H272" s="16"/>
      <c r="I272" s="17"/>
      <c r="J272" s="16"/>
      <c r="K272" s="19"/>
    </row>
    <row r="273" spans="1:11" ht="15.75">
      <c r="A273" s="14">
        <v>264</v>
      </c>
      <c r="B273" s="15" t="s">
        <v>605</v>
      </c>
      <c r="C273" s="264">
        <v>0.5</v>
      </c>
      <c r="D273" s="16"/>
      <c r="E273" s="17"/>
      <c r="F273" s="18">
        <f t="shared" si="4"/>
        <v>0.5</v>
      </c>
      <c r="G273" s="132"/>
      <c r="H273" s="16"/>
      <c r="I273" s="17"/>
      <c r="J273" s="16"/>
      <c r="K273" s="19"/>
    </row>
    <row r="274" spans="1:11" ht="15.75">
      <c r="A274" s="14">
        <v>265</v>
      </c>
      <c r="B274" s="15" t="s">
        <v>555</v>
      </c>
      <c r="C274" s="264">
        <v>0.5</v>
      </c>
      <c r="D274" s="16"/>
      <c r="E274" s="17"/>
      <c r="F274" s="18">
        <f t="shared" si="4"/>
        <v>0.5</v>
      </c>
      <c r="G274" s="132"/>
      <c r="H274" s="16"/>
      <c r="I274" s="17"/>
      <c r="J274" s="16"/>
      <c r="K274" s="19"/>
    </row>
    <row r="275" spans="1:11" ht="15.75">
      <c r="A275" s="14">
        <v>266</v>
      </c>
      <c r="B275" s="15" t="s">
        <v>606</v>
      </c>
      <c r="C275" s="264">
        <v>0.5</v>
      </c>
      <c r="D275" s="16"/>
      <c r="E275" s="17"/>
      <c r="F275" s="18">
        <f t="shared" si="4"/>
        <v>0.5</v>
      </c>
      <c r="G275" s="132"/>
      <c r="H275" s="16"/>
      <c r="I275" s="17"/>
      <c r="J275" s="16"/>
      <c r="K275" s="19"/>
    </row>
    <row r="276" spans="1:11" ht="15.75">
      <c r="A276" s="14">
        <v>267</v>
      </c>
      <c r="B276" s="15" t="s">
        <v>641</v>
      </c>
      <c r="C276" s="264">
        <v>0.5</v>
      </c>
      <c r="D276" s="16"/>
      <c r="E276" s="17"/>
      <c r="F276" s="18">
        <f t="shared" si="4"/>
        <v>0.5</v>
      </c>
      <c r="G276" s="132"/>
      <c r="H276" s="16"/>
      <c r="I276" s="17"/>
      <c r="J276" s="16"/>
      <c r="K276" s="19"/>
    </row>
    <row r="277" spans="1:11" ht="15.75">
      <c r="A277" s="14">
        <v>268</v>
      </c>
      <c r="B277" s="15" t="s">
        <v>642</v>
      </c>
      <c r="C277" s="264">
        <v>0.5</v>
      </c>
      <c r="D277" s="16"/>
      <c r="E277" s="17"/>
      <c r="F277" s="18">
        <f t="shared" si="4"/>
        <v>0.5</v>
      </c>
      <c r="G277" s="132"/>
      <c r="H277" s="16"/>
      <c r="I277" s="17"/>
      <c r="J277" s="16"/>
      <c r="K277" s="19"/>
    </row>
    <row r="278" spans="1:11" ht="15.75">
      <c r="A278" s="21">
        <v>269</v>
      </c>
      <c r="B278" s="15" t="s">
        <v>627</v>
      </c>
      <c r="C278" s="264">
        <v>0.5</v>
      </c>
      <c r="D278" s="16"/>
      <c r="E278" s="17"/>
      <c r="F278" s="18">
        <f t="shared" si="4"/>
        <v>0.5</v>
      </c>
      <c r="G278" s="132"/>
      <c r="H278" s="16"/>
      <c r="I278" s="17"/>
      <c r="J278" s="16"/>
      <c r="K278" s="19"/>
    </row>
    <row r="279" spans="1:11" ht="15.75">
      <c r="A279" s="21">
        <v>270</v>
      </c>
      <c r="B279" s="15" t="s">
        <v>643</v>
      </c>
      <c r="C279" s="264">
        <v>0.5</v>
      </c>
      <c r="D279" s="16"/>
      <c r="E279" s="17"/>
      <c r="F279" s="18">
        <f t="shared" si="4"/>
        <v>0.5</v>
      </c>
      <c r="G279" s="132"/>
      <c r="H279" s="16"/>
      <c r="I279" s="17"/>
      <c r="J279" s="16"/>
      <c r="K279" s="19"/>
    </row>
    <row r="280" spans="1:11" ht="15.75">
      <c r="A280" s="14">
        <v>271</v>
      </c>
      <c r="B280" s="15" t="s">
        <v>644</v>
      </c>
      <c r="C280" s="264">
        <v>1</v>
      </c>
      <c r="D280" s="16"/>
      <c r="E280" s="17"/>
      <c r="F280" s="18">
        <f t="shared" si="4"/>
        <v>1</v>
      </c>
      <c r="G280" s="132"/>
      <c r="H280" s="16"/>
      <c r="I280" s="17"/>
      <c r="J280" s="16"/>
      <c r="K280" s="19"/>
    </row>
    <row r="281" spans="1:11" ht="15.75">
      <c r="A281" s="14">
        <v>272</v>
      </c>
      <c r="B281" s="15" t="s">
        <v>645</v>
      </c>
      <c r="C281" s="264">
        <v>0.2</v>
      </c>
      <c r="D281" s="16"/>
      <c r="E281" s="17"/>
      <c r="F281" s="18">
        <f t="shared" si="4"/>
        <v>0.2</v>
      </c>
      <c r="G281" s="132"/>
      <c r="H281" s="16"/>
      <c r="I281" s="17"/>
      <c r="J281" s="16"/>
      <c r="K281" s="19"/>
    </row>
    <row r="282" spans="1:11" ht="15.75">
      <c r="A282" s="14">
        <v>273</v>
      </c>
      <c r="B282" s="15" t="s">
        <v>487</v>
      </c>
      <c r="C282" s="264">
        <v>1</v>
      </c>
      <c r="D282" s="16"/>
      <c r="E282" s="17"/>
      <c r="F282" s="18">
        <f t="shared" si="4"/>
        <v>1</v>
      </c>
      <c r="G282" s="132"/>
      <c r="H282" s="16"/>
      <c r="I282" s="17"/>
      <c r="J282" s="16"/>
      <c r="K282" s="19"/>
    </row>
    <row r="283" spans="1:11" ht="15.75">
      <c r="A283" s="14">
        <v>274</v>
      </c>
      <c r="B283" s="15" t="s">
        <v>589</v>
      </c>
      <c r="C283" s="264">
        <v>1.6</v>
      </c>
      <c r="D283" s="16"/>
      <c r="E283" s="17"/>
      <c r="F283" s="18">
        <f t="shared" si="4"/>
        <v>1.6</v>
      </c>
      <c r="G283" s="132"/>
      <c r="H283" s="16"/>
      <c r="I283" s="17"/>
      <c r="J283" s="16"/>
      <c r="K283" s="19"/>
    </row>
    <row r="284" spans="1:11" ht="15.75">
      <c r="A284" s="14">
        <v>275</v>
      </c>
      <c r="B284" s="15" t="s">
        <v>646</v>
      </c>
      <c r="C284" s="264">
        <v>0.1</v>
      </c>
      <c r="D284" s="16"/>
      <c r="E284" s="17"/>
      <c r="F284" s="18">
        <f t="shared" si="4"/>
        <v>0.1</v>
      </c>
      <c r="G284" s="132"/>
      <c r="H284" s="16"/>
      <c r="I284" s="17"/>
      <c r="J284" s="16"/>
      <c r="K284" s="19"/>
    </row>
    <row r="285" spans="1:11" ht="15.75">
      <c r="A285" s="14">
        <v>276</v>
      </c>
      <c r="B285" s="15" t="s">
        <v>647</v>
      </c>
      <c r="C285" s="264">
        <v>1</v>
      </c>
      <c r="D285" s="16"/>
      <c r="E285" s="17"/>
      <c r="F285" s="18">
        <f t="shared" si="4"/>
        <v>1</v>
      </c>
      <c r="G285" s="132"/>
      <c r="H285" s="16"/>
      <c r="I285" s="17"/>
      <c r="J285" s="16"/>
      <c r="K285" s="19"/>
    </row>
    <row r="286" spans="1:11" ht="15.75">
      <c r="A286" s="14">
        <v>277</v>
      </c>
      <c r="B286" s="15" t="s">
        <v>456</v>
      </c>
      <c r="C286" s="264">
        <v>0.3</v>
      </c>
      <c r="D286" s="16"/>
      <c r="E286" s="17"/>
      <c r="F286" s="18">
        <f t="shared" si="4"/>
        <v>0.3</v>
      </c>
      <c r="G286" s="132"/>
      <c r="H286" s="16"/>
      <c r="I286" s="17"/>
      <c r="J286" s="16"/>
      <c r="K286" s="19"/>
    </row>
    <row r="287" spans="1:11" ht="15.75">
      <c r="A287" s="14">
        <v>278</v>
      </c>
      <c r="B287" s="15" t="s">
        <v>648</v>
      </c>
      <c r="C287" s="264">
        <v>1.5</v>
      </c>
      <c r="D287" s="16"/>
      <c r="E287" s="17"/>
      <c r="F287" s="18">
        <f t="shared" si="4"/>
        <v>1.5</v>
      </c>
      <c r="G287" s="132"/>
      <c r="H287" s="16"/>
      <c r="I287" s="17"/>
      <c r="J287" s="16"/>
      <c r="K287" s="19"/>
    </row>
    <row r="288" spans="1:11" ht="15.75">
      <c r="A288" s="21">
        <v>279</v>
      </c>
      <c r="B288" s="15" t="s">
        <v>649</v>
      </c>
      <c r="C288" s="264">
        <v>1</v>
      </c>
      <c r="D288" s="16"/>
      <c r="E288" s="17"/>
      <c r="F288" s="18">
        <f t="shared" si="4"/>
        <v>1</v>
      </c>
      <c r="G288" s="132"/>
      <c r="H288" s="16"/>
      <c r="I288" s="17"/>
      <c r="J288" s="16"/>
      <c r="K288" s="19"/>
    </row>
    <row r="289" spans="1:11" ht="15.75">
      <c r="A289" s="21">
        <v>280</v>
      </c>
      <c r="B289" s="15" t="s">
        <v>650</v>
      </c>
      <c r="C289" s="264">
        <v>2</v>
      </c>
      <c r="D289" s="16"/>
      <c r="E289" s="17"/>
      <c r="F289" s="18">
        <f t="shared" si="4"/>
        <v>2</v>
      </c>
      <c r="G289" s="132"/>
      <c r="H289" s="16"/>
      <c r="I289" s="17"/>
      <c r="J289" s="16"/>
      <c r="K289" s="19"/>
    </row>
    <row r="290" spans="1:11" ht="15.75">
      <c r="A290" s="14">
        <v>281</v>
      </c>
      <c r="B290" s="15" t="s">
        <v>651</v>
      </c>
      <c r="C290" s="264">
        <v>0.5</v>
      </c>
      <c r="D290" s="16"/>
      <c r="E290" s="17"/>
      <c r="F290" s="18">
        <f t="shared" si="4"/>
        <v>0.5</v>
      </c>
      <c r="G290" s="132"/>
      <c r="H290" s="16"/>
      <c r="I290" s="17"/>
      <c r="J290" s="16"/>
      <c r="K290" s="19"/>
    </row>
    <row r="291" spans="1:11" ht="15.75">
      <c r="A291" s="14">
        <v>282</v>
      </c>
      <c r="B291" s="15" t="s">
        <v>652</v>
      </c>
      <c r="C291" s="264">
        <v>5</v>
      </c>
      <c r="D291" s="16"/>
      <c r="E291" s="17"/>
      <c r="F291" s="18">
        <f t="shared" si="4"/>
        <v>5</v>
      </c>
      <c r="G291" s="132"/>
      <c r="H291" s="16"/>
      <c r="I291" s="17"/>
      <c r="J291" s="16"/>
      <c r="K291" s="19"/>
    </row>
    <row r="292" spans="1:11" ht="15.75">
      <c r="A292" s="14">
        <v>283</v>
      </c>
      <c r="B292" s="15" t="s">
        <v>653</v>
      </c>
      <c r="C292" s="264">
        <v>1</v>
      </c>
      <c r="D292" s="16"/>
      <c r="E292" s="17"/>
      <c r="F292" s="18">
        <f t="shared" si="4"/>
        <v>1</v>
      </c>
      <c r="G292" s="132"/>
      <c r="H292" s="16"/>
      <c r="I292" s="17"/>
      <c r="J292" s="16"/>
      <c r="K292" s="19"/>
    </row>
    <row r="293" spans="1:11" ht="15.75">
      <c r="A293" s="14">
        <v>284</v>
      </c>
      <c r="B293" s="15" t="s">
        <v>654</v>
      </c>
      <c r="C293" s="264">
        <v>1</v>
      </c>
      <c r="D293" s="16"/>
      <c r="E293" s="17"/>
      <c r="F293" s="18">
        <f t="shared" si="4"/>
        <v>1</v>
      </c>
      <c r="G293" s="132"/>
      <c r="H293" s="16"/>
      <c r="I293" s="17"/>
      <c r="J293" s="16"/>
      <c r="K293" s="19"/>
    </row>
    <row r="294" spans="1:11" ht="15.75">
      <c r="A294" s="14">
        <v>285</v>
      </c>
      <c r="B294" s="15" t="s">
        <v>546</v>
      </c>
      <c r="C294" s="264">
        <v>4</v>
      </c>
      <c r="D294" s="16"/>
      <c r="E294" s="17"/>
      <c r="F294" s="18">
        <f t="shared" si="4"/>
        <v>4</v>
      </c>
      <c r="G294" s="132"/>
      <c r="H294" s="16"/>
      <c r="I294" s="17"/>
      <c r="J294" s="16"/>
      <c r="K294" s="19"/>
    </row>
    <row r="295" spans="1:11" ht="15.75">
      <c r="A295" s="14">
        <v>286</v>
      </c>
      <c r="B295" s="15" t="s">
        <v>655</v>
      </c>
      <c r="C295" s="264">
        <v>1</v>
      </c>
      <c r="D295" s="16"/>
      <c r="E295" s="17"/>
      <c r="F295" s="18">
        <f t="shared" si="4"/>
        <v>1</v>
      </c>
      <c r="G295" s="132"/>
      <c r="H295" s="16"/>
      <c r="I295" s="17"/>
      <c r="J295" s="16"/>
      <c r="K295" s="19"/>
    </row>
    <row r="296" spans="1:11" ht="15.75">
      <c r="A296" s="14">
        <v>287</v>
      </c>
      <c r="B296" s="15" t="s">
        <v>513</v>
      </c>
      <c r="C296" s="264">
        <v>0.7</v>
      </c>
      <c r="D296" s="16"/>
      <c r="E296" s="17"/>
      <c r="F296" s="18">
        <f t="shared" si="4"/>
        <v>0.7</v>
      </c>
      <c r="G296" s="132"/>
      <c r="H296" s="16"/>
      <c r="I296" s="17"/>
      <c r="J296" s="16"/>
      <c r="K296" s="19"/>
    </row>
    <row r="297" spans="1:11" ht="15.75">
      <c r="A297" s="14">
        <v>288</v>
      </c>
      <c r="B297" s="15" t="s">
        <v>656</v>
      </c>
      <c r="C297" s="264">
        <v>1</v>
      </c>
      <c r="D297" s="16"/>
      <c r="E297" s="17"/>
      <c r="F297" s="18">
        <f t="shared" si="4"/>
        <v>1</v>
      </c>
      <c r="G297" s="132"/>
      <c r="H297" s="16"/>
      <c r="I297" s="17"/>
      <c r="J297" s="16"/>
      <c r="K297" s="19"/>
    </row>
    <row r="298" spans="1:11" ht="15.75">
      <c r="A298" s="21">
        <v>289</v>
      </c>
      <c r="B298" s="15" t="s">
        <v>657</v>
      </c>
      <c r="C298" s="264">
        <v>0.5</v>
      </c>
      <c r="D298" s="16"/>
      <c r="E298" s="17"/>
      <c r="F298" s="18">
        <f t="shared" si="4"/>
        <v>0.5</v>
      </c>
      <c r="G298" s="132"/>
      <c r="H298" s="16"/>
      <c r="I298" s="17"/>
      <c r="J298" s="16"/>
      <c r="K298" s="19"/>
    </row>
    <row r="299" spans="1:11" ht="15.75">
      <c r="A299" s="21">
        <v>290</v>
      </c>
      <c r="B299" s="15" t="s">
        <v>658</v>
      </c>
      <c r="C299" s="264">
        <v>0.5</v>
      </c>
      <c r="D299" s="16"/>
      <c r="E299" s="17"/>
      <c r="F299" s="18">
        <f t="shared" si="4"/>
        <v>0.5</v>
      </c>
      <c r="G299" s="132"/>
      <c r="H299" s="16"/>
      <c r="I299" s="17"/>
      <c r="J299" s="16"/>
      <c r="K299" s="19"/>
    </row>
    <row r="300" spans="1:11" ht="15.75">
      <c r="A300" s="14">
        <v>291</v>
      </c>
      <c r="B300" s="15" t="s">
        <v>659</v>
      </c>
      <c r="C300" s="264">
        <v>2.4</v>
      </c>
      <c r="D300" s="16"/>
      <c r="E300" s="17"/>
      <c r="F300" s="18">
        <f t="shared" si="4"/>
        <v>2.4</v>
      </c>
      <c r="G300" s="132"/>
      <c r="H300" s="16"/>
      <c r="I300" s="17"/>
      <c r="J300" s="16"/>
      <c r="K300" s="19"/>
    </row>
    <row r="301" spans="1:11" ht="15.75">
      <c r="A301" s="14">
        <v>292</v>
      </c>
      <c r="B301" s="15" t="s">
        <v>660</v>
      </c>
      <c r="C301" s="264">
        <v>4</v>
      </c>
      <c r="D301" s="16"/>
      <c r="E301" s="17"/>
      <c r="F301" s="18">
        <f t="shared" si="4"/>
        <v>4</v>
      </c>
      <c r="G301" s="132"/>
      <c r="H301" s="16"/>
      <c r="I301" s="17"/>
      <c r="J301" s="16"/>
      <c r="K301" s="19"/>
    </row>
    <row r="302" spans="1:11" ht="15.75">
      <c r="A302" s="14">
        <v>293</v>
      </c>
      <c r="B302" s="15" t="s">
        <v>661</v>
      </c>
      <c r="C302" s="264">
        <v>0.5</v>
      </c>
      <c r="D302" s="16"/>
      <c r="E302" s="17"/>
      <c r="F302" s="18">
        <f t="shared" si="4"/>
        <v>0.5</v>
      </c>
      <c r="G302" s="132"/>
      <c r="H302" s="16"/>
      <c r="I302" s="17"/>
      <c r="J302" s="16"/>
      <c r="K302" s="19"/>
    </row>
    <row r="303" spans="1:11" ht="15.75">
      <c r="A303" s="14">
        <v>294</v>
      </c>
      <c r="B303" s="15" t="s">
        <v>662</v>
      </c>
      <c r="C303" s="264">
        <v>0.5</v>
      </c>
      <c r="D303" s="16"/>
      <c r="E303" s="17"/>
      <c r="F303" s="18">
        <f t="shared" si="4"/>
        <v>0.5</v>
      </c>
      <c r="G303" s="132"/>
      <c r="H303" s="16"/>
      <c r="I303" s="17"/>
      <c r="J303" s="16"/>
      <c r="K303" s="19"/>
    </row>
    <row r="304" spans="1:11" ht="15.75">
      <c r="A304" s="14">
        <v>295</v>
      </c>
      <c r="B304" s="15" t="s">
        <v>663</v>
      </c>
      <c r="C304" s="264">
        <v>0.5</v>
      </c>
      <c r="D304" s="16"/>
      <c r="E304" s="17"/>
      <c r="F304" s="18">
        <f t="shared" si="4"/>
        <v>0.5</v>
      </c>
      <c r="G304" s="132"/>
      <c r="H304" s="16"/>
      <c r="I304" s="17"/>
      <c r="J304" s="16"/>
      <c r="K304" s="19"/>
    </row>
    <row r="305" spans="1:11" ht="15.75">
      <c r="A305" s="14">
        <v>296</v>
      </c>
      <c r="B305" s="15" t="s">
        <v>589</v>
      </c>
      <c r="C305" s="264">
        <v>1.6</v>
      </c>
      <c r="D305" s="16"/>
      <c r="E305" s="17"/>
      <c r="F305" s="18">
        <f t="shared" si="4"/>
        <v>1.6</v>
      </c>
      <c r="G305" s="132"/>
      <c r="H305" s="16"/>
      <c r="I305" s="17"/>
      <c r="J305" s="16"/>
      <c r="K305" s="19"/>
    </row>
    <row r="306" spans="1:11" ht="15.75">
      <c r="A306" s="14">
        <v>297</v>
      </c>
      <c r="B306" s="15" t="s">
        <v>524</v>
      </c>
      <c r="C306" s="264">
        <v>0.4</v>
      </c>
      <c r="D306" s="16"/>
      <c r="E306" s="17"/>
      <c r="F306" s="18">
        <f t="shared" si="4"/>
        <v>0.4</v>
      </c>
      <c r="G306" s="132"/>
      <c r="H306" s="16"/>
      <c r="I306" s="17"/>
      <c r="J306" s="16"/>
      <c r="K306" s="19"/>
    </row>
    <row r="307" spans="1:11" ht="15.75">
      <c r="A307" s="14">
        <v>298</v>
      </c>
      <c r="B307" s="15" t="s">
        <v>468</v>
      </c>
      <c r="C307" s="264">
        <v>1</v>
      </c>
      <c r="D307" s="16"/>
      <c r="E307" s="17"/>
      <c r="F307" s="18">
        <f t="shared" si="4"/>
        <v>1</v>
      </c>
      <c r="G307" s="132"/>
      <c r="H307" s="16"/>
      <c r="I307" s="17"/>
      <c r="J307" s="16"/>
      <c r="K307" s="19"/>
    </row>
    <row r="308" spans="1:11" ht="15.75">
      <c r="A308" s="21">
        <v>299</v>
      </c>
      <c r="B308" s="15" t="s">
        <v>664</v>
      </c>
      <c r="C308" s="264">
        <v>1</v>
      </c>
      <c r="D308" s="16"/>
      <c r="E308" s="17"/>
      <c r="F308" s="18">
        <f t="shared" si="4"/>
        <v>1</v>
      </c>
      <c r="G308" s="132"/>
      <c r="H308" s="16"/>
      <c r="I308" s="17"/>
      <c r="J308" s="16"/>
      <c r="K308" s="19"/>
    </row>
    <row r="309" spans="1:11" ht="15.75">
      <c r="A309" s="21">
        <v>300</v>
      </c>
      <c r="B309" s="15" t="s">
        <v>665</v>
      </c>
      <c r="C309" s="264">
        <v>0.2</v>
      </c>
      <c r="D309" s="16"/>
      <c r="E309" s="17"/>
      <c r="F309" s="18">
        <f t="shared" si="4"/>
        <v>0.2</v>
      </c>
      <c r="G309" s="132"/>
      <c r="H309" s="16"/>
      <c r="I309" s="17"/>
      <c r="J309" s="16"/>
      <c r="K309" s="19"/>
    </row>
    <row r="310" spans="1:11" ht="15.75">
      <c r="A310" s="14">
        <v>301</v>
      </c>
      <c r="B310" s="15" t="s">
        <v>666</v>
      </c>
      <c r="C310" s="264">
        <v>1.5</v>
      </c>
      <c r="D310" s="16"/>
      <c r="E310" s="17"/>
      <c r="F310" s="18">
        <f t="shared" si="4"/>
        <v>1.5</v>
      </c>
      <c r="G310" s="132"/>
      <c r="H310" s="16"/>
      <c r="I310" s="17"/>
      <c r="J310" s="16"/>
      <c r="K310" s="19"/>
    </row>
    <row r="311" spans="1:11" ht="15.75">
      <c r="A311" s="14">
        <v>302</v>
      </c>
      <c r="B311" s="15" t="s">
        <v>667</v>
      </c>
      <c r="C311" s="16">
        <v>0.3</v>
      </c>
      <c r="D311" s="16"/>
      <c r="E311" s="17"/>
      <c r="F311" s="18">
        <f t="shared" si="4"/>
        <v>0.3</v>
      </c>
      <c r="G311" s="132"/>
      <c r="H311" s="16"/>
      <c r="I311" s="17"/>
      <c r="J311" s="16"/>
      <c r="K311" s="19"/>
    </row>
    <row r="312" spans="1:11" ht="15.75">
      <c r="A312" s="14">
        <v>303</v>
      </c>
      <c r="B312" s="15" t="s">
        <v>668</v>
      </c>
      <c r="C312" s="16">
        <v>1.5</v>
      </c>
      <c r="D312" s="16"/>
      <c r="E312" s="17"/>
      <c r="F312" s="18">
        <f t="shared" si="4"/>
        <v>1.5</v>
      </c>
      <c r="G312" s="132"/>
      <c r="H312" s="16"/>
      <c r="I312" s="17"/>
      <c r="J312" s="16"/>
      <c r="K312" s="19"/>
    </row>
    <row r="313" spans="1:11" ht="15.75">
      <c r="A313" s="14">
        <v>304</v>
      </c>
      <c r="B313" s="15" t="s">
        <v>669</v>
      </c>
      <c r="C313" s="16">
        <v>1</v>
      </c>
      <c r="D313" s="16"/>
      <c r="E313" s="17"/>
      <c r="F313" s="18">
        <f t="shared" si="4"/>
        <v>1</v>
      </c>
      <c r="G313" s="132"/>
      <c r="H313" s="16"/>
      <c r="I313" s="17"/>
      <c r="J313" s="16"/>
      <c r="K313" s="19"/>
    </row>
    <row r="314" spans="1:11" ht="15.75">
      <c r="A314" s="14">
        <v>305</v>
      </c>
      <c r="B314" s="15" t="s">
        <v>634</v>
      </c>
      <c r="C314" s="16">
        <v>1</v>
      </c>
      <c r="D314" s="16"/>
      <c r="E314" s="17"/>
      <c r="F314" s="18">
        <f t="shared" si="4"/>
        <v>1</v>
      </c>
      <c r="G314" s="132"/>
      <c r="H314" s="16"/>
      <c r="I314" s="17"/>
      <c r="J314" s="16"/>
      <c r="K314" s="19"/>
    </row>
    <row r="315" spans="1:11" ht="15.75">
      <c r="A315" s="14">
        <v>306</v>
      </c>
      <c r="B315" s="15" t="s">
        <v>455</v>
      </c>
      <c r="C315" s="16">
        <v>0.3</v>
      </c>
      <c r="D315" s="16"/>
      <c r="E315" s="17"/>
      <c r="F315" s="18">
        <f t="shared" si="4"/>
        <v>0.3</v>
      </c>
      <c r="G315" s="132"/>
      <c r="H315" s="16"/>
      <c r="I315" s="17"/>
      <c r="J315" s="16"/>
      <c r="K315" s="19"/>
    </row>
    <row r="316" spans="1:11" ht="15.75">
      <c r="A316" s="14">
        <v>307</v>
      </c>
      <c r="B316" s="15" t="s">
        <v>670</v>
      </c>
      <c r="C316" s="16">
        <v>5</v>
      </c>
      <c r="D316" s="16"/>
      <c r="E316" s="17"/>
      <c r="F316" s="18">
        <f t="shared" si="4"/>
        <v>5</v>
      </c>
      <c r="G316" s="132"/>
      <c r="H316" s="16"/>
      <c r="I316" s="17"/>
      <c r="J316" s="16"/>
      <c r="K316" s="19"/>
    </row>
    <row r="317" spans="1:11" ht="15.75">
      <c r="A317" s="14">
        <v>308</v>
      </c>
      <c r="B317" s="15" t="s">
        <v>671</v>
      </c>
      <c r="C317" s="16">
        <v>1</v>
      </c>
      <c r="D317" s="16"/>
      <c r="E317" s="17"/>
      <c r="F317" s="18">
        <f t="shared" si="4"/>
        <v>1</v>
      </c>
      <c r="G317" s="132"/>
      <c r="H317" s="16"/>
      <c r="I317" s="17"/>
      <c r="J317" s="16"/>
      <c r="K317" s="19"/>
    </row>
    <row r="318" spans="1:11" ht="15.75">
      <c r="A318" s="21">
        <v>309</v>
      </c>
      <c r="B318" s="15" t="s">
        <v>672</v>
      </c>
      <c r="C318" s="16">
        <v>0.5</v>
      </c>
      <c r="D318" s="16"/>
      <c r="E318" s="17"/>
      <c r="F318" s="18">
        <f t="shared" si="4"/>
        <v>0.5</v>
      </c>
      <c r="G318" s="132"/>
      <c r="H318" s="16"/>
      <c r="I318" s="17"/>
      <c r="J318" s="16"/>
      <c r="K318" s="19"/>
    </row>
    <row r="319" spans="1:11" ht="15.75">
      <c r="A319" s="21">
        <v>310</v>
      </c>
      <c r="B319" s="15" t="s">
        <v>673</v>
      </c>
      <c r="C319" s="16">
        <v>0.5</v>
      </c>
      <c r="D319" s="16"/>
      <c r="E319" s="17"/>
      <c r="F319" s="18">
        <f t="shared" si="4"/>
        <v>0.5</v>
      </c>
      <c r="G319" s="132"/>
      <c r="H319" s="16"/>
      <c r="I319" s="17"/>
      <c r="J319" s="16"/>
      <c r="K319" s="19"/>
    </row>
    <row r="320" spans="1:11" ht="15.75">
      <c r="A320" s="14">
        <v>311</v>
      </c>
      <c r="B320" s="15" t="s">
        <v>674</v>
      </c>
      <c r="C320" s="16">
        <v>0.5</v>
      </c>
      <c r="D320" s="16"/>
      <c r="E320" s="17"/>
      <c r="F320" s="18">
        <f t="shared" si="4"/>
        <v>0.5</v>
      </c>
      <c r="G320" s="132"/>
      <c r="H320" s="16"/>
      <c r="I320" s="17"/>
      <c r="J320" s="16"/>
      <c r="K320" s="19"/>
    </row>
    <row r="321" spans="1:11" ht="15.75">
      <c r="A321" s="14">
        <v>312</v>
      </c>
      <c r="B321" s="15" t="s">
        <v>675</v>
      </c>
      <c r="C321" s="16">
        <v>1</v>
      </c>
      <c r="D321" s="16"/>
      <c r="E321" s="17"/>
      <c r="F321" s="18">
        <f t="shared" si="4"/>
        <v>1</v>
      </c>
      <c r="G321" s="132"/>
      <c r="H321" s="16"/>
      <c r="I321" s="17"/>
      <c r="J321" s="16"/>
      <c r="K321" s="19"/>
    </row>
    <row r="322" spans="1:11" ht="15.75">
      <c r="A322" s="14">
        <v>313</v>
      </c>
      <c r="B322" s="15" t="s">
        <v>676</v>
      </c>
      <c r="C322" s="16">
        <v>1</v>
      </c>
      <c r="D322" s="16"/>
      <c r="E322" s="17"/>
      <c r="F322" s="18">
        <f t="shared" si="4"/>
        <v>1</v>
      </c>
      <c r="G322" s="132"/>
      <c r="H322" s="16"/>
      <c r="I322" s="17"/>
      <c r="J322" s="16"/>
      <c r="K322" s="19"/>
    </row>
    <row r="323" spans="1:11" ht="15.75">
      <c r="A323" s="14">
        <v>314</v>
      </c>
      <c r="B323" s="15" t="s">
        <v>638</v>
      </c>
      <c r="C323" s="16">
        <v>0.5</v>
      </c>
      <c r="D323" s="16"/>
      <c r="E323" s="17"/>
      <c r="F323" s="18">
        <f t="shared" si="4"/>
        <v>0.5</v>
      </c>
      <c r="G323" s="132"/>
      <c r="H323" s="16"/>
      <c r="I323" s="17"/>
      <c r="J323" s="16"/>
      <c r="K323" s="19"/>
    </row>
    <row r="324" spans="1:11" ht="15.75">
      <c r="A324" s="14">
        <v>315</v>
      </c>
      <c r="B324" s="15" t="s">
        <v>488</v>
      </c>
      <c r="C324" s="16">
        <v>0.7</v>
      </c>
      <c r="D324" s="16"/>
      <c r="E324" s="17"/>
      <c r="F324" s="18">
        <f t="shared" si="4"/>
        <v>0.7</v>
      </c>
      <c r="G324" s="132"/>
      <c r="H324" s="16"/>
      <c r="I324" s="17"/>
      <c r="J324" s="16"/>
      <c r="K324" s="19"/>
    </row>
    <row r="325" spans="1:11" ht="15.75">
      <c r="A325" s="14">
        <v>316</v>
      </c>
      <c r="B325" s="15" t="s">
        <v>677</v>
      </c>
      <c r="C325" s="16">
        <v>0.5</v>
      </c>
      <c r="D325" s="16"/>
      <c r="E325" s="17"/>
      <c r="F325" s="18">
        <f t="shared" si="4"/>
        <v>0.5</v>
      </c>
      <c r="G325" s="132"/>
      <c r="H325" s="16"/>
      <c r="I325" s="17"/>
      <c r="J325" s="16"/>
      <c r="K325" s="19"/>
    </row>
    <row r="326" spans="1:11" ht="15.75">
      <c r="A326" s="14">
        <v>317</v>
      </c>
      <c r="B326" s="15" t="s">
        <v>589</v>
      </c>
      <c r="C326" s="16">
        <v>1.6</v>
      </c>
      <c r="D326" s="16"/>
      <c r="E326" s="17"/>
      <c r="F326" s="18">
        <f t="shared" si="4"/>
        <v>1.6</v>
      </c>
      <c r="G326" s="132"/>
      <c r="H326" s="16"/>
      <c r="I326" s="17"/>
      <c r="J326" s="16"/>
      <c r="K326" s="19"/>
    </row>
    <row r="327" spans="1:11" ht="15.75">
      <c r="A327" s="14">
        <v>318</v>
      </c>
      <c r="B327" s="15" t="s">
        <v>556</v>
      </c>
      <c r="C327" s="16">
        <v>1</v>
      </c>
      <c r="D327" s="16"/>
      <c r="E327" s="17"/>
      <c r="F327" s="18">
        <f t="shared" si="4"/>
        <v>1</v>
      </c>
      <c r="G327" s="132"/>
      <c r="H327" s="16"/>
      <c r="I327" s="17"/>
      <c r="J327" s="16"/>
      <c r="K327" s="19"/>
    </row>
    <row r="328" spans="1:11" ht="15.75">
      <c r="A328" s="21">
        <v>319</v>
      </c>
      <c r="B328" s="15" t="s">
        <v>678</v>
      </c>
      <c r="C328" s="16">
        <v>2</v>
      </c>
      <c r="D328" s="16"/>
      <c r="E328" s="17"/>
      <c r="F328" s="18">
        <f t="shared" si="4"/>
        <v>2</v>
      </c>
      <c r="G328" s="132"/>
      <c r="H328" s="16"/>
      <c r="I328" s="17"/>
      <c r="J328" s="16"/>
      <c r="K328" s="19"/>
    </row>
    <row r="329" spans="1:11" ht="15.75">
      <c r="A329" s="21">
        <v>320</v>
      </c>
      <c r="B329" s="15" t="s">
        <v>635</v>
      </c>
      <c r="C329" s="16">
        <v>1</v>
      </c>
      <c r="D329" s="16"/>
      <c r="E329" s="17"/>
      <c r="F329" s="18">
        <f t="shared" si="4"/>
        <v>1</v>
      </c>
      <c r="G329" s="132"/>
      <c r="H329" s="16"/>
      <c r="I329" s="17"/>
      <c r="J329" s="16"/>
      <c r="K329" s="19"/>
    </row>
    <row r="330" spans="1:11" ht="15.75">
      <c r="A330" s="14">
        <v>321</v>
      </c>
      <c r="B330" s="15" t="s">
        <v>679</v>
      </c>
      <c r="C330" s="16">
        <v>1</v>
      </c>
      <c r="D330" s="16"/>
      <c r="E330" s="17"/>
      <c r="F330" s="18">
        <f t="shared" ref="F330:F368" si="5">SUM(C330,D330)</f>
        <v>1</v>
      </c>
      <c r="G330" s="132"/>
      <c r="H330" s="16"/>
      <c r="I330" s="17"/>
      <c r="J330" s="16"/>
      <c r="K330" s="19"/>
    </row>
    <row r="331" spans="1:11" ht="15.75">
      <c r="A331" s="14">
        <v>322</v>
      </c>
      <c r="B331" s="15" t="s">
        <v>680</v>
      </c>
      <c r="C331" s="16">
        <v>0.5</v>
      </c>
      <c r="D331" s="16"/>
      <c r="E331" s="17"/>
      <c r="F331" s="18">
        <f t="shared" si="5"/>
        <v>0.5</v>
      </c>
      <c r="G331" s="132"/>
      <c r="H331" s="16"/>
      <c r="I331" s="17"/>
      <c r="J331" s="16"/>
      <c r="K331" s="19"/>
    </row>
    <row r="332" spans="1:11" ht="15.75">
      <c r="A332" s="14">
        <v>323</v>
      </c>
      <c r="B332" s="15" t="s">
        <v>436</v>
      </c>
      <c r="C332" s="16">
        <v>0.5</v>
      </c>
      <c r="D332" s="16"/>
      <c r="E332" s="17"/>
      <c r="F332" s="18">
        <f t="shared" si="5"/>
        <v>0.5</v>
      </c>
      <c r="G332" s="132"/>
      <c r="H332" s="16"/>
      <c r="I332" s="17"/>
      <c r="J332" s="16"/>
      <c r="K332" s="19"/>
    </row>
    <row r="333" spans="1:11" ht="15.75">
      <c r="A333" s="14">
        <v>324</v>
      </c>
      <c r="B333" s="15" t="s">
        <v>681</v>
      </c>
      <c r="C333" s="16">
        <v>1</v>
      </c>
      <c r="D333" s="16"/>
      <c r="E333" s="17"/>
      <c r="F333" s="18">
        <f t="shared" si="5"/>
        <v>1</v>
      </c>
      <c r="G333" s="132"/>
      <c r="H333" s="16"/>
      <c r="I333" s="17"/>
      <c r="J333" s="16"/>
      <c r="K333" s="19"/>
    </row>
    <row r="334" spans="1:11" ht="15.75">
      <c r="A334" s="14">
        <v>325</v>
      </c>
      <c r="B334" s="15" t="s">
        <v>682</v>
      </c>
      <c r="C334" s="16">
        <v>1</v>
      </c>
      <c r="D334" s="16"/>
      <c r="E334" s="17"/>
      <c r="F334" s="18">
        <f t="shared" si="5"/>
        <v>1</v>
      </c>
      <c r="G334" s="132"/>
      <c r="H334" s="16"/>
      <c r="I334" s="17"/>
      <c r="J334" s="16"/>
      <c r="K334" s="19"/>
    </row>
    <row r="335" spans="1:11" ht="15.75">
      <c r="A335" s="14">
        <v>326</v>
      </c>
      <c r="B335" s="15" t="s">
        <v>683</v>
      </c>
      <c r="C335" s="16">
        <v>3</v>
      </c>
      <c r="D335" s="16"/>
      <c r="E335" s="17"/>
      <c r="F335" s="18">
        <f t="shared" si="5"/>
        <v>3</v>
      </c>
      <c r="G335" s="132"/>
      <c r="H335" s="16"/>
      <c r="I335" s="17"/>
      <c r="J335" s="16"/>
      <c r="K335" s="19"/>
    </row>
    <row r="336" spans="1:11" ht="15.75">
      <c r="A336" s="14">
        <v>327</v>
      </c>
      <c r="B336" s="15" t="s">
        <v>684</v>
      </c>
      <c r="C336" s="16">
        <v>0.5</v>
      </c>
      <c r="D336" s="16"/>
      <c r="E336" s="17"/>
      <c r="F336" s="18">
        <f t="shared" si="5"/>
        <v>0.5</v>
      </c>
      <c r="G336" s="132"/>
      <c r="H336" s="16"/>
      <c r="I336" s="17"/>
      <c r="J336" s="16"/>
      <c r="K336" s="19"/>
    </row>
    <row r="337" spans="1:11" ht="15.75">
      <c r="A337" s="14">
        <v>328</v>
      </c>
      <c r="B337" s="15" t="s">
        <v>685</v>
      </c>
      <c r="C337" s="16">
        <v>0.5</v>
      </c>
      <c r="D337" s="16"/>
      <c r="E337" s="17"/>
      <c r="F337" s="18">
        <f t="shared" si="5"/>
        <v>0.5</v>
      </c>
      <c r="G337" s="132"/>
      <c r="H337" s="16"/>
      <c r="I337" s="17"/>
      <c r="J337" s="16"/>
      <c r="K337" s="19"/>
    </row>
    <row r="338" spans="1:11" ht="15.75">
      <c r="A338" s="21">
        <v>329</v>
      </c>
      <c r="B338" s="15" t="s">
        <v>686</v>
      </c>
      <c r="C338" s="16">
        <v>1</v>
      </c>
      <c r="D338" s="16"/>
      <c r="E338" s="17"/>
      <c r="F338" s="18">
        <f t="shared" si="5"/>
        <v>1</v>
      </c>
      <c r="G338" s="132"/>
      <c r="H338" s="16"/>
      <c r="I338" s="17"/>
      <c r="J338" s="16"/>
      <c r="K338" s="19"/>
    </row>
    <row r="339" spans="1:11" ht="15.75">
      <c r="A339" s="21">
        <v>330</v>
      </c>
      <c r="B339" s="15" t="s">
        <v>538</v>
      </c>
      <c r="C339" s="16">
        <v>1</v>
      </c>
      <c r="D339" s="16"/>
      <c r="E339" s="17"/>
      <c r="F339" s="18">
        <f t="shared" si="5"/>
        <v>1</v>
      </c>
      <c r="G339" s="132"/>
      <c r="H339" s="16"/>
      <c r="I339" s="17"/>
      <c r="J339" s="16"/>
      <c r="K339" s="19"/>
    </row>
    <row r="340" spans="1:11" ht="15.75">
      <c r="A340" s="14">
        <v>331</v>
      </c>
      <c r="B340" s="15" t="s">
        <v>687</v>
      </c>
      <c r="C340" s="16">
        <v>2</v>
      </c>
      <c r="D340" s="16"/>
      <c r="E340" s="17"/>
      <c r="F340" s="18">
        <f t="shared" si="5"/>
        <v>2</v>
      </c>
      <c r="G340" s="132"/>
      <c r="H340" s="16"/>
      <c r="I340" s="17"/>
      <c r="J340" s="16"/>
      <c r="K340" s="19"/>
    </row>
    <row r="341" spans="1:11" ht="15.75">
      <c r="A341" s="14">
        <v>332</v>
      </c>
      <c r="B341" s="15" t="s">
        <v>688</v>
      </c>
      <c r="C341" s="16">
        <v>0.7</v>
      </c>
      <c r="D341" s="16"/>
      <c r="E341" s="17"/>
      <c r="F341" s="18">
        <f t="shared" si="5"/>
        <v>0.7</v>
      </c>
      <c r="G341" s="132"/>
      <c r="H341" s="16"/>
      <c r="I341" s="17"/>
      <c r="J341" s="16"/>
      <c r="K341" s="19"/>
    </row>
    <row r="342" spans="1:11" ht="15.75">
      <c r="A342" s="14">
        <v>333</v>
      </c>
      <c r="B342" s="15" t="s">
        <v>689</v>
      </c>
      <c r="C342" s="16">
        <v>2</v>
      </c>
      <c r="D342" s="16"/>
      <c r="E342" s="17"/>
      <c r="F342" s="18">
        <f t="shared" si="5"/>
        <v>2</v>
      </c>
      <c r="G342" s="132"/>
      <c r="H342" s="16"/>
      <c r="I342" s="17"/>
      <c r="J342" s="16"/>
      <c r="K342" s="19"/>
    </row>
    <row r="343" spans="1:11" ht="15.75">
      <c r="A343" s="14">
        <v>334</v>
      </c>
      <c r="B343" s="15" t="s">
        <v>690</v>
      </c>
      <c r="C343" s="16">
        <v>0.5</v>
      </c>
      <c r="D343" s="16"/>
      <c r="E343" s="17"/>
      <c r="F343" s="18">
        <f t="shared" si="5"/>
        <v>0.5</v>
      </c>
      <c r="G343" s="132"/>
      <c r="H343" s="16"/>
      <c r="I343" s="17"/>
      <c r="J343" s="16"/>
      <c r="K343" s="19"/>
    </row>
    <row r="344" spans="1:11" ht="15.75">
      <c r="A344" s="14">
        <v>335</v>
      </c>
      <c r="B344" s="15" t="s">
        <v>691</v>
      </c>
      <c r="C344" s="16">
        <v>0.5</v>
      </c>
      <c r="D344" s="16"/>
      <c r="E344" s="17"/>
      <c r="F344" s="18">
        <f t="shared" si="5"/>
        <v>0.5</v>
      </c>
      <c r="G344" s="132"/>
      <c r="H344" s="16"/>
      <c r="I344" s="17"/>
      <c r="J344" s="16"/>
      <c r="K344" s="19"/>
    </row>
    <row r="345" spans="1:11" ht="15.75">
      <c r="A345" s="14">
        <v>336</v>
      </c>
      <c r="B345" s="15" t="s">
        <v>692</v>
      </c>
      <c r="C345" s="16">
        <v>0.02</v>
      </c>
      <c r="D345" s="16"/>
      <c r="E345" s="17"/>
      <c r="F345" s="18">
        <f t="shared" si="5"/>
        <v>0.02</v>
      </c>
      <c r="G345" s="132"/>
      <c r="H345" s="16"/>
      <c r="I345" s="17"/>
      <c r="J345" s="16"/>
      <c r="K345" s="19"/>
    </row>
    <row r="346" spans="1:11" ht="15.75">
      <c r="A346" s="14">
        <v>337</v>
      </c>
      <c r="B346" s="15" t="s">
        <v>693</v>
      </c>
      <c r="C346" s="16">
        <v>0.3</v>
      </c>
      <c r="D346" s="16"/>
      <c r="E346" s="17"/>
      <c r="F346" s="18">
        <f t="shared" si="5"/>
        <v>0.3</v>
      </c>
      <c r="G346" s="132"/>
      <c r="H346" s="16"/>
      <c r="I346" s="17"/>
      <c r="J346" s="16"/>
      <c r="K346" s="19"/>
    </row>
    <row r="347" spans="1:11" ht="15.75">
      <c r="A347" s="14">
        <v>338</v>
      </c>
      <c r="B347" s="15" t="s">
        <v>694</v>
      </c>
      <c r="C347" s="16">
        <v>1</v>
      </c>
      <c r="D347" s="16"/>
      <c r="E347" s="17"/>
      <c r="F347" s="18">
        <f t="shared" si="5"/>
        <v>1</v>
      </c>
      <c r="G347" s="132"/>
      <c r="H347" s="16"/>
      <c r="I347" s="17"/>
      <c r="J347" s="16"/>
      <c r="K347" s="19"/>
    </row>
    <row r="348" spans="1:11" ht="15.75">
      <c r="A348" s="21">
        <v>339</v>
      </c>
      <c r="B348" s="15" t="s">
        <v>695</v>
      </c>
      <c r="C348" s="16">
        <v>0.5</v>
      </c>
      <c r="D348" s="16"/>
      <c r="E348" s="17"/>
      <c r="F348" s="18">
        <f t="shared" si="5"/>
        <v>0.5</v>
      </c>
      <c r="G348" s="132"/>
      <c r="H348" s="16"/>
      <c r="I348" s="17"/>
      <c r="J348" s="16"/>
      <c r="K348" s="19"/>
    </row>
    <row r="349" spans="1:11" ht="15.75">
      <c r="A349" s="21">
        <v>340</v>
      </c>
      <c r="B349" s="15" t="s">
        <v>696</v>
      </c>
      <c r="C349" s="16">
        <v>0.9</v>
      </c>
      <c r="D349" s="16"/>
      <c r="E349" s="17"/>
      <c r="F349" s="18">
        <f t="shared" si="5"/>
        <v>0.9</v>
      </c>
      <c r="G349" s="132"/>
      <c r="H349" s="16"/>
      <c r="I349" s="17"/>
      <c r="J349" s="16"/>
      <c r="K349" s="19"/>
    </row>
    <row r="350" spans="1:11" ht="15.75">
      <c r="A350" s="14">
        <v>341</v>
      </c>
      <c r="B350" s="15" t="s">
        <v>697</v>
      </c>
      <c r="C350" s="16">
        <v>1</v>
      </c>
      <c r="D350" s="16"/>
      <c r="E350" s="17"/>
      <c r="F350" s="18">
        <f t="shared" si="5"/>
        <v>1</v>
      </c>
      <c r="G350" s="132"/>
      <c r="H350" s="16"/>
      <c r="I350" s="17"/>
      <c r="J350" s="16"/>
      <c r="K350" s="19"/>
    </row>
    <row r="351" spans="1:11" ht="15.75">
      <c r="A351" s="14">
        <v>342</v>
      </c>
      <c r="B351" s="15" t="s">
        <v>518</v>
      </c>
      <c r="C351" s="16">
        <v>0.1</v>
      </c>
      <c r="D351" s="16"/>
      <c r="E351" s="17"/>
      <c r="F351" s="18">
        <f t="shared" si="5"/>
        <v>0.1</v>
      </c>
      <c r="G351" s="132"/>
      <c r="H351" s="16"/>
      <c r="I351" s="17"/>
      <c r="J351" s="16"/>
      <c r="K351" s="19"/>
    </row>
    <row r="352" spans="1:11" ht="15.75">
      <c r="A352" s="14">
        <v>343</v>
      </c>
      <c r="B352" s="15" t="s">
        <v>698</v>
      </c>
      <c r="C352" s="16">
        <v>1</v>
      </c>
      <c r="D352" s="16"/>
      <c r="E352" s="17"/>
      <c r="F352" s="18">
        <f t="shared" si="5"/>
        <v>1</v>
      </c>
      <c r="G352" s="132"/>
      <c r="H352" s="16"/>
      <c r="I352" s="17"/>
      <c r="J352" s="16"/>
      <c r="K352" s="19"/>
    </row>
    <row r="353" spans="1:11" ht="15.75">
      <c r="A353" s="14">
        <v>344</v>
      </c>
      <c r="B353" s="15" t="s">
        <v>699</v>
      </c>
      <c r="C353" s="16">
        <v>1.05</v>
      </c>
      <c r="D353" s="16"/>
      <c r="E353" s="17"/>
      <c r="F353" s="18">
        <f t="shared" si="5"/>
        <v>1.05</v>
      </c>
      <c r="G353" s="132"/>
      <c r="H353" s="16"/>
      <c r="I353" s="17"/>
      <c r="J353" s="16"/>
      <c r="K353" s="19"/>
    </row>
    <row r="354" spans="1:11" ht="15.75">
      <c r="A354" s="14">
        <v>345</v>
      </c>
      <c r="B354" s="15" t="s">
        <v>700</v>
      </c>
      <c r="C354" s="16">
        <v>1</v>
      </c>
      <c r="D354" s="16"/>
      <c r="E354" s="17"/>
      <c r="F354" s="18">
        <f t="shared" si="5"/>
        <v>1</v>
      </c>
      <c r="G354" s="132"/>
      <c r="H354" s="16"/>
      <c r="I354" s="17"/>
      <c r="J354" s="16"/>
      <c r="K354" s="19"/>
    </row>
    <row r="355" spans="1:11" ht="15.75">
      <c r="A355" s="14">
        <v>346</v>
      </c>
      <c r="B355" s="15" t="s">
        <v>701</v>
      </c>
      <c r="C355" s="16">
        <v>2.5</v>
      </c>
      <c r="D355" s="16"/>
      <c r="E355" s="17"/>
      <c r="F355" s="18">
        <f t="shared" si="5"/>
        <v>2.5</v>
      </c>
      <c r="G355" s="132"/>
      <c r="H355" s="16"/>
      <c r="I355" s="17"/>
      <c r="J355" s="16"/>
      <c r="K355" s="19"/>
    </row>
    <row r="356" spans="1:11" ht="15.75">
      <c r="A356" s="14">
        <v>347</v>
      </c>
      <c r="B356" s="15" t="s">
        <v>702</v>
      </c>
      <c r="C356" s="16">
        <v>0.5</v>
      </c>
      <c r="D356" s="16"/>
      <c r="E356" s="17"/>
      <c r="F356" s="18">
        <f t="shared" si="5"/>
        <v>0.5</v>
      </c>
      <c r="G356" s="132"/>
      <c r="H356" s="16"/>
      <c r="I356" s="17"/>
      <c r="J356" s="16"/>
      <c r="K356" s="19"/>
    </row>
    <row r="357" spans="1:11" ht="15.75">
      <c r="A357" s="14">
        <v>348</v>
      </c>
      <c r="B357" s="15" t="s">
        <v>703</v>
      </c>
      <c r="C357" s="16">
        <v>0.5</v>
      </c>
      <c r="D357" s="16"/>
      <c r="E357" s="17"/>
      <c r="F357" s="18">
        <f t="shared" si="5"/>
        <v>0.5</v>
      </c>
      <c r="G357" s="132"/>
      <c r="H357" s="16"/>
      <c r="I357" s="17"/>
      <c r="J357" s="16"/>
      <c r="K357" s="19"/>
    </row>
    <row r="358" spans="1:11" ht="15.75">
      <c r="A358" s="21">
        <v>349</v>
      </c>
      <c r="B358" s="15" t="s">
        <v>704</v>
      </c>
      <c r="C358" s="16">
        <v>0.5</v>
      </c>
      <c r="D358" s="16"/>
      <c r="E358" s="17"/>
      <c r="F358" s="18">
        <f t="shared" si="5"/>
        <v>0.5</v>
      </c>
      <c r="G358" s="132"/>
      <c r="H358" s="16"/>
      <c r="I358" s="17"/>
      <c r="J358" s="16"/>
      <c r="K358" s="19"/>
    </row>
    <row r="359" spans="1:11" ht="15.75">
      <c r="A359" s="21">
        <v>350</v>
      </c>
      <c r="B359" s="15" t="s">
        <v>705</v>
      </c>
      <c r="C359" s="16">
        <v>0.5</v>
      </c>
      <c r="D359" s="16"/>
      <c r="E359" s="17"/>
      <c r="F359" s="18">
        <f t="shared" si="5"/>
        <v>0.5</v>
      </c>
      <c r="G359" s="132"/>
      <c r="H359" s="16"/>
      <c r="I359" s="17"/>
      <c r="J359" s="16"/>
      <c r="K359" s="19"/>
    </row>
    <row r="360" spans="1:11" ht="15.75">
      <c r="A360" s="14">
        <v>351</v>
      </c>
      <c r="B360" s="15" t="s">
        <v>706</v>
      </c>
      <c r="C360" s="16">
        <v>1</v>
      </c>
      <c r="D360" s="16"/>
      <c r="E360" s="17"/>
      <c r="F360" s="18">
        <f t="shared" si="5"/>
        <v>1</v>
      </c>
      <c r="G360" s="132"/>
      <c r="H360" s="16"/>
      <c r="I360" s="17"/>
      <c r="J360" s="16"/>
      <c r="K360" s="19"/>
    </row>
    <row r="361" spans="1:11" ht="15.75">
      <c r="A361" s="14">
        <v>352</v>
      </c>
      <c r="B361" s="15" t="s">
        <v>707</v>
      </c>
      <c r="C361" s="16">
        <v>0.5</v>
      </c>
      <c r="D361" s="16"/>
      <c r="E361" s="17"/>
      <c r="F361" s="18">
        <f t="shared" si="5"/>
        <v>0.5</v>
      </c>
      <c r="G361" s="132"/>
      <c r="H361" s="16"/>
      <c r="I361" s="17"/>
      <c r="J361" s="16"/>
      <c r="K361" s="19"/>
    </row>
    <row r="362" spans="1:11" ht="15.75">
      <c r="A362" s="14">
        <v>353</v>
      </c>
      <c r="B362" s="15" t="s">
        <v>708</v>
      </c>
      <c r="C362" s="16">
        <v>1.5</v>
      </c>
      <c r="D362" s="16"/>
      <c r="E362" s="17"/>
      <c r="F362" s="18">
        <f t="shared" si="5"/>
        <v>1.5</v>
      </c>
      <c r="G362" s="132"/>
      <c r="H362" s="16"/>
      <c r="I362" s="17"/>
      <c r="J362" s="16"/>
      <c r="K362" s="19"/>
    </row>
    <row r="363" spans="1:11" ht="15.75">
      <c r="A363" s="14">
        <v>354</v>
      </c>
      <c r="B363" s="15" t="s">
        <v>709</v>
      </c>
      <c r="C363" s="16">
        <v>1.5</v>
      </c>
      <c r="D363" s="16"/>
      <c r="E363" s="17"/>
      <c r="F363" s="18">
        <f t="shared" si="5"/>
        <v>1.5</v>
      </c>
      <c r="G363" s="132"/>
      <c r="H363" s="16"/>
      <c r="I363" s="17"/>
      <c r="J363" s="16"/>
      <c r="K363" s="19"/>
    </row>
    <row r="364" spans="1:11" ht="15.75">
      <c r="A364" s="14">
        <v>355</v>
      </c>
      <c r="B364" s="15" t="s">
        <v>710</v>
      </c>
      <c r="C364" s="16">
        <v>1.5</v>
      </c>
      <c r="D364" s="16"/>
      <c r="E364" s="17"/>
      <c r="F364" s="18">
        <f t="shared" si="5"/>
        <v>1.5</v>
      </c>
      <c r="G364" s="132"/>
      <c r="H364" s="16"/>
      <c r="I364" s="17"/>
      <c r="J364" s="16"/>
      <c r="K364" s="19"/>
    </row>
    <row r="365" spans="1:11" ht="15.75">
      <c r="A365" s="14">
        <v>356</v>
      </c>
      <c r="B365" s="15" t="s">
        <v>711</v>
      </c>
      <c r="C365" s="16"/>
      <c r="D365" s="16">
        <v>2</v>
      </c>
      <c r="E365" s="17" t="s">
        <v>60</v>
      </c>
      <c r="F365" s="18">
        <f t="shared" si="5"/>
        <v>2</v>
      </c>
      <c r="G365" s="132"/>
      <c r="H365" s="16"/>
      <c r="I365" s="17" t="s">
        <v>60</v>
      </c>
      <c r="J365" s="16">
        <v>2</v>
      </c>
      <c r="K365" s="19"/>
    </row>
    <row r="366" spans="1:11" ht="15.75">
      <c r="A366" s="14">
        <v>357</v>
      </c>
      <c r="B366" s="15" t="s">
        <v>712</v>
      </c>
      <c r="C366" s="16"/>
      <c r="D366" s="16">
        <v>4.5</v>
      </c>
      <c r="E366" s="17" t="s">
        <v>713</v>
      </c>
      <c r="F366" s="18">
        <f t="shared" si="5"/>
        <v>4.5</v>
      </c>
      <c r="G366" s="132"/>
      <c r="H366" s="16"/>
      <c r="I366" s="17" t="s">
        <v>713</v>
      </c>
      <c r="J366" s="16">
        <v>4.5</v>
      </c>
      <c r="K366" s="19"/>
    </row>
    <row r="367" spans="1:11" ht="31.5">
      <c r="A367" s="14">
        <v>358</v>
      </c>
      <c r="B367" s="15" t="s">
        <v>714</v>
      </c>
      <c r="C367" s="16"/>
      <c r="D367" s="16">
        <v>42</v>
      </c>
      <c r="E367" s="17" t="s">
        <v>715</v>
      </c>
      <c r="F367" s="18">
        <f t="shared" si="5"/>
        <v>42</v>
      </c>
      <c r="G367" s="132"/>
      <c r="H367" s="16"/>
      <c r="I367" s="17" t="s">
        <v>715</v>
      </c>
      <c r="J367" s="16">
        <v>42</v>
      </c>
      <c r="K367" s="19"/>
    </row>
    <row r="368" spans="1:11" ht="31.5">
      <c r="A368" s="21">
        <v>359</v>
      </c>
      <c r="B368" s="15" t="s">
        <v>716</v>
      </c>
      <c r="C368" s="16"/>
      <c r="D368" s="16">
        <v>5.5</v>
      </c>
      <c r="E368" s="17" t="s">
        <v>717</v>
      </c>
      <c r="F368" s="18">
        <f t="shared" si="5"/>
        <v>5.5</v>
      </c>
      <c r="G368" s="132"/>
      <c r="H368" s="16"/>
      <c r="I368" s="17" t="s">
        <v>717</v>
      </c>
      <c r="J368" s="16">
        <v>5.5</v>
      </c>
      <c r="K368" s="19"/>
    </row>
    <row r="369" spans="1:11" ht="15.75">
      <c r="A369" s="21">
        <v>360</v>
      </c>
      <c r="B369" s="15" t="s">
        <v>718</v>
      </c>
      <c r="C369" s="16"/>
      <c r="D369" s="16">
        <v>5</v>
      </c>
      <c r="E369" s="17" t="s">
        <v>719</v>
      </c>
      <c r="F369" s="18">
        <f>SUM(C369,D369)</f>
        <v>5</v>
      </c>
      <c r="G369" s="132"/>
      <c r="H369" s="16"/>
      <c r="I369" s="17" t="s">
        <v>719</v>
      </c>
      <c r="J369" s="16">
        <v>5</v>
      </c>
      <c r="K369" s="19"/>
    </row>
    <row r="370" spans="1:11" ht="15.75">
      <c r="A370" s="14"/>
      <c r="B370" s="23"/>
      <c r="C370" s="24"/>
      <c r="D370" s="24"/>
      <c r="E370" s="25"/>
      <c r="F370" s="18">
        <f>SUM(C370,D370)</f>
        <v>0</v>
      </c>
      <c r="G370" s="266"/>
      <c r="H370" s="24"/>
      <c r="I370" s="25"/>
      <c r="J370" s="24"/>
      <c r="K370" s="19"/>
    </row>
    <row r="371" spans="1:11" ht="15.75">
      <c r="A371" s="23"/>
      <c r="B371" s="26" t="s">
        <v>22</v>
      </c>
      <c r="C371" s="27">
        <f>SUM(C10:C370)</f>
        <v>328.47</v>
      </c>
      <c r="D371" s="27">
        <f>SUM(D10:D370)</f>
        <v>59</v>
      </c>
      <c r="E371" s="28"/>
      <c r="F371" s="29">
        <f>SUM(C371,D371)</f>
        <v>387.47</v>
      </c>
      <c r="G371" s="267"/>
      <c r="H371" s="27">
        <f>SUM(H10:H370)</f>
        <v>160.00000000000003</v>
      </c>
      <c r="I371" s="28"/>
      <c r="J371" s="27">
        <f>SUM(J10:J370)</f>
        <v>59</v>
      </c>
      <c r="K371" s="31">
        <f>C371-H371</f>
        <v>168.47</v>
      </c>
    </row>
    <row r="374" spans="1:11" ht="15.75">
      <c r="B374" s="32" t="s">
        <v>720</v>
      </c>
      <c r="F374" s="268" t="s">
        <v>721</v>
      </c>
      <c r="G374" s="34"/>
      <c r="H374" s="34"/>
    </row>
    <row r="375" spans="1:11">
      <c r="B375" s="32"/>
      <c r="D375" s="269" t="s">
        <v>722</v>
      </c>
      <c r="F375" s="36" t="s">
        <v>723</v>
      </c>
      <c r="G375" s="270"/>
      <c r="H375" s="37"/>
    </row>
    <row r="376" spans="1:11" ht="15.75">
      <c r="B376" s="32" t="s">
        <v>26</v>
      </c>
      <c r="F376" s="268" t="s">
        <v>724</v>
      </c>
      <c r="G376" s="34"/>
      <c r="H376" s="35"/>
    </row>
    <row r="377" spans="1:11">
      <c r="D377" s="271" t="s">
        <v>725</v>
      </c>
      <c r="F377" s="36" t="s">
        <v>726</v>
      </c>
      <c r="G377" s="270"/>
      <c r="H377" s="37"/>
    </row>
  </sheetData>
  <mergeCells count="10">
    <mergeCell ref="G374:H374"/>
    <mergeCell ref="G376:H376"/>
    <mergeCell ref="B6:J6"/>
    <mergeCell ref="A7:K7"/>
    <mergeCell ref="A8:A9"/>
    <mergeCell ref="B8:B9"/>
    <mergeCell ref="C8:E8"/>
    <mergeCell ref="F8:F9"/>
    <mergeCell ref="G8:J8"/>
    <mergeCell ref="K8:K9"/>
  </mergeCells>
  <printOptions horizontalCentered="1" verticalCentered="1"/>
  <pageMargins left="0" right="0" top="0" bottom="0" header="0" footer="0"/>
  <pageSetup paperSize="9" scale="79" fitToHeight="0" orientation="landscape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showZeros="0" zoomScale="75" workbookViewId="0">
      <selection activeCell="G19" sqref="G19"/>
    </sheetView>
  </sheetViews>
  <sheetFormatPr defaultRowHeight="15"/>
  <cols>
    <col min="1" max="1" width="7.28515625" customWidth="1"/>
    <col min="2" max="2" width="39.5703125" customWidth="1"/>
    <col min="3" max="3" width="16.28515625" customWidth="1"/>
    <col min="4" max="4" width="16" customWidth="1"/>
    <col min="5" max="5" width="37.7109375" customWidth="1"/>
    <col min="6" max="6" width="15.85546875" customWidth="1"/>
    <col min="7" max="7" width="16.5703125" customWidth="1"/>
    <col min="8" max="8" width="14.28515625" customWidth="1"/>
    <col min="9" max="9" width="37.140625" customWidth="1"/>
    <col min="10" max="10" width="14" customWidth="1"/>
    <col min="11" max="11" width="15.5703125" customWidth="1"/>
    <col min="257" max="257" width="7.28515625" customWidth="1"/>
    <col min="258" max="258" width="39.5703125" customWidth="1"/>
    <col min="259" max="259" width="16.28515625" customWidth="1"/>
    <col min="260" max="260" width="16" customWidth="1"/>
    <col min="261" max="261" width="37.7109375" customWidth="1"/>
    <col min="262" max="262" width="15.85546875" customWidth="1"/>
    <col min="263" max="263" width="16.5703125" customWidth="1"/>
    <col min="264" max="264" width="14.28515625" customWidth="1"/>
    <col min="265" max="265" width="37.140625" customWidth="1"/>
    <col min="266" max="266" width="14" customWidth="1"/>
    <col min="267" max="267" width="15.5703125" customWidth="1"/>
    <col min="513" max="513" width="7.28515625" customWidth="1"/>
    <col min="514" max="514" width="39.5703125" customWidth="1"/>
    <col min="515" max="515" width="16.28515625" customWidth="1"/>
    <col min="516" max="516" width="16" customWidth="1"/>
    <col min="517" max="517" width="37.7109375" customWidth="1"/>
    <col min="518" max="518" width="15.85546875" customWidth="1"/>
    <col min="519" max="519" width="16.5703125" customWidth="1"/>
    <col min="520" max="520" width="14.28515625" customWidth="1"/>
    <col min="521" max="521" width="37.140625" customWidth="1"/>
    <col min="522" max="522" width="14" customWidth="1"/>
    <col min="523" max="523" width="15.5703125" customWidth="1"/>
    <col min="769" max="769" width="7.28515625" customWidth="1"/>
    <col min="770" max="770" width="39.5703125" customWidth="1"/>
    <col min="771" max="771" width="16.28515625" customWidth="1"/>
    <col min="772" max="772" width="16" customWidth="1"/>
    <col min="773" max="773" width="37.7109375" customWidth="1"/>
    <col min="774" max="774" width="15.85546875" customWidth="1"/>
    <col min="775" max="775" width="16.5703125" customWidth="1"/>
    <col min="776" max="776" width="14.28515625" customWidth="1"/>
    <col min="777" max="777" width="37.140625" customWidth="1"/>
    <col min="778" max="778" width="14" customWidth="1"/>
    <col min="779" max="779" width="15.5703125" customWidth="1"/>
    <col min="1025" max="1025" width="7.28515625" customWidth="1"/>
    <col min="1026" max="1026" width="39.5703125" customWidth="1"/>
    <col min="1027" max="1027" width="16.28515625" customWidth="1"/>
    <col min="1028" max="1028" width="16" customWidth="1"/>
    <col min="1029" max="1029" width="37.7109375" customWidth="1"/>
    <col min="1030" max="1030" width="15.85546875" customWidth="1"/>
    <col min="1031" max="1031" width="16.5703125" customWidth="1"/>
    <col min="1032" max="1032" width="14.28515625" customWidth="1"/>
    <col min="1033" max="1033" width="37.140625" customWidth="1"/>
    <col min="1034" max="1034" width="14" customWidth="1"/>
    <col min="1035" max="1035" width="15.5703125" customWidth="1"/>
    <col min="1281" max="1281" width="7.28515625" customWidth="1"/>
    <col min="1282" max="1282" width="39.5703125" customWidth="1"/>
    <col min="1283" max="1283" width="16.28515625" customWidth="1"/>
    <col min="1284" max="1284" width="16" customWidth="1"/>
    <col min="1285" max="1285" width="37.7109375" customWidth="1"/>
    <col min="1286" max="1286" width="15.85546875" customWidth="1"/>
    <col min="1287" max="1287" width="16.5703125" customWidth="1"/>
    <col min="1288" max="1288" width="14.28515625" customWidth="1"/>
    <col min="1289" max="1289" width="37.140625" customWidth="1"/>
    <col min="1290" max="1290" width="14" customWidth="1"/>
    <col min="1291" max="1291" width="15.5703125" customWidth="1"/>
    <col min="1537" max="1537" width="7.28515625" customWidth="1"/>
    <col min="1538" max="1538" width="39.5703125" customWidth="1"/>
    <col min="1539" max="1539" width="16.28515625" customWidth="1"/>
    <col min="1540" max="1540" width="16" customWidth="1"/>
    <col min="1541" max="1541" width="37.7109375" customWidth="1"/>
    <col min="1542" max="1542" width="15.85546875" customWidth="1"/>
    <col min="1543" max="1543" width="16.5703125" customWidth="1"/>
    <col min="1544" max="1544" width="14.28515625" customWidth="1"/>
    <col min="1545" max="1545" width="37.140625" customWidth="1"/>
    <col min="1546" max="1546" width="14" customWidth="1"/>
    <col min="1547" max="1547" width="15.5703125" customWidth="1"/>
    <col min="1793" max="1793" width="7.28515625" customWidth="1"/>
    <col min="1794" max="1794" width="39.5703125" customWidth="1"/>
    <col min="1795" max="1795" width="16.28515625" customWidth="1"/>
    <col min="1796" max="1796" width="16" customWidth="1"/>
    <col min="1797" max="1797" width="37.7109375" customWidth="1"/>
    <col min="1798" max="1798" width="15.85546875" customWidth="1"/>
    <col min="1799" max="1799" width="16.5703125" customWidth="1"/>
    <col min="1800" max="1800" width="14.28515625" customWidth="1"/>
    <col min="1801" max="1801" width="37.140625" customWidth="1"/>
    <col min="1802" max="1802" width="14" customWidth="1"/>
    <col min="1803" max="1803" width="15.5703125" customWidth="1"/>
    <col min="2049" max="2049" width="7.28515625" customWidth="1"/>
    <col min="2050" max="2050" width="39.5703125" customWidth="1"/>
    <col min="2051" max="2051" width="16.28515625" customWidth="1"/>
    <col min="2052" max="2052" width="16" customWidth="1"/>
    <col min="2053" max="2053" width="37.7109375" customWidth="1"/>
    <col min="2054" max="2054" width="15.85546875" customWidth="1"/>
    <col min="2055" max="2055" width="16.5703125" customWidth="1"/>
    <col min="2056" max="2056" width="14.28515625" customWidth="1"/>
    <col min="2057" max="2057" width="37.140625" customWidth="1"/>
    <col min="2058" max="2058" width="14" customWidth="1"/>
    <col min="2059" max="2059" width="15.5703125" customWidth="1"/>
    <col min="2305" max="2305" width="7.28515625" customWidth="1"/>
    <col min="2306" max="2306" width="39.5703125" customWidth="1"/>
    <col min="2307" max="2307" width="16.28515625" customWidth="1"/>
    <col min="2308" max="2308" width="16" customWidth="1"/>
    <col min="2309" max="2309" width="37.7109375" customWidth="1"/>
    <col min="2310" max="2310" width="15.85546875" customWidth="1"/>
    <col min="2311" max="2311" width="16.5703125" customWidth="1"/>
    <col min="2312" max="2312" width="14.28515625" customWidth="1"/>
    <col min="2313" max="2313" width="37.140625" customWidth="1"/>
    <col min="2314" max="2314" width="14" customWidth="1"/>
    <col min="2315" max="2315" width="15.5703125" customWidth="1"/>
    <col min="2561" max="2561" width="7.28515625" customWidth="1"/>
    <col min="2562" max="2562" width="39.5703125" customWidth="1"/>
    <col min="2563" max="2563" width="16.28515625" customWidth="1"/>
    <col min="2564" max="2564" width="16" customWidth="1"/>
    <col min="2565" max="2565" width="37.7109375" customWidth="1"/>
    <col min="2566" max="2566" width="15.85546875" customWidth="1"/>
    <col min="2567" max="2567" width="16.5703125" customWidth="1"/>
    <col min="2568" max="2568" width="14.28515625" customWidth="1"/>
    <col min="2569" max="2569" width="37.140625" customWidth="1"/>
    <col min="2570" max="2570" width="14" customWidth="1"/>
    <col min="2571" max="2571" width="15.5703125" customWidth="1"/>
    <col min="2817" max="2817" width="7.28515625" customWidth="1"/>
    <col min="2818" max="2818" width="39.5703125" customWidth="1"/>
    <col min="2819" max="2819" width="16.28515625" customWidth="1"/>
    <col min="2820" max="2820" width="16" customWidth="1"/>
    <col min="2821" max="2821" width="37.7109375" customWidth="1"/>
    <col min="2822" max="2822" width="15.85546875" customWidth="1"/>
    <col min="2823" max="2823" width="16.5703125" customWidth="1"/>
    <col min="2824" max="2824" width="14.28515625" customWidth="1"/>
    <col min="2825" max="2825" width="37.140625" customWidth="1"/>
    <col min="2826" max="2826" width="14" customWidth="1"/>
    <col min="2827" max="2827" width="15.5703125" customWidth="1"/>
    <col min="3073" max="3073" width="7.28515625" customWidth="1"/>
    <col min="3074" max="3074" width="39.5703125" customWidth="1"/>
    <col min="3075" max="3075" width="16.28515625" customWidth="1"/>
    <col min="3076" max="3076" width="16" customWidth="1"/>
    <col min="3077" max="3077" width="37.7109375" customWidth="1"/>
    <col min="3078" max="3078" width="15.85546875" customWidth="1"/>
    <col min="3079" max="3079" width="16.5703125" customWidth="1"/>
    <col min="3080" max="3080" width="14.28515625" customWidth="1"/>
    <col min="3081" max="3081" width="37.140625" customWidth="1"/>
    <col min="3082" max="3082" width="14" customWidth="1"/>
    <col min="3083" max="3083" width="15.5703125" customWidth="1"/>
    <col min="3329" max="3329" width="7.28515625" customWidth="1"/>
    <col min="3330" max="3330" width="39.5703125" customWidth="1"/>
    <col min="3331" max="3331" width="16.28515625" customWidth="1"/>
    <col min="3332" max="3332" width="16" customWidth="1"/>
    <col min="3333" max="3333" width="37.7109375" customWidth="1"/>
    <col min="3334" max="3334" width="15.85546875" customWidth="1"/>
    <col min="3335" max="3335" width="16.5703125" customWidth="1"/>
    <col min="3336" max="3336" width="14.28515625" customWidth="1"/>
    <col min="3337" max="3337" width="37.140625" customWidth="1"/>
    <col min="3338" max="3338" width="14" customWidth="1"/>
    <col min="3339" max="3339" width="15.5703125" customWidth="1"/>
    <col min="3585" max="3585" width="7.28515625" customWidth="1"/>
    <col min="3586" max="3586" width="39.5703125" customWidth="1"/>
    <col min="3587" max="3587" width="16.28515625" customWidth="1"/>
    <col min="3588" max="3588" width="16" customWidth="1"/>
    <col min="3589" max="3589" width="37.7109375" customWidth="1"/>
    <col min="3590" max="3590" width="15.85546875" customWidth="1"/>
    <col min="3591" max="3591" width="16.5703125" customWidth="1"/>
    <col min="3592" max="3592" width="14.28515625" customWidth="1"/>
    <col min="3593" max="3593" width="37.140625" customWidth="1"/>
    <col min="3594" max="3594" width="14" customWidth="1"/>
    <col min="3595" max="3595" width="15.5703125" customWidth="1"/>
    <col min="3841" max="3841" width="7.28515625" customWidth="1"/>
    <col min="3842" max="3842" width="39.5703125" customWidth="1"/>
    <col min="3843" max="3843" width="16.28515625" customWidth="1"/>
    <col min="3844" max="3844" width="16" customWidth="1"/>
    <col min="3845" max="3845" width="37.7109375" customWidth="1"/>
    <col min="3846" max="3846" width="15.85546875" customWidth="1"/>
    <col min="3847" max="3847" width="16.5703125" customWidth="1"/>
    <col min="3848" max="3848" width="14.28515625" customWidth="1"/>
    <col min="3849" max="3849" width="37.140625" customWidth="1"/>
    <col min="3850" max="3850" width="14" customWidth="1"/>
    <col min="3851" max="3851" width="15.5703125" customWidth="1"/>
    <col min="4097" max="4097" width="7.28515625" customWidth="1"/>
    <col min="4098" max="4098" width="39.5703125" customWidth="1"/>
    <col min="4099" max="4099" width="16.28515625" customWidth="1"/>
    <col min="4100" max="4100" width="16" customWidth="1"/>
    <col min="4101" max="4101" width="37.7109375" customWidth="1"/>
    <col min="4102" max="4102" width="15.85546875" customWidth="1"/>
    <col min="4103" max="4103" width="16.5703125" customWidth="1"/>
    <col min="4104" max="4104" width="14.28515625" customWidth="1"/>
    <col min="4105" max="4105" width="37.140625" customWidth="1"/>
    <col min="4106" max="4106" width="14" customWidth="1"/>
    <col min="4107" max="4107" width="15.5703125" customWidth="1"/>
    <col min="4353" max="4353" width="7.28515625" customWidth="1"/>
    <col min="4354" max="4354" width="39.5703125" customWidth="1"/>
    <col min="4355" max="4355" width="16.28515625" customWidth="1"/>
    <col min="4356" max="4356" width="16" customWidth="1"/>
    <col min="4357" max="4357" width="37.7109375" customWidth="1"/>
    <col min="4358" max="4358" width="15.85546875" customWidth="1"/>
    <col min="4359" max="4359" width="16.5703125" customWidth="1"/>
    <col min="4360" max="4360" width="14.28515625" customWidth="1"/>
    <col min="4361" max="4361" width="37.140625" customWidth="1"/>
    <col min="4362" max="4362" width="14" customWidth="1"/>
    <col min="4363" max="4363" width="15.5703125" customWidth="1"/>
    <col min="4609" max="4609" width="7.28515625" customWidth="1"/>
    <col min="4610" max="4610" width="39.5703125" customWidth="1"/>
    <col min="4611" max="4611" width="16.28515625" customWidth="1"/>
    <col min="4612" max="4612" width="16" customWidth="1"/>
    <col min="4613" max="4613" width="37.7109375" customWidth="1"/>
    <col min="4614" max="4614" width="15.85546875" customWidth="1"/>
    <col min="4615" max="4615" width="16.5703125" customWidth="1"/>
    <col min="4616" max="4616" width="14.28515625" customWidth="1"/>
    <col min="4617" max="4617" width="37.140625" customWidth="1"/>
    <col min="4618" max="4618" width="14" customWidth="1"/>
    <col min="4619" max="4619" width="15.5703125" customWidth="1"/>
    <col min="4865" max="4865" width="7.28515625" customWidth="1"/>
    <col min="4866" max="4866" width="39.5703125" customWidth="1"/>
    <col min="4867" max="4867" width="16.28515625" customWidth="1"/>
    <col min="4868" max="4868" width="16" customWidth="1"/>
    <col min="4869" max="4869" width="37.7109375" customWidth="1"/>
    <col min="4870" max="4870" width="15.85546875" customWidth="1"/>
    <col min="4871" max="4871" width="16.5703125" customWidth="1"/>
    <col min="4872" max="4872" width="14.28515625" customWidth="1"/>
    <col min="4873" max="4873" width="37.140625" customWidth="1"/>
    <col min="4874" max="4874" width="14" customWidth="1"/>
    <col min="4875" max="4875" width="15.5703125" customWidth="1"/>
    <col min="5121" max="5121" width="7.28515625" customWidth="1"/>
    <col min="5122" max="5122" width="39.5703125" customWidth="1"/>
    <col min="5123" max="5123" width="16.28515625" customWidth="1"/>
    <col min="5124" max="5124" width="16" customWidth="1"/>
    <col min="5125" max="5125" width="37.7109375" customWidth="1"/>
    <col min="5126" max="5126" width="15.85546875" customWidth="1"/>
    <col min="5127" max="5127" width="16.5703125" customWidth="1"/>
    <col min="5128" max="5128" width="14.28515625" customWidth="1"/>
    <col min="5129" max="5129" width="37.140625" customWidth="1"/>
    <col min="5130" max="5130" width="14" customWidth="1"/>
    <col min="5131" max="5131" width="15.5703125" customWidth="1"/>
    <col min="5377" max="5377" width="7.28515625" customWidth="1"/>
    <col min="5378" max="5378" width="39.5703125" customWidth="1"/>
    <col min="5379" max="5379" width="16.28515625" customWidth="1"/>
    <col min="5380" max="5380" width="16" customWidth="1"/>
    <col min="5381" max="5381" width="37.7109375" customWidth="1"/>
    <col min="5382" max="5382" width="15.85546875" customWidth="1"/>
    <col min="5383" max="5383" width="16.5703125" customWidth="1"/>
    <col min="5384" max="5384" width="14.28515625" customWidth="1"/>
    <col min="5385" max="5385" width="37.140625" customWidth="1"/>
    <col min="5386" max="5386" width="14" customWidth="1"/>
    <col min="5387" max="5387" width="15.5703125" customWidth="1"/>
    <col min="5633" max="5633" width="7.28515625" customWidth="1"/>
    <col min="5634" max="5634" width="39.5703125" customWidth="1"/>
    <col min="5635" max="5635" width="16.28515625" customWidth="1"/>
    <col min="5636" max="5636" width="16" customWidth="1"/>
    <col min="5637" max="5637" width="37.7109375" customWidth="1"/>
    <col min="5638" max="5638" width="15.85546875" customWidth="1"/>
    <col min="5639" max="5639" width="16.5703125" customWidth="1"/>
    <col min="5640" max="5640" width="14.28515625" customWidth="1"/>
    <col min="5641" max="5641" width="37.140625" customWidth="1"/>
    <col min="5642" max="5642" width="14" customWidth="1"/>
    <col min="5643" max="5643" width="15.5703125" customWidth="1"/>
    <col min="5889" max="5889" width="7.28515625" customWidth="1"/>
    <col min="5890" max="5890" width="39.5703125" customWidth="1"/>
    <col min="5891" max="5891" width="16.28515625" customWidth="1"/>
    <col min="5892" max="5892" width="16" customWidth="1"/>
    <col min="5893" max="5893" width="37.7109375" customWidth="1"/>
    <col min="5894" max="5894" width="15.85546875" customWidth="1"/>
    <col min="5895" max="5895" width="16.5703125" customWidth="1"/>
    <col min="5896" max="5896" width="14.28515625" customWidth="1"/>
    <col min="5897" max="5897" width="37.140625" customWidth="1"/>
    <col min="5898" max="5898" width="14" customWidth="1"/>
    <col min="5899" max="5899" width="15.5703125" customWidth="1"/>
    <col min="6145" max="6145" width="7.28515625" customWidth="1"/>
    <col min="6146" max="6146" width="39.5703125" customWidth="1"/>
    <col min="6147" max="6147" width="16.28515625" customWidth="1"/>
    <col min="6148" max="6148" width="16" customWidth="1"/>
    <col min="6149" max="6149" width="37.7109375" customWidth="1"/>
    <col min="6150" max="6150" width="15.85546875" customWidth="1"/>
    <col min="6151" max="6151" width="16.5703125" customWidth="1"/>
    <col min="6152" max="6152" width="14.28515625" customWidth="1"/>
    <col min="6153" max="6153" width="37.140625" customWidth="1"/>
    <col min="6154" max="6154" width="14" customWidth="1"/>
    <col min="6155" max="6155" width="15.5703125" customWidth="1"/>
    <col min="6401" max="6401" width="7.28515625" customWidth="1"/>
    <col min="6402" max="6402" width="39.5703125" customWidth="1"/>
    <col min="6403" max="6403" width="16.28515625" customWidth="1"/>
    <col min="6404" max="6404" width="16" customWidth="1"/>
    <col min="6405" max="6405" width="37.7109375" customWidth="1"/>
    <col min="6406" max="6406" width="15.85546875" customWidth="1"/>
    <col min="6407" max="6407" width="16.5703125" customWidth="1"/>
    <col min="6408" max="6408" width="14.28515625" customWidth="1"/>
    <col min="6409" max="6409" width="37.140625" customWidth="1"/>
    <col min="6410" max="6410" width="14" customWidth="1"/>
    <col min="6411" max="6411" width="15.5703125" customWidth="1"/>
    <col min="6657" max="6657" width="7.28515625" customWidth="1"/>
    <col min="6658" max="6658" width="39.5703125" customWidth="1"/>
    <col min="6659" max="6659" width="16.28515625" customWidth="1"/>
    <col min="6660" max="6660" width="16" customWidth="1"/>
    <col min="6661" max="6661" width="37.7109375" customWidth="1"/>
    <col min="6662" max="6662" width="15.85546875" customWidth="1"/>
    <col min="6663" max="6663" width="16.5703125" customWidth="1"/>
    <col min="6664" max="6664" width="14.28515625" customWidth="1"/>
    <col min="6665" max="6665" width="37.140625" customWidth="1"/>
    <col min="6666" max="6666" width="14" customWidth="1"/>
    <col min="6667" max="6667" width="15.5703125" customWidth="1"/>
    <col min="6913" max="6913" width="7.28515625" customWidth="1"/>
    <col min="6914" max="6914" width="39.5703125" customWidth="1"/>
    <col min="6915" max="6915" width="16.28515625" customWidth="1"/>
    <col min="6916" max="6916" width="16" customWidth="1"/>
    <col min="6917" max="6917" width="37.7109375" customWidth="1"/>
    <col min="6918" max="6918" width="15.85546875" customWidth="1"/>
    <col min="6919" max="6919" width="16.5703125" customWidth="1"/>
    <col min="6920" max="6920" width="14.28515625" customWidth="1"/>
    <col min="6921" max="6921" width="37.140625" customWidth="1"/>
    <col min="6922" max="6922" width="14" customWidth="1"/>
    <col min="6923" max="6923" width="15.5703125" customWidth="1"/>
    <col min="7169" max="7169" width="7.28515625" customWidth="1"/>
    <col min="7170" max="7170" width="39.5703125" customWidth="1"/>
    <col min="7171" max="7171" width="16.28515625" customWidth="1"/>
    <col min="7172" max="7172" width="16" customWidth="1"/>
    <col min="7173" max="7173" width="37.7109375" customWidth="1"/>
    <col min="7174" max="7174" width="15.85546875" customWidth="1"/>
    <col min="7175" max="7175" width="16.5703125" customWidth="1"/>
    <col min="7176" max="7176" width="14.28515625" customWidth="1"/>
    <col min="7177" max="7177" width="37.140625" customWidth="1"/>
    <col min="7178" max="7178" width="14" customWidth="1"/>
    <col min="7179" max="7179" width="15.5703125" customWidth="1"/>
    <col min="7425" max="7425" width="7.28515625" customWidth="1"/>
    <col min="7426" max="7426" width="39.5703125" customWidth="1"/>
    <col min="7427" max="7427" width="16.28515625" customWidth="1"/>
    <col min="7428" max="7428" width="16" customWidth="1"/>
    <col min="7429" max="7429" width="37.7109375" customWidth="1"/>
    <col min="7430" max="7430" width="15.85546875" customWidth="1"/>
    <col min="7431" max="7431" width="16.5703125" customWidth="1"/>
    <col min="7432" max="7432" width="14.28515625" customWidth="1"/>
    <col min="7433" max="7433" width="37.140625" customWidth="1"/>
    <col min="7434" max="7434" width="14" customWidth="1"/>
    <col min="7435" max="7435" width="15.5703125" customWidth="1"/>
    <col min="7681" max="7681" width="7.28515625" customWidth="1"/>
    <col min="7682" max="7682" width="39.5703125" customWidth="1"/>
    <col min="7683" max="7683" width="16.28515625" customWidth="1"/>
    <col min="7684" max="7684" width="16" customWidth="1"/>
    <col min="7685" max="7685" width="37.7109375" customWidth="1"/>
    <col min="7686" max="7686" width="15.85546875" customWidth="1"/>
    <col min="7687" max="7687" width="16.5703125" customWidth="1"/>
    <col min="7688" max="7688" width="14.28515625" customWidth="1"/>
    <col min="7689" max="7689" width="37.140625" customWidth="1"/>
    <col min="7690" max="7690" width="14" customWidth="1"/>
    <col min="7691" max="7691" width="15.5703125" customWidth="1"/>
    <col min="7937" max="7937" width="7.28515625" customWidth="1"/>
    <col min="7938" max="7938" width="39.5703125" customWidth="1"/>
    <col min="7939" max="7939" width="16.28515625" customWidth="1"/>
    <col min="7940" max="7940" width="16" customWidth="1"/>
    <col min="7941" max="7941" width="37.7109375" customWidth="1"/>
    <col min="7942" max="7942" width="15.85546875" customWidth="1"/>
    <col min="7943" max="7943" width="16.5703125" customWidth="1"/>
    <col min="7944" max="7944" width="14.28515625" customWidth="1"/>
    <col min="7945" max="7945" width="37.140625" customWidth="1"/>
    <col min="7946" max="7946" width="14" customWidth="1"/>
    <col min="7947" max="7947" width="15.5703125" customWidth="1"/>
    <col min="8193" max="8193" width="7.28515625" customWidth="1"/>
    <col min="8194" max="8194" width="39.5703125" customWidth="1"/>
    <col min="8195" max="8195" width="16.28515625" customWidth="1"/>
    <col min="8196" max="8196" width="16" customWidth="1"/>
    <col min="8197" max="8197" width="37.7109375" customWidth="1"/>
    <col min="8198" max="8198" width="15.85546875" customWidth="1"/>
    <col min="8199" max="8199" width="16.5703125" customWidth="1"/>
    <col min="8200" max="8200" width="14.28515625" customWidth="1"/>
    <col min="8201" max="8201" width="37.140625" customWidth="1"/>
    <col min="8202" max="8202" width="14" customWidth="1"/>
    <col min="8203" max="8203" width="15.5703125" customWidth="1"/>
    <col min="8449" max="8449" width="7.28515625" customWidth="1"/>
    <col min="8450" max="8450" width="39.5703125" customWidth="1"/>
    <col min="8451" max="8451" width="16.28515625" customWidth="1"/>
    <col min="8452" max="8452" width="16" customWidth="1"/>
    <col min="8453" max="8453" width="37.7109375" customWidth="1"/>
    <col min="8454" max="8454" width="15.85546875" customWidth="1"/>
    <col min="8455" max="8455" width="16.5703125" customWidth="1"/>
    <col min="8456" max="8456" width="14.28515625" customWidth="1"/>
    <col min="8457" max="8457" width="37.140625" customWidth="1"/>
    <col min="8458" max="8458" width="14" customWidth="1"/>
    <col min="8459" max="8459" width="15.5703125" customWidth="1"/>
    <col min="8705" max="8705" width="7.28515625" customWidth="1"/>
    <col min="8706" max="8706" width="39.5703125" customWidth="1"/>
    <col min="8707" max="8707" width="16.28515625" customWidth="1"/>
    <col min="8708" max="8708" width="16" customWidth="1"/>
    <col min="8709" max="8709" width="37.7109375" customWidth="1"/>
    <col min="8710" max="8710" width="15.85546875" customWidth="1"/>
    <col min="8711" max="8711" width="16.5703125" customWidth="1"/>
    <col min="8712" max="8712" width="14.28515625" customWidth="1"/>
    <col min="8713" max="8713" width="37.140625" customWidth="1"/>
    <col min="8714" max="8714" width="14" customWidth="1"/>
    <col min="8715" max="8715" width="15.5703125" customWidth="1"/>
    <col min="8961" max="8961" width="7.28515625" customWidth="1"/>
    <col min="8962" max="8962" width="39.5703125" customWidth="1"/>
    <col min="8963" max="8963" width="16.28515625" customWidth="1"/>
    <col min="8964" max="8964" width="16" customWidth="1"/>
    <col min="8965" max="8965" width="37.7109375" customWidth="1"/>
    <col min="8966" max="8966" width="15.85546875" customWidth="1"/>
    <col min="8967" max="8967" width="16.5703125" customWidth="1"/>
    <col min="8968" max="8968" width="14.28515625" customWidth="1"/>
    <col min="8969" max="8969" width="37.140625" customWidth="1"/>
    <col min="8970" max="8970" width="14" customWidth="1"/>
    <col min="8971" max="8971" width="15.5703125" customWidth="1"/>
    <col min="9217" max="9217" width="7.28515625" customWidth="1"/>
    <col min="9218" max="9218" width="39.5703125" customWidth="1"/>
    <col min="9219" max="9219" width="16.28515625" customWidth="1"/>
    <col min="9220" max="9220" width="16" customWidth="1"/>
    <col min="9221" max="9221" width="37.7109375" customWidth="1"/>
    <col min="9222" max="9222" width="15.85546875" customWidth="1"/>
    <col min="9223" max="9223" width="16.5703125" customWidth="1"/>
    <col min="9224" max="9224" width="14.28515625" customWidth="1"/>
    <col min="9225" max="9225" width="37.140625" customWidth="1"/>
    <col min="9226" max="9226" width="14" customWidth="1"/>
    <col min="9227" max="9227" width="15.5703125" customWidth="1"/>
    <col min="9473" max="9473" width="7.28515625" customWidth="1"/>
    <col min="9474" max="9474" width="39.5703125" customWidth="1"/>
    <col min="9475" max="9475" width="16.28515625" customWidth="1"/>
    <col min="9476" max="9476" width="16" customWidth="1"/>
    <col min="9477" max="9477" width="37.7109375" customWidth="1"/>
    <col min="9478" max="9478" width="15.85546875" customWidth="1"/>
    <col min="9479" max="9479" width="16.5703125" customWidth="1"/>
    <col min="9480" max="9480" width="14.28515625" customWidth="1"/>
    <col min="9481" max="9481" width="37.140625" customWidth="1"/>
    <col min="9482" max="9482" width="14" customWidth="1"/>
    <col min="9483" max="9483" width="15.5703125" customWidth="1"/>
    <col min="9729" max="9729" width="7.28515625" customWidth="1"/>
    <col min="9730" max="9730" width="39.5703125" customWidth="1"/>
    <col min="9731" max="9731" width="16.28515625" customWidth="1"/>
    <col min="9732" max="9732" width="16" customWidth="1"/>
    <col min="9733" max="9733" width="37.7109375" customWidth="1"/>
    <col min="9734" max="9734" width="15.85546875" customWidth="1"/>
    <col min="9735" max="9735" width="16.5703125" customWidth="1"/>
    <col min="9736" max="9736" width="14.28515625" customWidth="1"/>
    <col min="9737" max="9737" width="37.140625" customWidth="1"/>
    <col min="9738" max="9738" width="14" customWidth="1"/>
    <col min="9739" max="9739" width="15.5703125" customWidth="1"/>
    <col min="9985" max="9985" width="7.28515625" customWidth="1"/>
    <col min="9986" max="9986" width="39.5703125" customWidth="1"/>
    <col min="9987" max="9987" width="16.28515625" customWidth="1"/>
    <col min="9988" max="9988" width="16" customWidth="1"/>
    <col min="9989" max="9989" width="37.7109375" customWidth="1"/>
    <col min="9990" max="9990" width="15.85546875" customWidth="1"/>
    <col min="9991" max="9991" width="16.5703125" customWidth="1"/>
    <col min="9992" max="9992" width="14.28515625" customWidth="1"/>
    <col min="9993" max="9993" width="37.140625" customWidth="1"/>
    <col min="9994" max="9994" width="14" customWidth="1"/>
    <col min="9995" max="9995" width="15.5703125" customWidth="1"/>
    <col min="10241" max="10241" width="7.28515625" customWidth="1"/>
    <col min="10242" max="10242" width="39.5703125" customWidth="1"/>
    <col min="10243" max="10243" width="16.28515625" customWidth="1"/>
    <col min="10244" max="10244" width="16" customWidth="1"/>
    <col min="10245" max="10245" width="37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37.140625" customWidth="1"/>
    <col min="10250" max="10250" width="14" customWidth="1"/>
    <col min="10251" max="10251" width="15.5703125" customWidth="1"/>
    <col min="10497" max="10497" width="7.28515625" customWidth="1"/>
    <col min="10498" max="10498" width="39.5703125" customWidth="1"/>
    <col min="10499" max="10499" width="16.28515625" customWidth="1"/>
    <col min="10500" max="10500" width="16" customWidth="1"/>
    <col min="10501" max="10501" width="37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37.140625" customWidth="1"/>
    <col min="10506" max="10506" width="14" customWidth="1"/>
    <col min="10507" max="10507" width="15.5703125" customWidth="1"/>
    <col min="10753" max="10753" width="7.28515625" customWidth="1"/>
    <col min="10754" max="10754" width="39.5703125" customWidth="1"/>
    <col min="10755" max="10755" width="16.28515625" customWidth="1"/>
    <col min="10756" max="10756" width="16" customWidth="1"/>
    <col min="10757" max="10757" width="37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37.140625" customWidth="1"/>
    <col min="10762" max="10762" width="14" customWidth="1"/>
    <col min="10763" max="10763" width="15.5703125" customWidth="1"/>
    <col min="11009" max="11009" width="7.28515625" customWidth="1"/>
    <col min="11010" max="11010" width="39.5703125" customWidth="1"/>
    <col min="11011" max="11011" width="16.28515625" customWidth="1"/>
    <col min="11012" max="11012" width="16" customWidth="1"/>
    <col min="11013" max="11013" width="37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37.140625" customWidth="1"/>
    <col min="11018" max="11018" width="14" customWidth="1"/>
    <col min="11019" max="11019" width="15.5703125" customWidth="1"/>
    <col min="11265" max="11265" width="7.28515625" customWidth="1"/>
    <col min="11266" max="11266" width="39.5703125" customWidth="1"/>
    <col min="11267" max="11267" width="16.28515625" customWidth="1"/>
    <col min="11268" max="11268" width="16" customWidth="1"/>
    <col min="11269" max="11269" width="37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37.140625" customWidth="1"/>
    <col min="11274" max="11274" width="14" customWidth="1"/>
    <col min="11275" max="11275" width="15.5703125" customWidth="1"/>
    <col min="11521" max="11521" width="7.28515625" customWidth="1"/>
    <col min="11522" max="11522" width="39.5703125" customWidth="1"/>
    <col min="11523" max="11523" width="16.28515625" customWidth="1"/>
    <col min="11524" max="11524" width="16" customWidth="1"/>
    <col min="11525" max="11525" width="37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37.140625" customWidth="1"/>
    <col min="11530" max="11530" width="14" customWidth="1"/>
    <col min="11531" max="11531" width="15.5703125" customWidth="1"/>
    <col min="11777" max="11777" width="7.28515625" customWidth="1"/>
    <col min="11778" max="11778" width="39.5703125" customWidth="1"/>
    <col min="11779" max="11779" width="16.28515625" customWidth="1"/>
    <col min="11780" max="11780" width="16" customWidth="1"/>
    <col min="11781" max="11781" width="37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37.140625" customWidth="1"/>
    <col min="11786" max="11786" width="14" customWidth="1"/>
    <col min="11787" max="11787" width="15.5703125" customWidth="1"/>
    <col min="12033" max="12033" width="7.28515625" customWidth="1"/>
    <col min="12034" max="12034" width="39.5703125" customWidth="1"/>
    <col min="12035" max="12035" width="16.28515625" customWidth="1"/>
    <col min="12036" max="12036" width="16" customWidth="1"/>
    <col min="12037" max="12037" width="37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37.140625" customWidth="1"/>
    <col min="12042" max="12042" width="14" customWidth="1"/>
    <col min="12043" max="12043" width="15.5703125" customWidth="1"/>
    <col min="12289" max="12289" width="7.28515625" customWidth="1"/>
    <col min="12290" max="12290" width="39.5703125" customWidth="1"/>
    <col min="12291" max="12291" width="16.28515625" customWidth="1"/>
    <col min="12292" max="12292" width="16" customWidth="1"/>
    <col min="12293" max="12293" width="37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37.140625" customWidth="1"/>
    <col min="12298" max="12298" width="14" customWidth="1"/>
    <col min="12299" max="12299" width="15.5703125" customWidth="1"/>
    <col min="12545" max="12545" width="7.28515625" customWidth="1"/>
    <col min="12546" max="12546" width="39.5703125" customWidth="1"/>
    <col min="12547" max="12547" width="16.28515625" customWidth="1"/>
    <col min="12548" max="12548" width="16" customWidth="1"/>
    <col min="12549" max="12549" width="37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37.140625" customWidth="1"/>
    <col min="12554" max="12554" width="14" customWidth="1"/>
    <col min="12555" max="12555" width="15.5703125" customWidth="1"/>
    <col min="12801" max="12801" width="7.28515625" customWidth="1"/>
    <col min="12802" max="12802" width="39.5703125" customWidth="1"/>
    <col min="12803" max="12803" width="16.28515625" customWidth="1"/>
    <col min="12804" max="12804" width="16" customWidth="1"/>
    <col min="12805" max="12805" width="37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37.140625" customWidth="1"/>
    <col min="12810" max="12810" width="14" customWidth="1"/>
    <col min="12811" max="12811" width="15.5703125" customWidth="1"/>
    <col min="13057" max="13057" width="7.28515625" customWidth="1"/>
    <col min="13058" max="13058" width="39.5703125" customWidth="1"/>
    <col min="13059" max="13059" width="16.28515625" customWidth="1"/>
    <col min="13060" max="13060" width="16" customWidth="1"/>
    <col min="13061" max="13061" width="37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37.140625" customWidth="1"/>
    <col min="13066" max="13066" width="14" customWidth="1"/>
    <col min="13067" max="13067" width="15.5703125" customWidth="1"/>
    <col min="13313" max="13313" width="7.28515625" customWidth="1"/>
    <col min="13314" max="13314" width="39.5703125" customWidth="1"/>
    <col min="13315" max="13315" width="16.28515625" customWidth="1"/>
    <col min="13316" max="13316" width="16" customWidth="1"/>
    <col min="13317" max="13317" width="37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37.140625" customWidth="1"/>
    <col min="13322" max="13322" width="14" customWidth="1"/>
    <col min="13323" max="13323" width="15.5703125" customWidth="1"/>
    <col min="13569" max="13569" width="7.28515625" customWidth="1"/>
    <col min="13570" max="13570" width="39.5703125" customWidth="1"/>
    <col min="13571" max="13571" width="16.28515625" customWidth="1"/>
    <col min="13572" max="13572" width="16" customWidth="1"/>
    <col min="13573" max="13573" width="37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37.140625" customWidth="1"/>
    <col min="13578" max="13578" width="14" customWidth="1"/>
    <col min="13579" max="13579" width="15.5703125" customWidth="1"/>
    <col min="13825" max="13825" width="7.28515625" customWidth="1"/>
    <col min="13826" max="13826" width="39.5703125" customWidth="1"/>
    <col min="13827" max="13827" width="16.28515625" customWidth="1"/>
    <col min="13828" max="13828" width="16" customWidth="1"/>
    <col min="13829" max="13829" width="37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37.140625" customWidth="1"/>
    <col min="13834" max="13834" width="14" customWidth="1"/>
    <col min="13835" max="13835" width="15.5703125" customWidth="1"/>
    <col min="14081" max="14081" width="7.28515625" customWidth="1"/>
    <col min="14082" max="14082" width="39.5703125" customWidth="1"/>
    <col min="14083" max="14083" width="16.28515625" customWidth="1"/>
    <col min="14084" max="14084" width="16" customWidth="1"/>
    <col min="14085" max="14085" width="37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37.140625" customWidth="1"/>
    <col min="14090" max="14090" width="14" customWidth="1"/>
    <col min="14091" max="14091" width="15.5703125" customWidth="1"/>
    <col min="14337" max="14337" width="7.28515625" customWidth="1"/>
    <col min="14338" max="14338" width="39.5703125" customWidth="1"/>
    <col min="14339" max="14339" width="16.28515625" customWidth="1"/>
    <col min="14340" max="14340" width="16" customWidth="1"/>
    <col min="14341" max="14341" width="37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37.140625" customWidth="1"/>
    <col min="14346" max="14346" width="14" customWidth="1"/>
    <col min="14347" max="14347" width="15.5703125" customWidth="1"/>
    <col min="14593" max="14593" width="7.28515625" customWidth="1"/>
    <col min="14594" max="14594" width="39.5703125" customWidth="1"/>
    <col min="14595" max="14595" width="16.28515625" customWidth="1"/>
    <col min="14596" max="14596" width="16" customWidth="1"/>
    <col min="14597" max="14597" width="37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37.140625" customWidth="1"/>
    <col min="14602" max="14602" width="14" customWidth="1"/>
    <col min="14603" max="14603" width="15.5703125" customWidth="1"/>
    <col min="14849" max="14849" width="7.28515625" customWidth="1"/>
    <col min="14850" max="14850" width="39.5703125" customWidth="1"/>
    <col min="14851" max="14851" width="16.28515625" customWidth="1"/>
    <col min="14852" max="14852" width="16" customWidth="1"/>
    <col min="14853" max="14853" width="37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37.140625" customWidth="1"/>
    <col min="14858" max="14858" width="14" customWidth="1"/>
    <col min="14859" max="14859" width="15.5703125" customWidth="1"/>
    <col min="15105" max="15105" width="7.28515625" customWidth="1"/>
    <col min="15106" max="15106" width="39.5703125" customWidth="1"/>
    <col min="15107" max="15107" width="16.28515625" customWidth="1"/>
    <col min="15108" max="15108" width="16" customWidth="1"/>
    <col min="15109" max="15109" width="37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37.140625" customWidth="1"/>
    <col min="15114" max="15114" width="14" customWidth="1"/>
    <col min="15115" max="15115" width="15.5703125" customWidth="1"/>
    <col min="15361" max="15361" width="7.28515625" customWidth="1"/>
    <col min="15362" max="15362" width="39.5703125" customWidth="1"/>
    <col min="15363" max="15363" width="16.28515625" customWidth="1"/>
    <col min="15364" max="15364" width="16" customWidth="1"/>
    <col min="15365" max="15365" width="37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37.140625" customWidth="1"/>
    <col min="15370" max="15370" width="14" customWidth="1"/>
    <col min="15371" max="15371" width="15.5703125" customWidth="1"/>
    <col min="15617" max="15617" width="7.28515625" customWidth="1"/>
    <col min="15618" max="15618" width="39.5703125" customWidth="1"/>
    <col min="15619" max="15619" width="16.28515625" customWidth="1"/>
    <col min="15620" max="15620" width="16" customWidth="1"/>
    <col min="15621" max="15621" width="37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37.140625" customWidth="1"/>
    <col min="15626" max="15626" width="14" customWidth="1"/>
    <col min="15627" max="15627" width="15.5703125" customWidth="1"/>
    <col min="15873" max="15873" width="7.28515625" customWidth="1"/>
    <col min="15874" max="15874" width="39.5703125" customWidth="1"/>
    <col min="15875" max="15875" width="16.28515625" customWidth="1"/>
    <col min="15876" max="15876" width="16" customWidth="1"/>
    <col min="15877" max="15877" width="37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37.140625" customWidth="1"/>
    <col min="15882" max="15882" width="14" customWidth="1"/>
    <col min="15883" max="15883" width="15.5703125" customWidth="1"/>
    <col min="16129" max="16129" width="7.28515625" customWidth="1"/>
    <col min="16130" max="16130" width="39.5703125" customWidth="1"/>
    <col min="16131" max="16131" width="16.28515625" customWidth="1"/>
    <col min="16132" max="16132" width="16" customWidth="1"/>
    <col min="16133" max="16133" width="37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37.14062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272" t="s">
        <v>727</v>
      </c>
      <c r="C3" s="273"/>
      <c r="D3" s="273"/>
      <c r="E3" s="273"/>
      <c r="F3" s="273"/>
      <c r="G3" s="273"/>
      <c r="H3" s="273"/>
      <c r="I3" s="273"/>
      <c r="J3" s="273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21" customHeight="1">
      <c r="A7" s="14">
        <v>1</v>
      </c>
      <c r="B7" s="15" t="s">
        <v>728</v>
      </c>
      <c r="C7" s="16"/>
      <c r="D7" s="274">
        <v>4014.6</v>
      </c>
      <c r="E7" s="77" t="s">
        <v>729</v>
      </c>
      <c r="F7" s="18">
        <f>SUM(C7,D7)</f>
        <v>4014.6</v>
      </c>
      <c r="G7" s="132"/>
      <c r="H7" s="275"/>
      <c r="I7" s="77" t="s">
        <v>730</v>
      </c>
      <c r="J7" s="274">
        <v>4014.6</v>
      </c>
      <c r="K7" s="19"/>
    </row>
    <row r="8" spans="1:13" ht="17.25" customHeight="1">
      <c r="A8" s="14">
        <v>2</v>
      </c>
      <c r="B8" s="15" t="s">
        <v>731</v>
      </c>
      <c r="C8" s="16"/>
      <c r="D8" s="276">
        <v>233.6</v>
      </c>
      <c r="E8" s="17" t="s">
        <v>732</v>
      </c>
      <c r="F8" s="18">
        <f t="shared" ref="F8:F49" si="0">SUM(C8,D8)</f>
        <v>233.6</v>
      </c>
      <c r="G8" s="132"/>
      <c r="H8" s="277"/>
      <c r="I8" s="17" t="s">
        <v>733</v>
      </c>
      <c r="J8" s="276">
        <v>233.6</v>
      </c>
      <c r="K8" s="19"/>
    </row>
    <row r="9" spans="1:13" ht="15.75">
      <c r="A9" s="14"/>
      <c r="B9" s="15"/>
      <c r="C9" s="16"/>
      <c r="D9" s="278">
        <v>355.5</v>
      </c>
      <c r="E9" s="17" t="s">
        <v>734</v>
      </c>
      <c r="F9" s="18">
        <f t="shared" si="0"/>
        <v>355.5</v>
      </c>
      <c r="G9" s="132"/>
      <c r="H9" s="279"/>
      <c r="I9" s="17" t="s">
        <v>735</v>
      </c>
      <c r="J9" s="278">
        <v>355.5</v>
      </c>
      <c r="K9" s="19"/>
    </row>
    <row r="10" spans="1:13" ht="17.25" customHeight="1">
      <c r="A10" s="14"/>
      <c r="B10" s="15"/>
      <c r="C10" s="16"/>
      <c r="D10" s="278">
        <v>829.1</v>
      </c>
      <c r="E10" s="17" t="s">
        <v>736</v>
      </c>
      <c r="F10" s="18">
        <f t="shared" si="0"/>
        <v>829.1</v>
      </c>
      <c r="G10" s="132"/>
      <c r="H10" s="279"/>
      <c r="I10" s="17" t="s">
        <v>736</v>
      </c>
      <c r="J10" s="278">
        <v>829.1</v>
      </c>
      <c r="K10" s="19"/>
    </row>
    <row r="11" spans="1:13" ht="15.75" customHeight="1">
      <c r="A11" s="14"/>
      <c r="B11" s="15"/>
      <c r="C11" s="16"/>
      <c r="D11" s="278">
        <v>179.8</v>
      </c>
      <c r="E11" s="17" t="s">
        <v>737</v>
      </c>
      <c r="F11" s="18">
        <f t="shared" si="0"/>
        <v>179.8</v>
      </c>
      <c r="G11" s="132"/>
      <c r="H11" s="279"/>
      <c r="I11" s="17" t="s">
        <v>737</v>
      </c>
      <c r="J11" s="278">
        <v>179.8</v>
      </c>
      <c r="K11" s="19"/>
    </row>
    <row r="12" spans="1:13" ht="17.25" customHeight="1">
      <c r="A12" s="14"/>
      <c r="B12" s="15"/>
      <c r="C12" s="16"/>
      <c r="D12" s="276">
        <v>96.3</v>
      </c>
      <c r="E12" s="17" t="s">
        <v>738</v>
      </c>
      <c r="F12" s="18">
        <f t="shared" si="0"/>
        <v>96.3</v>
      </c>
      <c r="G12" s="132"/>
      <c r="H12" s="277"/>
      <c r="I12" s="17" t="s">
        <v>738</v>
      </c>
      <c r="J12" s="276">
        <v>96.3</v>
      </c>
      <c r="K12" s="19"/>
    </row>
    <row r="13" spans="1:13" ht="15.75">
      <c r="A13" s="14"/>
      <c r="B13" s="15"/>
      <c r="C13" s="16"/>
      <c r="D13" s="276">
        <v>33.6</v>
      </c>
      <c r="E13" s="17" t="s">
        <v>739</v>
      </c>
      <c r="F13" s="18">
        <f t="shared" si="0"/>
        <v>33.6</v>
      </c>
      <c r="G13" s="132"/>
      <c r="H13" s="277"/>
      <c r="I13" s="17" t="s">
        <v>739</v>
      </c>
      <c r="J13" s="276">
        <v>33.6</v>
      </c>
      <c r="K13" s="19"/>
    </row>
    <row r="14" spans="1:13" ht="15.75">
      <c r="A14" s="21"/>
      <c r="B14" s="15"/>
      <c r="C14" s="16"/>
      <c r="D14" s="280">
        <v>9</v>
      </c>
      <c r="E14" s="17" t="s">
        <v>740</v>
      </c>
      <c r="F14" s="18">
        <f t="shared" si="0"/>
        <v>9</v>
      </c>
      <c r="G14" s="132"/>
      <c r="H14" s="281"/>
      <c r="I14" s="17" t="s">
        <v>740</v>
      </c>
      <c r="J14" s="280">
        <v>9</v>
      </c>
      <c r="K14" s="19"/>
    </row>
    <row r="15" spans="1:13" ht="15" customHeight="1">
      <c r="A15" s="21"/>
      <c r="B15" s="15"/>
      <c r="C15" s="16"/>
      <c r="D15" s="276">
        <v>148.4</v>
      </c>
      <c r="E15" s="282" t="s">
        <v>741</v>
      </c>
      <c r="F15" s="18">
        <f t="shared" si="0"/>
        <v>148.4</v>
      </c>
      <c r="G15" s="132"/>
      <c r="H15" s="277"/>
      <c r="I15" s="282" t="s">
        <v>741</v>
      </c>
      <c r="J15" s="276">
        <v>148.4</v>
      </c>
      <c r="K15" s="283"/>
    </row>
    <row r="16" spans="1:13" ht="15.75">
      <c r="A16" s="14"/>
      <c r="B16" s="15"/>
      <c r="C16" s="16"/>
      <c r="D16" s="276">
        <v>3.7</v>
      </c>
      <c r="E16" s="17" t="s">
        <v>742</v>
      </c>
      <c r="F16" s="18">
        <f t="shared" si="0"/>
        <v>3.7</v>
      </c>
      <c r="G16" s="132"/>
      <c r="H16" s="277"/>
      <c r="I16" s="17" t="s">
        <v>742</v>
      </c>
      <c r="J16" s="276">
        <v>3.7</v>
      </c>
      <c r="K16" s="19"/>
    </row>
    <row r="17" spans="1:11" ht="15.75">
      <c r="A17" s="14"/>
      <c r="B17" s="15"/>
      <c r="C17" s="16"/>
      <c r="D17" s="284">
        <v>10.1</v>
      </c>
      <c r="E17" s="17" t="s">
        <v>743</v>
      </c>
      <c r="F17" s="18">
        <f t="shared" si="0"/>
        <v>10.1</v>
      </c>
      <c r="G17" s="132"/>
      <c r="H17" s="285"/>
      <c r="I17" s="17" t="s">
        <v>743</v>
      </c>
      <c r="J17" s="284">
        <v>10.1</v>
      </c>
      <c r="K17" s="19"/>
    </row>
    <row r="18" spans="1:11" ht="13.5" customHeight="1">
      <c r="A18" s="14">
        <v>3</v>
      </c>
      <c r="B18" s="15" t="s">
        <v>744</v>
      </c>
      <c r="C18" s="16"/>
      <c r="D18" s="286">
        <v>22.2</v>
      </c>
      <c r="E18" s="17" t="s">
        <v>745</v>
      </c>
      <c r="F18" s="18">
        <f t="shared" si="0"/>
        <v>22.2</v>
      </c>
      <c r="G18" s="132"/>
      <c r="H18" s="287"/>
      <c r="I18" s="17" t="s">
        <v>745</v>
      </c>
      <c r="J18" s="286">
        <v>22.2</v>
      </c>
      <c r="K18" s="19"/>
    </row>
    <row r="19" spans="1:11" ht="15.75">
      <c r="A19" s="14"/>
      <c r="B19" s="15"/>
      <c r="C19" s="16"/>
      <c r="D19" s="286">
        <v>1.4</v>
      </c>
      <c r="E19" s="17" t="s">
        <v>746</v>
      </c>
      <c r="F19" s="18">
        <f t="shared" si="0"/>
        <v>1.4</v>
      </c>
      <c r="G19" s="132"/>
      <c r="H19" s="16"/>
      <c r="I19" s="17" t="s">
        <v>746</v>
      </c>
      <c r="J19" s="286">
        <v>1.4</v>
      </c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21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21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21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2"/>
      <c r="B46" s="23"/>
      <c r="C46" s="24"/>
      <c r="D46" s="24"/>
      <c r="E46" s="25"/>
      <c r="F46" s="18">
        <f t="shared" si="0"/>
        <v>0</v>
      </c>
      <c r="G46" s="23"/>
      <c r="H46" s="24"/>
      <c r="I46" s="25"/>
      <c r="J46" s="24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3"/>
      <c r="B49" s="26" t="s">
        <v>22</v>
      </c>
      <c r="C49" s="27">
        <f>SUM(C7:C48)</f>
        <v>0</v>
      </c>
      <c r="D49" s="27">
        <f>SUM(D7:D48)</f>
        <v>5937.3</v>
      </c>
      <c r="E49" s="28"/>
      <c r="F49" s="29">
        <f t="shared" si="0"/>
        <v>5937.3</v>
      </c>
      <c r="G49" s="30"/>
      <c r="H49" s="27">
        <f>SUM(H7:H48)</f>
        <v>0</v>
      </c>
      <c r="I49" s="28"/>
      <c r="J49" s="27">
        <f>SUM(J7:J48)</f>
        <v>5937.3</v>
      </c>
      <c r="K49" s="31">
        <f>C49-H49</f>
        <v>0</v>
      </c>
    </row>
    <row r="52" spans="1:11" ht="15.75">
      <c r="B52" s="32" t="s">
        <v>747</v>
      </c>
      <c r="F52" s="33"/>
      <c r="G52" s="34" t="s">
        <v>748</v>
      </c>
      <c r="H52" s="35"/>
    </row>
    <row r="53" spans="1:11">
      <c r="B53" s="32"/>
      <c r="F53" s="36" t="s">
        <v>25</v>
      </c>
      <c r="G53" s="37"/>
      <c r="H53" s="37"/>
    </row>
    <row r="54" spans="1:11" ht="15.75">
      <c r="B54" s="32" t="s">
        <v>26</v>
      </c>
      <c r="F54" s="33"/>
      <c r="G54" s="34" t="s">
        <v>749</v>
      </c>
      <c r="H54" s="35"/>
    </row>
    <row r="55" spans="1:11">
      <c r="F55" s="36" t="s">
        <v>25</v>
      </c>
      <c r="G55" s="37"/>
      <c r="H55" s="37"/>
    </row>
  </sheetData>
  <mergeCells count="10">
    <mergeCell ref="G52:H52"/>
    <mergeCell ref="G54:H54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B7" workbookViewId="0">
      <selection activeCell="H19" sqref="H19"/>
    </sheetView>
  </sheetViews>
  <sheetFormatPr defaultRowHeight="12.75"/>
  <cols>
    <col min="1" max="1" width="12" style="191" customWidth="1"/>
    <col min="2" max="2" width="18.140625" style="191" customWidth="1"/>
    <col min="3" max="3" width="13.28515625" style="191" customWidth="1"/>
    <col min="4" max="4" width="15" style="191" customWidth="1"/>
    <col min="5" max="5" width="24.140625" style="191" customWidth="1"/>
    <col min="6" max="6" width="13" style="191" customWidth="1"/>
    <col min="7" max="7" width="16" style="191" customWidth="1"/>
    <col min="8" max="8" width="15" style="191" customWidth="1"/>
    <col min="9" max="9" width="17" style="191" customWidth="1"/>
    <col min="10" max="10" width="14" style="191" customWidth="1"/>
    <col min="11" max="11" width="19.28515625" style="191" customWidth="1"/>
    <col min="12" max="16384" width="9.140625" style="191"/>
  </cols>
  <sheetData>
    <row r="1" spans="1:11" ht="15.75">
      <c r="A1" s="190"/>
      <c r="K1" s="190" t="s">
        <v>750</v>
      </c>
    </row>
    <row r="2" spans="1:11" ht="15.75">
      <c r="I2" s="190" t="s">
        <v>751</v>
      </c>
    </row>
    <row r="3" spans="1:11">
      <c r="A3" s="190"/>
      <c r="I3" s="288" t="s">
        <v>752</v>
      </c>
      <c r="J3" s="288"/>
      <c r="K3" s="288"/>
    </row>
    <row r="4" spans="1:11">
      <c r="A4" s="190"/>
    </row>
    <row r="6" spans="1:11" ht="15.75">
      <c r="A6" s="289" t="s">
        <v>753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</row>
    <row r="8" spans="1:11" ht="15.75">
      <c r="A8" s="289" t="s">
        <v>754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</row>
    <row r="9" spans="1:11" ht="15.75">
      <c r="A9" s="290" t="s">
        <v>755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>
      <c r="C10" s="190" t="s">
        <v>756</v>
      </c>
    </row>
    <row r="11" spans="1:11">
      <c r="A11" s="190"/>
    </row>
    <row r="13" spans="1:11" ht="13.5" thickBot="1">
      <c r="A13" s="291" t="s">
        <v>757</v>
      </c>
      <c r="B13" s="292" t="s">
        <v>758</v>
      </c>
      <c r="C13" s="293" t="s">
        <v>759</v>
      </c>
      <c r="D13" s="294"/>
      <c r="E13" s="295"/>
      <c r="F13" s="292" t="s">
        <v>760</v>
      </c>
      <c r="G13" s="293" t="s">
        <v>761</v>
      </c>
      <c r="H13" s="294"/>
      <c r="I13" s="294"/>
      <c r="J13" s="295"/>
      <c r="K13" s="292" t="s">
        <v>762</v>
      </c>
    </row>
    <row r="14" spans="1:11" ht="45.75" thickBot="1">
      <c r="A14" s="296"/>
      <c r="B14" s="297"/>
      <c r="C14" s="298" t="s">
        <v>763</v>
      </c>
      <c r="D14" s="299" t="s">
        <v>764</v>
      </c>
      <c r="E14" s="300" t="s">
        <v>765</v>
      </c>
      <c r="F14" s="297"/>
      <c r="G14" s="300" t="s">
        <v>766</v>
      </c>
      <c r="H14" s="298" t="s">
        <v>767</v>
      </c>
      <c r="I14" s="299" t="s">
        <v>768</v>
      </c>
      <c r="J14" s="298" t="s">
        <v>769</v>
      </c>
      <c r="K14" s="297"/>
    </row>
    <row r="15" spans="1:11" ht="117.75" customHeight="1" thickBot="1">
      <c r="A15" s="301" t="s">
        <v>770</v>
      </c>
      <c r="B15" s="302" t="s">
        <v>771</v>
      </c>
      <c r="C15" s="303"/>
      <c r="D15" s="303">
        <f>4386.6-74.4</f>
        <v>4312.2000000000007</v>
      </c>
      <c r="E15" s="302" t="s">
        <v>772</v>
      </c>
      <c r="F15" s="304">
        <f>D15+C15</f>
        <v>4312.2000000000007</v>
      </c>
      <c r="G15" s="305"/>
      <c r="H15" s="303"/>
      <c r="I15" s="302" t="s">
        <v>772</v>
      </c>
      <c r="J15" s="303">
        <v>4312.12</v>
      </c>
      <c r="K15" s="306" t="s">
        <v>773</v>
      </c>
    </row>
    <row r="16" spans="1:11" ht="51.75" thickBot="1">
      <c r="A16" s="307"/>
      <c r="B16" s="302" t="s">
        <v>774</v>
      </c>
      <c r="C16" s="303"/>
      <c r="D16" s="303">
        <v>13.4</v>
      </c>
      <c r="E16" s="302" t="s">
        <v>775</v>
      </c>
      <c r="F16" s="304">
        <f>D16+C16</f>
        <v>13.4</v>
      </c>
      <c r="G16" s="305"/>
      <c r="H16" s="303"/>
      <c r="I16" s="302" t="s">
        <v>775</v>
      </c>
      <c r="J16" s="303">
        <v>13.4</v>
      </c>
      <c r="K16" s="306"/>
    </row>
    <row r="17" spans="1:11" ht="77.25" thickBot="1">
      <c r="A17" s="307"/>
      <c r="B17" s="302" t="s">
        <v>774</v>
      </c>
      <c r="C17" s="308"/>
      <c r="D17" s="303">
        <v>2.1</v>
      </c>
      <c r="E17" s="302" t="s">
        <v>776</v>
      </c>
      <c r="F17" s="304">
        <f>D17+C17</f>
        <v>2.1</v>
      </c>
      <c r="G17" s="305"/>
      <c r="H17" s="303"/>
      <c r="I17" s="302" t="s">
        <v>776</v>
      </c>
      <c r="J17" s="303">
        <v>2.1</v>
      </c>
      <c r="K17" s="306"/>
    </row>
    <row r="18" spans="1:11" ht="15" customHeight="1" thickBot="1">
      <c r="A18" s="309"/>
      <c r="B18" s="302" t="s">
        <v>777</v>
      </c>
      <c r="C18" s="308">
        <v>24.3</v>
      </c>
      <c r="D18" s="303"/>
      <c r="E18" s="302"/>
      <c r="F18" s="304">
        <v>24.3</v>
      </c>
      <c r="G18" s="305">
        <v>2220</v>
      </c>
      <c r="H18" s="303">
        <v>8.5</v>
      </c>
      <c r="I18" s="303"/>
      <c r="J18" s="303"/>
      <c r="K18" s="305">
        <f>C18-H18</f>
        <v>15.8</v>
      </c>
    </row>
    <row r="19" spans="1:11" ht="35.25" customHeight="1" thickBot="1">
      <c r="A19" s="300" t="s">
        <v>778</v>
      </c>
      <c r="B19" s="305"/>
      <c r="C19" s="310">
        <f>SUM(C15:C18)</f>
        <v>24.3</v>
      </c>
      <c r="D19" s="310">
        <f t="shared" ref="D19:K19" si="0">SUM(D15:D18)</f>
        <v>4327.7000000000007</v>
      </c>
      <c r="E19" s="310">
        <f t="shared" si="0"/>
        <v>0</v>
      </c>
      <c r="F19" s="310">
        <f t="shared" si="0"/>
        <v>4352.0000000000009</v>
      </c>
      <c r="G19" s="310"/>
      <c r="H19" s="311">
        <f t="shared" si="0"/>
        <v>8.5</v>
      </c>
      <c r="I19" s="310">
        <f t="shared" si="0"/>
        <v>0</v>
      </c>
      <c r="J19" s="310">
        <f t="shared" si="0"/>
        <v>4327.62</v>
      </c>
      <c r="K19" s="310">
        <f t="shared" si="0"/>
        <v>15.8</v>
      </c>
    </row>
    <row r="25" spans="1:11">
      <c r="B25" s="191" t="s">
        <v>720</v>
      </c>
      <c r="E25" s="191" t="s">
        <v>779</v>
      </c>
    </row>
    <row r="27" spans="1:11">
      <c r="B27" s="191" t="s">
        <v>26</v>
      </c>
      <c r="E27" s="191" t="s">
        <v>780</v>
      </c>
    </row>
  </sheetData>
  <mergeCells count="11">
    <mergeCell ref="A15:A18"/>
    <mergeCell ref="I3:K3"/>
    <mergeCell ref="A6:K6"/>
    <mergeCell ref="A8:K8"/>
    <mergeCell ref="A9:K9"/>
    <mergeCell ref="A13:A14"/>
    <mergeCell ref="B13:B14"/>
    <mergeCell ref="C13:E13"/>
    <mergeCell ref="F13:F14"/>
    <mergeCell ref="G13:J13"/>
    <mergeCell ref="K13:K14"/>
  </mergeCells>
  <pageMargins left="0.11811023622047245" right="0.31496062992125984" top="0.1574803149606299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B2:L34"/>
  <sheetViews>
    <sheetView workbookViewId="0">
      <selection activeCell="D4" sqref="D4:J4"/>
    </sheetView>
  </sheetViews>
  <sheetFormatPr defaultRowHeight="12.75"/>
  <cols>
    <col min="1" max="1" width="2.28515625" style="40" customWidth="1"/>
    <col min="2" max="2" width="3.85546875" style="40" customWidth="1"/>
    <col min="3" max="3" width="22.42578125" style="40" customWidth="1"/>
    <col min="4" max="4" width="13.42578125" style="40" customWidth="1"/>
    <col min="5" max="5" width="13.85546875" style="40" customWidth="1"/>
    <col min="6" max="6" width="17.42578125" style="40" customWidth="1"/>
    <col min="7" max="7" width="13.28515625" style="40" customWidth="1"/>
    <col min="8" max="9" width="9.140625" style="40"/>
    <col min="10" max="10" width="17.28515625" style="40" customWidth="1"/>
    <col min="11" max="11" width="9.140625" style="40"/>
    <col min="12" max="12" width="12.28515625" style="40" customWidth="1"/>
    <col min="13" max="256" width="9.140625" style="40"/>
    <col min="257" max="257" width="2.28515625" style="40" customWidth="1"/>
    <col min="258" max="258" width="3.85546875" style="40" customWidth="1"/>
    <col min="259" max="259" width="22.42578125" style="40" customWidth="1"/>
    <col min="260" max="260" width="13.42578125" style="40" customWidth="1"/>
    <col min="261" max="261" width="13.85546875" style="40" customWidth="1"/>
    <col min="262" max="262" width="17.42578125" style="40" customWidth="1"/>
    <col min="263" max="263" width="13.28515625" style="40" customWidth="1"/>
    <col min="264" max="265" width="9.140625" style="40"/>
    <col min="266" max="266" width="17.28515625" style="40" customWidth="1"/>
    <col min="267" max="267" width="9.140625" style="40"/>
    <col min="268" max="268" width="12.28515625" style="40" customWidth="1"/>
    <col min="269" max="512" width="9.140625" style="40"/>
    <col min="513" max="513" width="2.28515625" style="40" customWidth="1"/>
    <col min="514" max="514" width="3.85546875" style="40" customWidth="1"/>
    <col min="515" max="515" width="22.42578125" style="40" customWidth="1"/>
    <col min="516" max="516" width="13.42578125" style="40" customWidth="1"/>
    <col min="517" max="517" width="13.85546875" style="40" customWidth="1"/>
    <col min="518" max="518" width="17.42578125" style="40" customWidth="1"/>
    <col min="519" max="519" width="13.28515625" style="40" customWidth="1"/>
    <col min="520" max="521" width="9.140625" style="40"/>
    <col min="522" max="522" width="17.28515625" style="40" customWidth="1"/>
    <col min="523" max="523" width="9.140625" style="40"/>
    <col min="524" max="524" width="12.28515625" style="40" customWidth="1"/>
    <col min="525" max="768" width="9.140625" style="40"/>
    <col min="769" max="769" width="2.28515625" style="40" customWidth="1"/>
    <col min="770" max="770" width="3.85546875" style="40" customWidth="1"/>
    <col min="771" max="771" width="22.42578125" style="40" customWidth="1"/>
    <col min="772" max="772" width="13.42578125" style="40" customWidth="1"/>
    <col min="773" max="773" width="13.85546875" style="40" customWidth="1"/>
    <col min="774" max="774" width="17.42578125" style="40" customWidth="1"/>
    <col min="775" max="775" width="13.28515625" style="40" customWidth="1"/>
    <col min="776" max="777" width="9.140625" style="40"/>
    <col min="778" max="778" width="17.28515625" style="40" customWidth="1"/>
    <col min="779" max="779" width="9.140625" style="40"/>
    <col min="780" max="780" width="12.28515625" style="40" customWidth="1"/>
    <col min="781" max="1024" width="9.140625" style="40"/>
    <col min="1025" max="1025" width="2.28515625" style="40" customWidth="1"/>
    <col min="1026" max="1026" width="3.85546875" style="40" customWidth="1"/>
    <col min="1027" max="1027" width="22.42578125" style="40" customWidth="1"/>
    <col min="1028" max="1028" width="13.42578125" style="40" customWidth="1"/>
    <col min="1029" max="1029" width="13.85546875" style="40" customWidth="1"/>
    <col min="1030" max="1030" width="17.42578125" style="40" customWidth="1"/>
    <col min="1031" max="1031" width="13.28515625" style="40" customWidth="1"/>
    <col min="1032" max="1033" width="9.140625" style="40"/>
    <col min="1034" max="1034" width="17.28515625" style="40" customWidth="1"/>
    <col min="1035" max="1035" width="9.140625" style="40"/>
    <col min="1036" max="1036" width="12.28515625" style="40" customWidth="1"/>
    <col min="1037" max="1280" width="9.140625" style="40"/>
    <col min="1281" max="1281" width="2.28515625" style="40" customWidth="1"/>
    <col min="1282" max="1282" width="3.85546875" style="40" customWidth="1"/>
    <col min="1283" max="1283" width="22.42578125" style="40" customWidth="1"/>
    <col min="1284" max="1284" width="13.42578125" style="40" customWidth="1"/>
    <col min="1285" max="1285" width="13.85546875" style="40" customWidth="1"/>
    <col min="1286" max="1286" width="17.42578125" style="40" customWidth="1"/>
    <col min="1287" max="1287" width="13.28515625" style="40" customWidth="1"/>
    <col min="1288" max="1289" width="9.140625" style="40"/>
    <col min="1290" max="1290" width="17.28515625" style="40" customWidth="1"/>
    <col min="1291" max="1291" width="9.140625" style="40"/>
    <col min="1292" max="1292" width="12.28515625" style="40" customWidth="1"/>
    <col min="1293" max="1536" width="9.140625" style="40"/>
    <col min="1537" max="1537" width="2.28515625" style="40" customWidth="1"/>
    <col min="1538" max="1538" width="3.85546875" style="40" customWidth="1"/>
    <col min="1539" max="1539" width="22.42578125" style="40" customWidth="1"/>
    <col min="1540" max="1540" width="13.42578125" style="40" customWidth="1"/>
    <col min="1541" max="1541" width="13.85546875" style="40" customWidth="1"/>
    <col min="1542" max="1542" width="17.42578125" style="40" customWidth="1"/>
    <col min="1543" max="1543" width="13.28515625" style="40" customWidth="1"/>
    <col min="1544" max="1545" width="9.140625" style="40"/>
    <col min="1546" max="1546" width="17.28515625" style="40" customWidth="1"/>
    <col min="1547" max="1547" width="9.140625" style="40"/>
    <col min="1548" max="1548" width="12.28515625" style="40" customWidth="1"/>
    <col min="1549" max="1792" width="9.140625" style="40"/>
    <col min="1793" max="1793" width="2.28515625" style="40" customWidth="1"/>
    <col min="1794" max="1794" width="3.85546875" style="40" customWidth="1"/>
    <col min="1795" max="1795" width="22.42578125" style="40" customWidth="1"/>
    <col min="1796" max="1796" width="13.42578125" style="40" customWidth="1"/>
    <col min="1797" max="1797" width="13.85546875" style="40" customWidth="1"/>
    <col min="1798" max="1798" width="17.42578125" style="40" customWidth="1"/>
    <col min="1799" max="1799" width="13.28515625" style="40" customWidth="1"/>
    <col min="1800" max="1801" width="9.140625" style="40"/>
    <col min="1802" max="1802" width="17.28515625" style="40" customWidth="1"/>
    <col min="1803" max="1803" width="9.140625" style="40"/>
    <col min="1804" max="1804" width="12.28515625" style="40" customWidth="1"/>
    <col min="1805" max="2048" width="9.140625" style="40"/>
    <col min="2049" max="2049" width="2.28515625" style="40" customWidth="1"/>
    <col min="2050" max="2050" width="3.85546875" style="40" customWidth="1"/>
    <col min="2051" max="2051" width="22.42578125" style="40" customWidth="1"/>
    <col min="2052" max="2052" width="13.42578125" style="40" customWidth="1"/>
    <col min="2053" max="2053" width="13.85546875" style="40" customWidth="1"/>
    <col min="2054" max="2054" width="17.42578125" style="40" customWidth="1"/>
    <col min="2055" max="2055" width="13.28515625" style="40" customWidth="1"/>
    <col min="2056" max="2057" width="9.140625" style="40"/>
    <col min="2058" max="2058" width="17.28515625" style="40" customWidth="1"/>
    <col min="2059" max="2059" width="9.140625" style="40"/>
    <col min="2060" max="2060" width="12.28515625" style="40" customWidth="1"/>
    <col min="2061" max="2304" width="9.140625" style="40"/>
    <col min="2305" max="2305" width="2.28515625" style="40" customWidth="1"/>
    <col min="2306" max="2306" width="3.85546875" style="40" customWidth="1"/>
    <col min="2307" max="2307" width="22.42578125" style="40" customWidth="1"/>
    <col min="2308" max="2308" width="13.42578125" style="40" customWidth="1"/>
    <col min="2309" max="2309" width="13.85546875" style="40" customWidth="1"/>
    <col min="2310" max="2310" width="17.42578125" style="40" customWidth="1"/>
    <col min="2311" max="2311" width="13.28515625" style="40" customWidth="1"/>
    <col min="2312" max="2313" width="9.140625" style="40"/>
    <col min="2314" max="2314" width="17.28515625" style="40" customWidth="1"/>
    <col min="2315" max="2315" width="9.140625" style="40"/>
    <col min="2316" max="2316" width="12.28515625" style="40" customWidth="1"/>
    <col min="2317" max="2560" width="9.140625" style="40"/>
    <col min="2561" max="2561" width="2.28515625" style="40" customWidth="1"/>
    <col min="2562" max="2562" width="3.85546875" style="40" customWidth="1"/>
    <col min="2563" max="2563" width="22.42578125" style="40" customWidth="1"/>
    <col min="2564" max="2564" width="13.42578125" style="40" customWidth="1"/>
    <col min="2565" max="2565" width="13.85546875" style="40" customWidth="1"/>
    <col min="2566" max="2566" width="17.42578125" style="40" customWidth="1"/>
    <col min="2567" max="2567" width="13.28515625" style="40" customWidth="1"/>
    <col min="2568" max="2569" width="9.140625" style="40"/>
    <col min="2570" max="2570" width="17.28515625" style="40" customWidth="1"/>
    <col min="2571" max="2571" width="9.140625" style="40"/>
    <col min="2572" max="2572" width="12.28515625" style="40" customWidth="1"/>
    <col min="2573" max="2816" width="9.140625" style="40"/>
    <col min="2817" max="2817" width="2.28515625" style="40" customWidth="1"/>
    <col min="2818" max="2818" width="3.85546875" style="40" customWidth="1"/>
    <col min="2819" max="2819" width="22.42578125" style="40" customWidth="1"/>
    <col min="2820" max="2820" width="13.42578125" style="40" customWidth="1"/>
    <col min="2821" max="2821" width="13.85546875" style="40" customWidth="1"/>
    <col min="2822" max="2822" width="17.42578125" style="40" customWidth="1"/>
    <col min="2823" max="2823" width="13.28515625" style="40" customWidth="1"/>
    <col min="2824" max="2825" width="9.140625" style="40"/>
    <col min="2826" max="2826" width="17.28515625" style="40" customWidth="1"/>
    <col min="2827" max="2827" width="9.140625" style="40"/>
    <col min="2828" max="2828" width="12.28515625" style="40" customWidth="1"/>
    <col min="2829" max="3072" width="9.140625" style="40"/>
    <col min="3073" max="3073" width="2.28515625" style="40" customWidth="1"/>
    <col min="3074" max="3074" width="3.85546875" style="40" customWidth="1"/>
    <col min="3075" max="3075" width="22.42578125" style="40" customWidth="1"/>
    <col min="3076" max="3076" width="13.42578125" style="40" customWidth="1"/>
    <col min="3077" max="3077" width="13.85546875" style="40" customWidth="1"/>
    <col min="3078" max="3078" width="17.42578125" style="40" customWidth="1"/>
    <col min="3079" max="3079" width="13.28515625" style="40" customWidth="1"/>
    <col min="3080" max="3081" width="9.140625" style="40"/>
    <col min="3082" max="3082" width="17.28515625" style="40" customWidth="1"/>
    <col min="3083" max="3083" width="9.140625" style="40"/>
    <col min="3084" max="3084" width="12.28515625" style="40" customWidth="1"/>
    <col min="3085" max="3328" width="9.140625" style="40"/>
    <col min="3329" max="3329" width="2.28515625" style="40" customWidth="1"/>
    <col min="3330" max="3330" width="3.85546875" style="40" customWidth="1"/>
    <col min="3331" max="3331" width="22.42578125" style="40" customWidth="1"/>
    <col min="3332" max="3332" width="13.42578125" style="40" customWidth="1"/>
    <col min="3333" max="3333" width="13.85546875" style="40" customWidth="1"/>
    <col min="3334" max="3334" width="17.42578125" style="40" customWidth="1"/>
    <col min="3335" max="3335" width="13.28515625" style="40" customWidth="1"/>
    <col min="3336" max="3337" width="9.140625" style="40"/>
    <col min="3338" max="3338" width="17.28515625" style="40" customWidth="1"/>
    <col min="3339" max="3339" width="9.140625" style="40"/>
    <col min="3340" max="3340" width="12.28515625" style="40" customWidth="1"/>
    <col min="3341" max="3584" width="9.140625" style="40"/>
    <col min="3585" max="3585" width="2.28515625" style="40" customWidth="1"/>
    <col min="3586" max="3586" width="3.85546875" style="40" customWidth="1"/>
    <col min="3587" max="3587" width="22.42578125" style="40" customWidth="1"/>
    <col min="3588" max="3588" width="13.42578125" style="40" customWidth="1"/>
    <col min="3589" max="3589" width="13.85546875" style="40" customWidth="1"/>
    <col min="3590" max="3590" width="17.42578125" style="40" customWidth="1"/>
    <col min="3591" max="3591" width="13.28515625" style="40" customWidth="1"/>
    <col min="3592" max="3593" width="9.140625" style="40"/>
    <col min="3594" max="3594" width="17.28515625" style="40" customWidth="1"/>
    <col min="3595" max="3595" width="9.140625" style="40"/>
    <col min="3596" max="3596" width="12.28515625" style="40" customWidth="1"/>
    <col min="3597" max="3840" width="9.140625" style="40"/>
    <col min="3841" max="3841" width="2.28515625" style="40" customWidth="1"/>
    <col min="3842" max="3842" width="3.85546875" style="40" customWidth="1"/>
    <col min="3843" max="3843" width="22.42578125" style="40" customWidth="1"/>
    <col min="3844" max="3844" width="13.42578125" style="40" customWidth="1"/>
    <col min="3845" max="3845" width="13.85546875" style="40" customWidth="1"/>
    <col min="3846" max="3846" width="17.42578125" style="40" customWidth="1"/>
    <col min="3847" max="3847" width="13.28515625" style="40" customWidth="1"/>
    <col min="3848" max="3849" width="9.140625" style="40"/>
    <col min="3850" max="3850" width="17.28515625" style="40" customWidth="1"/>
    <col min="3851" max="3851" width="9.140625" style="40"/>
    <col min="3852" max="3852" width="12.28515625" style="40" customWidth="1"/>
    <col min="3853" max="4096" width="9.140625" style="40"/>
    <col min="4097" max="4097" width="2.28515625" style="40" customWidth="1"/>
    <col min="4098" max="4098" width="3.85546875" style="40" customWidth="1"/>
    <col min="4099" max="4099" width="22.42578125" style="40" customWidth="1"/>
    <col min="4100" max="4100" width="13.42578125" style="40" customWidth="1"/>
    <col min="4101" max="4101" width="13.85546875" style="40" customWidth="1"/>
    <col min="4102" max="4102" width="17.42578125" style="40" customWidth="1"/>
    <col min="4103" max="4103" width="13.28515625" style="40" customWidth="1"/>
    <col min="4104" max="4105" width="9.140625" style="40"/>
    <col min="4106" max="4106" width="17.28515625" style="40" customWidth="1"/>
    <col min="4107" max="4107" width="9.140625" style="40"/>
    <col min="4108" max="4108" width="12.28515625" style="40" customWidth="1"/>
    <col min="4109" max="4352" width="9.140625" style="40"/>
    <col min="4353" max="4353" width="2.28515625" style="40" customWidth="1"/>
    <col min="4354" max="4354" width="3.85546875" style="40" customWidth="1"/>
    <col min="4355" max="4355" width="22.42578125" style="40" customWidth="1"/>
    <col min="4356" max="4356" width="13.42578125" style="40" customWidth="1"/>
    <col min="4357" max="4357" width="13.85546875" style="40" customWidth="1"/>
    <col min="4358" max="4358" width="17.42578125" style="40" customWidth="1"/>
    <col min="4359" max="4359" width="13.28515625" style="40" customWidth="1"/>
    <col min="4360" max="4361" width="9.140625" style="40"/>
    <col min="4362" max="4362" width="17.28515625" style="40" customWidth="1"/>
    <col min="4363" max="4363" width="9.140625" style="40"/>
    <col min="4364" max="4364" width="12.28515625" style="40" customWidth="1"/>
    <col min="4365" max="4608" width="9.140625" style="40"/>
    <col min="4609" max="4609" width="2.28515625" style="40" customWidth="1"/>
    <col min="4610" max="4610" width="3.85546875" style="40" customWidth="1"/>
    <col min="4611" max="4611" width="22.42578125" style="40" customWidth="1"/>
    <col min="4612" max="4612" width="13.42578125" style="40" customWidth="1"/>
    <col min="4613" max="4613" width="13.85546875" style="40" customWidth="1"/>
    <col min="4614" max="4614" width="17.42578125" style="40" customWidth="1"/>
    <col min="4615" max="4615" width="13.28515625" style="40" customWidth="1"/>
    <col min="4616" max="4617" width="9.140625" style="40"/>
    <col min="4618" max="4618" width="17.28515625" style="40" customWidth="1"/>
    <col min="4619" max="4619" width="9.140625" style="40"/>
    <col min="4620" max="4620" width="12.28515625" style="40" customWidth="1"/>
    <col min="4621" max="4864" width="9.140625" style="40"/>
    <col min="4865" max="4865" width="2.28515625" style="40" customWidth="1"/>
    <col min="4866" max="4866" width="3.85546875" style="40" customWidth="1"/>
    <col min="4867" max="4867" width="22.42578125" style="40" customWidth="1"/>
    <col min="4868" max="4868" width="13.42578125" style="40" customWidth="1"/>
    <col min="4869" max="4869" width="13.85546875" style="40" customWidth="1"/>
    <col min="4870" max="4870" width="17.42578125" style="40" customWidth="1"/>
    <col min="4871" max="4871" width="13.28515625" style="40" customWidth="1"/>
    <col min="4872" max="4873" width="9.140625" style="40"/>
    <col min="4874" max="4874" width="17.28515625" style="40" customWidth="1"/>
    <col min="4875" max="4875" width="9.140625" style="40"/>
    <col min="4876" max="4876" width="12.28515625" style="40" customWidth="1"/>
    <col min="4877" max="5120" width="9.140625" style="40"/>
    <col min="5121" max="5121" width="2.28515625" style="40" customWidth="1"/>
    <col min="5122" max="5122" width="3.85546875" style="40" customWidth="1"/>
    <col min="5123" max="5123" width="22.42578125" style="40" customWidth="1"/>
    <col min="5124" max="5124" width="13.42578125" style="40" customWidth="1"/>
    <col min="5125" max="5125" width="13.85546875" style="40" customWidth="1"/>
    <col min="5126" max="5126" width="17.42578125" style="40" customWidth="1"/>
    <col min="5127" max="5127" width="13.28515625" style="40" customWidth="1"/>
    <col min="5128" max="5129" width="9.140625" style="40"/>
    <col min="5130" max="5130" width="17.28515625" style="40" customWidth="1"/>
    <col min="5131" max="5131" width="9.140625" style="40"/>
    <col min="5132" max="5132" width="12.28515625" style="40" customWidth="1"/>
    <col min="5133" max="5376" width="9.140625" style="40"/>
    <col min="5377" max="5377" width="2.28515625" style="40" customWidth="1"/>
    <col min="5378" max="5378" width="3.85546875" style="40" customWidth="1"/>
    <col min="5379" max="5379" width="22.42578125" style="40" customWidth="1"/>
    <col min="5380" max="5380" width="13.42578125" style="40" customWidth="1"/>
    <col min="5381" max="5381" width="13.85546875" style="40" customWidth="1"/>
    <col min="5382" max="5382" width="17.42578125" style="40" customWidth="1"/>
    <col min="5383" max="5383" width="13.28515625" style="40" customWidth="1"/>
    <col min="5384" max="5385" width="9.140625" style="40"/>
    <col min="5386" max="5386" width="17.28515625" style="40" customWidth="1"/>
    <col min="5387" max="5387" width="9.140625" style="40"/>
    <col min="5388" max="5388" width="12.28515625" style="40" customWidth="1"/>
    <col min="5389" max="5632" width="9.140625" style="40"/>
    <col min="5633" max="5633" width="2.28515625" style="40" customWidth="1"/>
    <col min="5634" max="5634" width="3.85546875" style="40" customWidth="1"/>
    <col min="5635" max="5635" width="22.42578125" style="40" customWidth="1"/>
    <col min="5636" max="5636" width="13.42578125" style="40" customWidth="1"/>
    <col min="5637" max="5637" width="13.85546875" style="40" customWidth="1"/>
    <col min="5638" max="5638" width="17.42578125" style="40" customWidth="1"/>
    <col min="5639" max="5639" width="13.28515625" style="40" customWidth="1"/>
    <col min="5640" max="5641" width="9.140625" style="40"/>
    <col min="5642" max="5642" width="17.28515625" style="40" customWidth="1"/>
    <col min="5643" max="5643" width="9.140625" style="40"/>
    <col min="5644" max="5644" width="12.28515625" style="40" customWidth="1"/>
    <col min="5645" max="5888" width="9.140625" style="40"/>
    <col min="5889" max="5889" width="2.28515625" style="40" customWidth="1"/>
    <col min="5890" max="5890" width="3.85546875" style="40" customWidth="1"/>
    <col min="5891" max="5891" width="22.42578125" style="40" customWidth="1"/>
    <col min="5892" max="5892" width="13.42578125" style="40" customWidth="1"/>
    <col min="5893" max="5893" width="13.85546875" style="40" customWidth="1"/>
    <col min="5894" max="5894" width="17.42578125" style="40" customWidth="1"/>
    <col min="5895" max="5895" width="13.28515625" style="40" customWidth="1"/>
    <col min="5896" max="5897" width="9.140625" style="40"/>
    <col min="5898" max="5898" width="17.28515625" style="40" customWidth="1"/>
    <col min="5899" max="5899" width="9.140625" style="40"/>
    <col min="5900" max="5900" width="12.28515625" style="40" customWidth="1"/>
    <col min="5901" max="6144" width="9.140625" style="40"/>
    <col min="6145" max="6145" width="2.28515625" style="40" customWidth="1"/>
    <col min="6146" max="6146" width="3.85546875" style="40" customWidth="1"/>
    <col min="6147" max="6147" width="22.42578125" style="40" customWidth="1"/>
    <col min="6148" max="6148" width="13.42578125" style="40" customWidth="1"/>
    <col min="6149" max="6149" width="13.85546875" style="40" customWidth="1"/>
    <col min="6150" max="6150" width="17.42578125" style="40" customWidth="1"/>
    <col min="6151" max="6151" width="13.28515625" style="40" customWidth="1"/>
    <col min="6152" max="6153" width="9.140625" style="40"/>
    <col min="6154" max="6154" width="17.28515625" style="40" customWidth="1"/>
    <col min="6155" max="6155" width="9.140625" style="40"/>
    <col min="6156" max="6156" width="12.28515625" style="40" customWidth="1"/>
    <col min="6157" max="6400" width="9.140625" style="40"/>
    <col min="6401" max="6401" width="2.28515625" style="40" customWidth="1"/>
    <col min="6402" max="6402" width="3.85546875" style="40" customWidth="1"/>
    <col min="6403" max="6403" width="22.42578125" style="40" customWidth="1"/>
    <col min="6404" max="6404" width="13.42578125" style="40" customWidth="1"/>
    <col min="6405" max="6405" width="13.85546875" style="40" customWidth="1"/>
    <col min="6406" max="6406" width="17.42578125" style="40" customWidth="1"/>
    <col min="6407" max="6407" width="13.28515625" style="40" customWidth="1"/>
    <col min="6408" max="6409" width="9.140625" style="40"/>
    <col min="6410" max="6410" width="17.28515625" style="40" customWidth="1"/>
    <col min="6411" max="6411" width="9.140625" style="40"/>
    <col min="6412" max="6412" width="12.28515625" style="40" customWidth="1"/>
    <col min="6413" max="6656" width="9.140625" style="40"/>
    <col min="6657" max="6657" width="2.28515625" style="40" customWidth="1"/>
    <col min="6658" max="6658" width="3.85546875" style="40" customWidth="1"/>
    <col min="6659" max="6659" width="22.42578125" style="40" customWidth="1"/>
    <col min="6660" max="6660" width="13.42578125" style="40" customWidth="1"/>
    <col min="6661" max="6661" width="13.85546875" style="40" customWidth="1"/>
    <col min="6662" max="6662" width="17.42578125" style="40" customWidth="1"/>
    <col min="6663" max="6663" width="13.28515625" style="40" customWidth="1"/>
    <col min="6664" max="6665" width="9.140625" style="40"/>
    <col min="6666" max="6666" width="17.28515625" style="40" customWidth="1"/>
    <col min="6667" max="6667" width="9.140625" style="40"/>
    <col min="6668" max="6668" width="12.28515625" style="40" customWidth="1"/>
    <col min="6669" max="6912" width="9.140625" style="40"/>
    <col min="6913" max="6913" width="2.28515625" style="40" customWidth="1"/>
    <col min="6914" max="6914" width="3.85546875" style="40" customWidth="1"/>
    <col min="6915" max="6915" width="22.42578125" style="40" customWidth="1"/>
    <col min="6916" max="6916" width="13.42578125" style="40" customWidth="1"/>
    <col min="6917" max="6917" width="13.85546875" style="40" customWidth="1"/>
    <col min="6918" max="6918" width="17.42578125" style="40" customWidth="1"/>
    <col min="6919" max="6919" width="13.28515625" style="40" customWidth="1"/>
    <col min="6920" max="6921" width="9.140625" style="40"/>
    <col min="6922" max="6922" width="17.28515625" style="40" customWidth="1"/>
    <col min="6923" max="6923" width="9.140625" style="40"/>
    <col min="6924" max="6924" width="12.28515625" style="40" customWidth="1"/>
    <col min="6925" max="7168" width="9.140625" style="40"/>
    <col min="7169" max="7169" width="2.28515625" style="40" customWidth="1"/>
    <col min="7170" max="7170" width="3.85546875" style="40" customWidth="1"/>
    <col min="7171" max="7171" width="22.42578125" style="40" customWidth="1"/>
    <col min="7172" max="7172" width="13.42578125" style="40" customWidth="1"/>
    <col min="7173" max="7173" width="13.85546875" style="40" customWidth="1"/>
    <col min="7174" max="7174" width="17.42578125" style="40" customWidth="1"/>
    <col min="7175" max="7175" width="13.28515625" style="40" customWidth="1"/>
    <col min="7176" max="7177" width="9.140625" style="40"/>
    <col min="7178" max="7178" width="17.28515625" style="40" customWidth="1"/>
    <col min="7179" max="7179" width="9.140625" style="40"/>
    <col min="7180" max="7180" width="12.28515625" style="40" customWidth="1"/>
    <col min="7181" max="7424" width="9.140625" style="40"/>
    <col min="7425" max="7425" width="2.28515625" style="40" customWidth="1"/>
    <col min="7426" max="7426" width="3.85546875" style="40" customWidth="1"/>
    <col min="7427" max="7427" width="22.42578125" style="40" customWidth="1"/>
    <col min="7428" max="7428" width="13.42578125" style="40" customWidth="1"/>
    <col min="7429" max="7429" width="13.85546875" style="40" customWidth="1"/>
    <col min="7430" max="7430" width="17.42578125" style="40" customWidth="1"/>
    <col min="7431" max="7431" width="13.28515625" style="40" customWidth="1"/>
    <col min="7432" max="7433" width="9.140625" style="40"/>
    <col min="7434" max="7434" width="17.28515625" style="40" customWidth="1"/>
    <col min="7435" max="7435" width="9.140625" style="40"/>
    <col min="7436" max="7436" width="12.28515625" style="40" customWidth="1"/>
    <col min="7437" max="7680" width="9.140625" style="40"/>
    <col min="7681" max="7681" width="2.28515625" style="40" customWidth="1"/>
    <col min="7682" max="7682" width="3.85546875" style="40" customWidth="1"/>
    <col min="7683" max="7683" width="22.42578125" style="40" customWidth="1"/>
    <col min="7684" max="7684" width="13.42578125" style="40" customWidth="1"/>
    <col min="7685" max="7685" width="13.85546875" style="40" customWidth="1"/>
    <col min="7686" max="7686" width="17.42578125" style="40" customWidth="1"/>
    <col min="7687" max="7687" width="13.28515625" style="40" customWidth="1"/>
    <col min="7688" max="7689" width="9.140625" style="40"/>
    <col min="7690" max="7690" width="17.28515625" style="40" customWidth="1"/>
    <col min="7691" max="7691" width="9.140625" style="40"/>
    <col min="7692" max="7692" width="12.28515625" style="40" customWidth="1"/>
    <col min="7693" max="7936" width="9.140625" style="40"/>
    <col min="7937" max="7937" width="2.28515625" style="40" customWidth="1"/>
    <col min="7938" max="7938" width="3.85546875" style="40" customWidth="1"/>
    <col min="7939" max="7939" width="22.42578125" style="40" customWidth="1"/>
    <col min="7940" max="7940" width="13.42578125" style="40" customWidth="1"/>
    <col min="7941" max="7941" width="13.85546875" style="40" customWidth="1"/>
    <col min="7942" max="7942" width="17.42578125" style="40" customWidth="1"/>
    <col min="7943" max="7943" width="13.28515625" style="40" customWidth="1"/>
    <col min="7944" max="7945" width="9.140625" style="40"/>
    <col min="7946" max="7946" width="17.28515625" style="40" customWidth="1"/>
    <col min="7947" max="7947" width="9.140625" style="40"/>
    <col min="7948" max="7948" width="12.28515625" style="40" customWidth="1"/>
    <col min="7949" max="8192" width="9.140625" style="40"/>
    <col min="8193" max="8193" width="2.28515625" style="40" customWidth="1"/>
    <col min="8194" max="8194" width="3.85546875" style="40" customWidth="1"/>
    <col min="8195" max="8195" width="22.42578125" style="40" customWidth="1"/>
    <col min="8196" max="8196" width="13.42578125" style="40" customWidth="1"/>
    <col min="8197" max="8197" width="13.85546875" style="40" customWidth="1"/>
    <col min="8198" max="8198" width="17.42578125" style="40" customWidth="1"/>
    <col min="8199" max="8199" width="13.28515625" style="40" customWidth="1"/>
    <col min="8200" max="8201" width="9.140625" style="40"/>
    <col min="8202" max="8202" width="17.28515625" style="40" customWidth="1"/>
    <col min="8203" max="8203" width="9.140625" style="40"/>
    <col min="8204" max="8204" width="12.28515625" style="40" customWidth="1"/>
    <col min="8205" max="8448" width="9.140625" style="40"/>
    <col min="8449" max="8449" width="2.28515625" style="40" customWidth="1"/>
    <col min="8450" max="8450" width="3.85546875" style="40" customWidth="1"/>
    <col min="8451" max="8451" width="22.42578125" style="40" customWidth="1"/>
    <col min="8452" max="8452" width="13.42578125" style="40" customWidth="1"/>
    <col min="8453" max="8453" width="13.85546875" style="40" customWidth="1"/>
    <col min="8454" max="8454" width="17.42578125" style="40" customWidth="1"/>
    <col min="8455" max="8455" width="13.28515625" style="40" customWidth="1"/>
    <col min="8456" max="8457" width="9.140625" style="40"/>
    <col min="8458" max="8458" width="17.28515625" style="40" customWidth="1"/>
    <col min="8459" max="8459" width="9.140625" style="40"/>
    <col min="8460" max="8460" width="12.28515625" style="40" customWidth="1"/>
    <col min="8461" max="8704" width="9.140625" style="40"/>
    <col min="8705" max="8705" width="2.28515625" style="40" customWidth="1"/>
    <col min="8706" max="8706" width="3.85546875" style="40" customWidth="1"/>
    <col min="8707" max="8707" width="22.42578125" style="40" customWidth="1"/>
    <col min="8708" max="8708" width="13.42578125" style="40" customWidth="1"/>
    <col min="8709" max="8709" width="13.85546875" style="40" customWidth="1"/>
    <col min="8710" max="8710" width="17.42578125" style="40" customWidth="1"/>
    <col min="8711" max="8711" width="13.28515625" style="40" customWidth="1"/>
    <col min="8712" max="8713" width="9.140625" style="40"/>
    <col min="8714" max="8714" width="17.28515625" style="40" customWidth="1"/>
    <col min="8715" max="8715" width="9.140625" style="40"/>
    <col min="8716" max="8716" width="12.28515625" style="40" customWidth="1"/>
    <col min="8717" max="8960" width="9.140625" style="40"/>
    <col min="8961" max="8961" width="2.28515625" style="40" customWidth="1"/>
    <col min="8962" max="8962" width="3.85546875" style="40" customWidth="1"/>
    <col min="8963" max="8963" width="22.42578125" style="40" customWidth="1"/>
    <col min="8964" max="8964" width="13.42578125" style="40" customWidth="1"/>
    <col min="8965" max="8965" width="13.85546875" style="40" customWidth="1"/>
    <col min="8966" max="8966" width="17.42578125" style="40" customWidth="1"/>
    <col min="8967" max="8967" width="13.28515625" style="40" customWidth="1"/>
    <col min="8968" max="8969" width="9.140625" style="40"/>
    <col min="8970" max="8970" width="17.28515625" style="40" customWidth="1"/>
    <col min="8971" max="8971" width="9.140625" style="40"/>
    <col min="8972" max="8972" width="12.28515625" style="40" customWidth="1"/>
    <col min="8973" max="9216" width="9.140625" style="40"/>
    <col min="9217" max="9217" width="2.28515625" style="40" customWidth="1"/>
    <col min="9218" max="9218" width="3.85546875" style="40" customWidth="1"/>
    <col min="9219" max="9219" width="22.42578125" style="40" customWidth="1"/>
    <col min="9220" max="9220" width="13.42578125" style="40" customWidth="1"/>
    <col min="9221" max="9221" width="13.85546875" style="40" customWidth="1"/>
    <col min="9222" max="9222" width="17.42578125" style="40" customWidth="1"/>
    <col min="9223" max="9223" width="13.28515625" style="40" customWidth="1"/>
    <col min="9224" max="9225" width="9.140625" style="40"/>
    <col min="9226" max="9226" width="17.28515625" style="40" customWidth="1"/>
    <col min="9227" max="9227" width="9.140625" style="40"/>
    <col min="9228" max="9228" width="12.28515625" style="40" customWidth="1"/>
    <col min="9229" max="9472" width="9.140625" style="40"/>
    <col min="9473" max="9473" width="2.28515625" style="40" customWidth="1"/>
    <col min="9474" max="9474" width="3.85546875" style="40" customWidth="1"/>
    <col min="9475" max="9475" width="22.42578125" style="40" customWidth="1"/>
    <col min="9476" max="9476" width="13.42578125" style="40" customWidth="1"/>
    <col min="9477" max="9477" width="13.85546875" style="40" customWidth="1"/>
    <col min="9478" max="9478" width="17.42578125" style="40" customWidth="1"/>
    <col min="9479" max="9479" width="13.28515625" style="40" customWidth="1"/>
    <col min="9480" max="9481" width="9.140625" style="40"/>
    <col min="9482" max="9482" width="17.28515625" style="40" customWidth="1"/>
    <col min="9483" max="9483" width="9.140625" style="40"/>
    <col min="9484" max="9484" width="12.28515625" style="40" customWidth="1"/>
    <col min="9485" max="9728" width="9.140625" style="40"/>
    <col min="9729" max="9729" width="2.28515625" style="40" customWidth="1"/>
    <col min="9730" max="9730" width="3.85546875" style="40" customWidth="1"/>
    <col min="9731" max="9731" width="22.42578125" style="40" customWidth="1"/>
    <col min="9732" max="9732" width="13.42578125" style="40" customWidth="1"/>
    <col min="9733" max="9733" width="13.85546875" style="40" customWidth="1"/>
    <col min="9734" max="9734" width="17.42578125" style="40" customWidth="1"/>
    <col min="9735" max="9735" width="13.28515625" style="40" customWidth="1"/>
    <col min="9736" max="9737" width="9.140625" style="40"/>
    <col min="9738" max="9738" width="17.28515625" style="40" customWidth="1"/>
    <col min="9739" max="9739" width="9.140625" style="40"/>
    <col min="9740" max="9740" width="12.28515625" style="40" customWidth="1"/>
    <col min="9741" max="9984" width="9.140625" style="40"/>
    <col min="9985" max="9985" width="2.28515625" style="40" customWidth="1"/>
    <col min="9986" max="9986" width="3.85546875" style="40" customWidth="1"/>
    <col min="9987" max="9987" width="22.42578125" style="40" customWidth="1"/>
    <col min="9988" max="9988" width="13.42578125" style="40" customWidth="1"/>
    <col min="9989" max="9989" width="13.85546875" style="40" customWidth="1"/>
    <col min="9990" max="9990" width="17.42578125" style="40" customWidth="1"/>
    <col min="9991" max="9991" width="13.28515625" style="40" customWidth="1"/>
    <col min="9992" max="9993" width="9.140625" style="40"/>
    <col min="9994" max="9994" width="17.28515625" style="40" customWidth="1"/>
    <col min="9995" max="9995" width="9.140625" style="40"/>
    <col min="9996" max="9996" width="12.28515625" style="40" customWidth="1"/>
    <col min="9997" max="10240" width="9.140625" style="40"/>
    <col min="10241" max="10241" width="2.28515625" style="40" customWidth="1"/>
    <col min="10242" max="10242" width="3.85546875" style="40" customWidth="1"/>
    <col min="10243" max="10243" width="22.42578125" style="40" customWidth="1"/>
    <col min="10244" max="10244" width="13.42578125" style="40" customWidth="1"/>
    <col min="10245" max="10245" width="13.85546875" style="40" customWidth="1"/>
    <col min="10246" max="10246" width="17.42578125" style="40" customWidth="1"/>
    <col min="10247" max="10247" width="13.28515625" style="40" customWidth="1"/>
    <col min="10248" max="10249" width="9.140625" style="40"/>
    <col min="10250" max="10250" width="17.28515625" style="40" customWidth="1"/>
    <col min="10251" max="10251" width="9.140625" style="40"/>
    <col min="10252" max="10252" width="12.28515625" style="40" customWidth="1"/>
    <col min="10253" max="10496" width="9.140625" style="40"/>
    <col min="10497" max="10497" width="2.28515625" style="40" customWidth="1"/>
    <col min="10498" max="10498" width="3.85546875" style="40" customWidth="1"/>
    <col min="10499" max="10499" width="22.42578125" style="40" customWidth="1"/>
    <col min="10500" max="10500" width="13.42578125" style="40" customWidth="1"/>
    <col min="10501" max="10501" width="13.85546875" style="40" customWidth="1"/>
    <col min="10502" max="10502" width="17.42578125" style="40" customWidth="1"/>
    <col min="10503" max="10503" width="13.28515625" style="40" customWidth="1"/>
    <col min="10504" max="10505" width="9.140625" style="40"/>
    <col min="10506" max="10506" width="17.28515625" style="40" customWidth="1"/>
    <col min="10507" max="10507" width="9.140625" style="40"/>
    <col min="10508" max="10508" width="12.28515625" style="40" customWidth="1"/>
    <col min="10509" max="10752" width="9.140625" style="40"/>
    <col min="10753" max="10753" width="2.28515625" style="40" customWidth="1"/>
    <col min="10754" max="10754" width="3.85546875" style="40" customWidth="1"/>
    <col min="10755" max="10755" width="22.42578125" style="40" customWidth="1"/>
    <col min="10756" max="10756" width="13.42578125" style="40" customWidth="1"/>
    <col min="10757" max="10757" width="13.85546875" style="40" customWidth="1"/>
    <col min="10758" max="10758" width="17.42578125" style="40" customWidth="1"/>
    <col min="10759" max="10759" width="13.28515625" style="40" customWidth="1"/>
    <col min="10760" max="10761" width="9.140625" style="40"/>
    <col min="10762" max="10762" width="17.28515625" style="40" customWidth="1"/>
    <col min="10763" max="10763" width="9.140625" style="40"/>
    <col min="10764" max="10764" width="12.28515625" style="40" customWidth="1"/>
    <col min="10765" max="11008" width="9.140625" style="40"/>
    <col min="11009" max="11009" width="2.28515625" style="40" customWidth="1"/>
    <col min="11010" max="11010" width="3.85546875" style="40" customWidth="1"/>
    <col min="11011" max="11011" width="22.42578125" style="40" customWidth="1"/>
    <col min="11012" max="11012" width="13.42578125" style="40" customWidth="1"/>
    <col min="11013" max="11013" width="13.85546875" style="40" customWidth="1"/>
    <col min="11014" max="11014" width="17.42578125" style="40" customWidth="1"/>
    <col min="11015" max="11015" width="13.28515625" style="40" customWidth="1"/>
    <col min="11016" max="11017" width="9.140625" style="40"/>
    <col min="11018" max="11018" width="17.28515625" style="40" customWidth="1"/>
    <col min="11019" max="11019" width="9.140625" style="40"/>
    <col min="11020" max="11020" width="12.28515625" style="40" customWidth="1"/>
    <col min="11021" max="11264" width="9.140625" style="40"/>
    <col min="11265" max="11265" width="2.28515625" style="40" customWidth="1"/>
    <col min="11266" max="11266" width="3.85546875" style="40" customWidth="1"/>
    <col min="11267" max="11267" width="22.42578125" style="40" customWidth="1"/>
    <col min="11268" max="11268" width="13.42578125" style="40" customWidth="1"/>
    <col min="11269" max="11269" width="13.85546875" style="40" customWidth="1"/>
    <col min="11270" max="11270" width="17.42578125" style="40" customWidth="1"/>
    <col min="11271" max="11271" width="13.28515625" style="40" customWidth="1"/>
    <col min="11272" max="11273" width="9.140625" style="40"/>
    <col min="11274" max="11274" width="17.28515625" style="40" customWidth="1"/>
    <col min="11275" max="11275" width="9.140625" style="40"/>
    <col min="11276" max="11276" width="12.28515625" style="40" customWidth="1"/>
    <col min="11277" max="11520" width="9.140625" style="40"/>
    <col min="11521" max="11521" width="2.28515625" style="40" customWidth="1"/>
    <col min="11522" max="11522" width="3.85546875" style="40" customWidth="1"/>
    <col min="11523" max="11523" width="22.42578125" style="40" customWidth="1"/>
    <col min="11524" max="11524" width="13.42578125" style="40" customWidth="1"/>
    <col min="11525" max="11525" width="13.85546875" style="40" customWidth="1"/>
    <col min="11526" max="11526" width="17.42578125" style="40" customWidth="1"/>
    <col min="11527" max="11527" width="13.28515625" style="40" customWidth="1"/>
    <col min="11528" max="11529" width="9.140625" style="40"/>
    <col min="11530" max="11530" width="17.28515625" style="40" customWidth="1"/>
    <col min="11531" max="11531" width="9.140625" style="40"/>
    <col min="11532" max="11532" width="12.28515625" style="40" customWidth="1"/>
    <col min="11533" max="11776" width="9.140625" style="40"/>
    <col min="11777" max="11777" width="2.28515625" style="40" customWidth="1"/>
    <col min="11778" max="11778" width="3.85546875" style="40" customWidth="1"/>
    <col min="11779" max="11779" width="22.42578125" style="40" customWidth="1"/>
    <col min="11780" max="11780" width="13.42578125" style="40" customWidth="1"/>
    <col min="11781" max="11781" width="13.85546875" style="40" customWidth="1"/>
    <col min="11782" max="11782" width="17.42578125" style="40" customWidth="1"/>
    <col min="11783" max="11783" width="13.28515625" style="40" customWidth="1"/>
    <col min="11784" max="11785" width="9.140625" style="40"/>
    <col min="11786" max="11786" width="17.28515625" style="40" customWidth="1"/>
    <col min="11787" max="11787" width="9.140625" style="40"/>
    <col min="11788" max="11788" width="12.28515625" style="40" customWidth="1"/>
    <col min="11789" max="12032" width="9.140625" style="40"/>
    <col min="12033" max="12033" width="2.28515625" style="40" customWidth="1"/>
    <col min="12034" max="12034" width="3.85546875" style="40" customWidth="1"/>
    <col min="12035" max="12035" width="22.42578125" style="40" customWidth="1"/>
    <col min="12036" max="12036" width="13.42578125" style="40" customWidth="1"/>
    <col min="12037" max="12037" width="13.85546875" style="40" customWidth="1"/>
    <col min="12038" max="12038" width="17.42578125" style="40" customWidth="1"/>
    <col min="12039" max="12039" width="13.28515625" style="40" customWidth="1"/>
    <col min="12040" max="12041" width="9.140625" style="40"/>
    <col min="12042" max="12042" width="17.28515625" style="40" customWidth="1"/>
    <col min="12043" max="12043" width="9.140625" style="40"/>
    <col min="12044" max="12044" width="12.28515625" style="40" customWidth="1"/>
    <col min="12045" max="12288" width="9.140625" style="40"/>
    <col min="12289" max="12289" width="2.28515625" style="40" customWidth="1"/>
    <col min="12290" max="12290" width="3.85546875" style="40" customWidth="1"/>
    <col min="12291" max="12291" width="22.42578125" style="40" customWidth="1"/>
    <col min="12292" max="12292" width="13.42578125" style="40" customWidth="1"/>
    <col min="12293" max="12293" width="13.85546875" style="40" customWidth="1"/>
    <col min="12294" max="12294" width="17.42578125" style="40" customWidth="1"/>
    <col min="12295" max="12295" width="13.28515625" style="40" customWidth="1"/>
    <col min="12296" max="12297" width="9.140625" style="40"/>
    <col min="12298" max="12298" width="17.28515625" style="40" customWidth="1"/>
    <col min="12299" max="12299" width="9.140625" style="40"/>
    <col min="12300" max="12300" width="12.28515625" style="40" customWidth="1"/>
    <col min="12301" max="12544" width="9.140625" style="40"/>
    <col min="12545" max="12545" width="2.28515625" style="40" customWidth="1"/>
    <col min="12546" max="12546" width="3.85546875" style="40" customWidth="1"/>
    <col min="12547" max="12547" width="22.42578125" style="40" customWidth="1"/>
    <col min="12548" max="12548" width="13.42578125" style="40" customWidth="1"/>
    <col min="12549" max="12549" width="13.85546875" style="40" customWidth="1"/>
    <col min="12550" max="12550" width="17.42578125" style="40" customWidth="1"/>
    <col min="12551" max="12551" width="13.28515625" style="40" customWidth="1"/>
    <col min="12552" max="12553" width="9.140625" style="40"/>
    <col min="12554" max="12554" width="17.28515625" style="40" customWidth="1"/>
    <col min="12555" max="12555" width="9.140625" style="40"/>
    <col min="12556" max="12556" width="12.28515625" style="40" customWidth="1"/>
    <col min="12557" max="12800" width="9.140625" style="40"/>
    <col min="12801" max="12801" width="2.28515625" style="40" customWidth="1"/>
    <col min="12802" max="12802" width="3.85546875" style="40" customWidth="1"/>
    <col min="12803" max="12803" width="22.42578125" style="40" customWidth="1"/>
    <col min="12804" max="12804" width="13.42578125" style="40" customWidth="1"/>
    <col min="12805" max="12805" width="13.85546875" style="40" customWidth="1"/>
    <col min="12806" max="12806" width="17.42578125" style="40" customWidth="1"/>
    <col min="12807" max="12807" width="13.28515625" style="40" customWidth="1"/>
    <col min="12808" max="12809" width="9.140625" style="40"/>
    <col min="12810" max="12810" width="17.28515625" style="40" customWidth="1"/>
    <col min="12811" max="12811" width="9.140625" style="40"/>
    <col min="12812" max="12812" width="12.28515625" style="40" customWidth="1"/>
    <col min="12813" max="13056" width="9.140625" style="40"/>
    <col min="13057" max="13057" width="2.28515625" style="40" customWidth="1"/>
    <col min="13058" max="13058" width="3.85546875" style="40" customWidth="1"/>
    <col min="13059" max="13059" width="22.42578125" style="40" customWidth="1"/>
    <col min="13060" max="13060" width="13.42578125" style="40" customWidth="1"/>
    <col min="13061" max="13061" width="13.85546875" style="40" customWidth="1"/>
    <col min="13062" max="13062" width="17.42578125" style="40" customWidth="1"/>
    <col min="13063" max="13063" width="13.28515625" style="40" customWidth="1"/>
    <col min="13064" max="13065" width="9.140625" style="40"/>
    <col min="13066" max="13066" width="17.28515625" style="40" customWidth="1"/>
    <col min="13067" max="13067" width="9.140625" style="40"/>
    <col min="13068" max="13068" width="12.28515625" style="40" customWidth="1"/>
    <col min="13069" max="13312" width="9.140625" style="40"/>
    <col min="13313" max="13313" width="2.28515625" style="40" customWidth="1"/>
    <col min="13314" max="13314" width="3.85546875" style="40" customWidth="1"/>
    <col min="13315" max="13315" width="22.42578125" style="40" customWidth="1"/>
    <col min="13316" max="13316" width="13.42578125" style="40" customWidth="1"/>
    <col min="13317" max="13317" width="13.85546875" style="40" customWidth="1"/>
    <col min="13318" max="13318" width="17.42578125" style="40" customWidth="1"/>
    <col min="13319" max="13319" width="13.28515625" style="40" customWidth="1"/>
    <col min="13320" max="13321" width="9.140625" style="40"/>
    <col min="13322" max="13322" width="17.28515625" style="40" customWidth="1"/>
    <col min="13323" max="13323" width="9.140625" style="40"/>
    <col min="13324" max="13324" width="12.28515625" style="40" customWidth="1"/>
    <col min="13325" max="13568" width="9.140625" style="40"/>
    <col min="13569" max="13569" width="2.28515625" style="40" customWidth="1"/>
    <col min="13570" max="13570" width="3.85546875" style="40" customWidth="1"/>
    <col min="13571" max="13571" width="22.42578125" style="40" customWidth="1"/>
    <col min="13572" max="13572" width="13.42578125" style="40" customWidth="1"/>
    <col min="13573" max="13573" width="13.85546875" style="40" customWidth="1"/>
    <col min="13574" max="13574" width="17.42578125" style="40" customWidth="1"/>
    <col min="13575" max="13575" width="13.28515625" style="40" customWidth="1"/>
    <col min="13576" max="13577" width="9.140625" style="40"/>
    <col min="13578" max="13578" width="17.28515625" style="40" customWidth="1"/>
    <col min="13579" max="13579" width="9.140625" style="40"/>
    <col min="13580" max="13580" width="12.28515625" style="40" customWidth="1"/>
    <col min="13581" max="13824" width="9.140625" style="40"/>
    <col min="13825" max="13825" width="2.28515625" style="40" customWidth="1"/>
    <col min="13826" max="13826" width="3.85546875" style="40" customWidth="1"/>
    <col min="13827" max="13827" width="22.42578125" style="40" customWidth="1"/>
    <col min="13828" max="13828" width="13.42578125" style="40" customWidth="1"/>
    <col min="13829" max="13829" width="13.85546875" style="40" customWidth="1"/>
    <col min="13830" max="13830" width="17.42578125" style="40" customWidth="1"/>
    <col min="13831" max="13831" width="13.28515625" style="40" customWidth="1"/>
    <col min="13832" max="13833" width="9.140625" style="40"/>
    <col min="13834" max="13834" width="17.28515625" style="40" customWidth="1"/>
    <col min="13835" max="13835" width="9.140625" style="40"/>
    <col min="13836" max="13836" width="12.28515625" style="40" customWidth="1"/>
    <col min="13837" max="14080" width="9.140625" style="40"/>
    <col min="14081" max="14081" width="2.28515625" style="40" customWidth="1"/>
    <col min="14082" max="14082" width="3.85546875" style="40" customWidth="1"/>
    <col min="14083" max="14083" width="22.42578125" style="40" customWidth="1"/>
    <col min="14084" max="14084" width="13.42578125" style="40" customWidth="1"/>
    <col min="14085" max="14085" width="13.85546875" style="40" customWidth="1"/>
    <col min="14086" max="14086" width="17.42578125" style="40" customWidth="1"/>
    <col min="14087" max="14087" width="13.28515625" style="40" customWidth="1"/>
    <col min="14088" max="14089" width="9.140625" style="40"/>
    <col min="14090" max="14090" width="17.28515625" style="40" customWidth="1"/>
    <col min="14091" max="14091" width="9.140625" style="40"/>
    <col min="14092" max="14092" width="12.28515625" style="40" customWidth="1"/>
    <col min="14093" max="14336" width="9.140625" style="40"/>
    <col min="14337" max="14337" width="2.28515625" style="40" customWidth="1"/>
    <col min="14338" max="14338" width="3.85546875" style="40" customWidth="1"/>
    <col min="14339" max="14339" width="22.42578125" style="40" customWidth="1"/>
    <col min="14340" max="14340" width="13.42578125" style="40" customWidth="1"/>
    <col min="14341" max="14341" width="13.85546875" style="40" customWidth="1"/>
    <col min="14342" max="14342" width="17.42578125" style="40" customWidth="1"/>
    <col min="14343" max="14343" width="13.28515625" style="40" customWidth="1"/>
    <col min="14344" max="14345" width="9.140625" style="40"/>
    <col min="14346" max="14346" width="17.28515625" style="40" customWidth="1"/>
    <col min="14347" max="14347" width="9.140625" style="40"/>
    <col min="14348" max="14348" width="12.28515625" style="40" customWidth="1"/>
    <col min="14349" max="14592" width="9.140625" style="40"/>
    <col min="14593" max="14593" width="2.28515625" style="40" customWidth="1"/>
    <col min="14594" max="14594" width="3.85546875" style="40" customWidth="1"/>
    <col min="14595" max="14595" width="22.42578125" style="40" customWidth="1"/>
    <col min="14596" max="14596" width="13.42578125" style="40" customWidth="1"/>
    <col min="14597" max="14597" width="13.85546875" style="40" customWidth="1"/>
    <col min="14598" max="14598" width="17.42578125" style="40" customWidth="1"/>
    <col min="14599" max="14599" width="13.28515625" style="40" customWidth="1"/>
    <col min="14600" max="14601" width="9.140625" style="40"/>
    <col min="14602" max="14602" width="17.28515625" style="40" customWidth="1"/>
    <col min="14603" max="14603" width="9.140625" style="40"/>
    <col min="14604" max="14604" width="12.28515625" style="40" customWidth="1"/>
    <col min="14605" max="14848" width="9.140625" style="40"/>
    <col min="14849" max="14849" width="2.28515625" style="40" customWidth="1"/>
    <col min="14850" max="14850" width="3.85546875" style="40" customWidth="1"/>
    <col min="14851" max="14851" width="22.42578125" style="40" customWidth="1"/>
    <col min="14852" max="14852" width="13.42578125" style="40" customWidth="1"/>
    <col min="14853" max="14853" width="13.85546875" style="40" customWidth="1"/>
    <col min="14854" max="14854" width="17.42578125" style="40" customWidth="1"/>
    <col min="14855" max="14855" width="13.28515625" style="40" customWidth="1"/>
    <col min="14856" max="14857" width="9.140625" style="40"/>
    <col min="14858" max="14858" width="17.28515625" style="40" customWidth="1"/>
    <col min="14859" max="14859" width="9.140625" style="40"/>
    <col min="14860" max="14860" width="12.28515625" style="40" customWidth="1"/>
    <col min="14861" max="15104" width="9.140625" style="40"/>
    <col min="15105" max="15105" width="2.28515625" style="40" customWidth="1"/>
    <col min="15106" max="15106" width="3.85546875" style="40" customWidth="1"/>
    <col min="15107" max="15107" width="22.42578125" style="40" customWidth="1"/>
    <col min="15108" max="15108" width="13.42578125" style="40" customWidth="1"/>
    <col min="15109" max="15109" width="13.85546875" style="40" customWidth="1"/>
    <col min="15110" max="15110" width="17.42578125" style="40" customWidth="1"/>
    <col min="15111" max="15111" width="13.28515625" style="40" customWidth="1"/>
    <col min="15112" max="15113" width="9.140625" style="40"/>
    <col min="15114" max="15114" width="17.28515625" style="40" customWidth="1"/>
    <col min="15115" max="15115" width="9.140625" style="40"/>
    <col min="15116" max="15116" width="12.28515625" style="40" customWidth="1"/>
    <col min="15117" max="15360" width="9.140625" style="40"/>
    <col min="15361" max="15361" width="2.28515625" style="40" customWidth="1"/>
    <col min="15362" max="15362" width="3.85546875" style="40" customWidth="1"/>
    <col min="15363" max="15363" width="22.42578125" style="40" customWidth="1"/>
    <col min="15364" max="15364" width="13.42578125" style="40" customWidth="1"/>
    <col min="15365" max="15365" width="13.85546875" style="40" customWidth="1"/>
    <col min="15366" max="15366" width="17.42578125" style="40" customWidth="1"/>
    <col min="15367" max="15367" width="13.28515625" style="40" customWidth="1"/>
    <col min="15368" max="15369" width="9.140625" style="40"/>
    <col min="15370" max="15370" width="17.28515625" style="40" customWidth="1"/>
    <col min="15371" max="15371" width="9.140625" style="40"/>
    <col min="15372" max="15372" width="12.28515625" style="40" customWidth="1"/>
    <col min="15373" max="15616" width="9.140625" style="40"/>
    <col min="15617" max="15617" width="2.28515625" style="40" customWidth="1"/>
    <col min="15618" max="15618" width="3.85546875" style="40" customWidth="1"/>
    <col min="15619" max="15619" width="22.42578125" style="40" customWidth="1"/>
    <col min="15620" max="15620" width="13.42578125" style="40" customWidth="1"/>
    <col min="15621" max="15621" width="13.85546875" style="40" customWidth="1"/>
    <col min="15622" max="15622" width="17.42578125" style="40" customWidth="1"/>
    <col min="15623" max="15623" width="13.28515625" style="40" customWidth="1"/>
    <col min="15624" max="15625" width="9.140625" style="40"/>
    <col min="15626" max="15626" width="17.28515625" style="40" customWidth="1"/>
    <col min="15627" max="15627" width="9.140625" style="40"/>
    <col min="15628" max="15628" width="12.28515625" style="40" customWidth="1"/>
    <col min="15629" max="15872" width="9.140625" style="40"/>
    <col min="15873" max="15873" width="2.28515625" style="40" customWidth="1"/>
    <col min="15874" max="15874" width="3.85546875" style="40" customWidth="1"/>
    <col min="15875" max="15875" width="22.42578125" style="40" customWidth="1"/>
    <col min="15876" max="15876" width="13.42578125" style="40" customWidth="1"/>
    <col min="15877" max="15877" width="13.85546875" style="40" customWidth="1"/>
    <col min="15878" max="15878" width="17.42578125" style="40" customWidth="1"/>
    <col min="15879" max="15879" width="13.28515625" style="40" customWidth="1"/>
    <col min="15880" max="15881" width="9.140625" style="40"/>
    <col min="15882" max="15882" width="17.28515625" style="40" customWidth="1"/>
    <col min="15883" max="15883" width="9.140625" style="40"/>
    <col min="15884" max="15884" width="12.28515625" style="40" customWidth="1"/>
    <col min="15885" max="16128" width="9.140625" style="40"/>
    <col min="16129" max="16129" width="2.28515625" style="40" customWidth="1"/>
    <col min="16130" max="16130" width="3.85546875" style="40" customWidth="1"/>
    <col min="16131" max="16131" width="22.42578125" style="40" customWidth="1"/>
    <col min="16132" max="16132" width="13.42578125" style="40" customWidth="1"/>
    <col min="16133" max="16133" width="13.85546875" style="40" customWidth="1"/>
    <col min="16134" max="16134" width="17.42578125" style="40" customWidth="1"/>
    <col min="16135" max="16135" width="13.28515625" style="40" customWidth="1"/>
    <col min="16136" max="16137" width="9.140625" style="40"/>
    <col min="16138" max="16138" width="17.28515625" style="40" customWidth="1"/>
    <col min="16139" max="16139" width="9.140625" style="40"/>
    <col min="16140" max="16140" width="12.28515625" style="40" customWidth="1"/>
    <col min="16141" max="16384" width="9.140625" style="40"/>
  </cols>
  <sheetData>
    <row r="2" spans="2:12">
      <c r="B2" s="38"/>
      <c r="C2" s="38"/>
      <c r="D2" s="39" t="s">
        <v>29</v>
      </c>
      <c r="E2" s="39"/>
      <c r="F2" s="39"/>
      <c r="G2" s="39"/>
      <c r="H2" s="39"/>
      <c r="I2" s="39"/>
      <c r="J2" s="39"/>
      <c r="K2" s="38"/>
      <c r="L2" s="38"/>
    </row>
    <row r="3" spans="2:12" ht="12.75" customHeight="1">
      <c r="B3" s="38"/>
      <c r="C3" s="38"/>
      <c r="D3" s="41" t="s">
        <v>30</v>
      </c>
      <c r="E3" s="41"/>
      <c r="F3" s="41"/>
      <c r="G3" s="41"/>
      <c r="H3" s="41"/>
      <c r="I3" s="41"/>
      <c r="J3" s="41"/>
      <c r="K3" s="38"/>
      <c r="L3" s="38"/>
    </row>
    <row r="4" spans="2:12">
      <c r="B4" s="38"/>
      <c r="C4" s="38"/>
      <c r="D4" s="41" t="s">
        <v>31</v>
      </c>
      <c r="E4" s="41"/>
      <c r="F4" s="41"/>
      <c r="G4" s="41"/>
      <c r="H4" s="41"/>
      <c r="I4" s="41"/>
      <c r="J4" s="41"/>
      <c r="K4" s="38"/>
      <c r="L4" s="38"/>
    </row>
    <row r="5" spans="2:12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2:12" ht="12.75" customHeight="1">
      <c r="B6" s="42" t="s">
        <v>32</v>
      </c>
      <c r="C6" s="42" t="s">
        <v>4</v>
      </c>
      <c r="D6" s="43" t="s">
        <v>5</v>
      </c>
      <c r="E6" s="43"/>
      <c r="F6" s="43"/>
      <c r="G6" s="44" t="s">
        <v>33</v>
      </c>
      <c r="H6" s="43" t="s">
        <v>34</v>
      </c>
      <c r="I6" s="43"/>
      <c r="J6" s="43"/>
      <c r="K6" s="43"/>
      <c r="L6" s="42" t="s">
        <v>35</v>
      </c>
    </row>
    <row r="7" spans="2:12">
      <c r="B7" s="45"/>
      <c r="C7" s="45"/>
      <c r="D7" s="43"/>
      <c r="E7" s="43"/>
      <c r="F7" s="43"/>
      <c r="G7" s="46"/>
      <c r="H7" s="43"/>
      <c r="I7" s="43"/>
      <c r="J7" s="43"/>
      <c r="K7" s="43"/>
      <c r="L7" s="45"/>
    </row>
    <row r="8" spans="2:12" ht="12.75" customHeight="1">
      <c r="B8" s="45"/>
      <c r="C8" s="45"/>
      <c r="D8" s="42" t="s">
        <v>36</v>
      </c>
      <c r="E8" s="42" t="s">
        <v>37</v>
      </c>
      <c r="F8" s="42" t="s">
        <v>38</v>
      </c>
      <c r="G8" s="46"/>
      <c r="H8" s="47" t="s">
        <v>12</v>
      </c>
      <c r="I8" s="47" t="s">
        <v>39</v>
      </c>
      <c r="J8" s="47" t="s">
        <v>38</v>
      </c>
      <c r="K8" s="47" t="s">
        <v>39</v>
      </c>
      <c r="L8" s="45"/>
    </row>
    <row r="9" spans="2:12" ht="12.75" customHeight="1">
      <c r="B9" s="45"/>
      <c r="C9" s="45"/>
      <c r="D9" s="45"/>
      <c r="E9" s="45"/>
      <c r="F9" s="45"/>
      <c r="G9" s="46"/>
      <c r="H9" s="47"/>
      <c r="I9" s="47"/>
      <c r="J9" s="47"/>
      <c r="K9" s="47"/>
      <c r="L9" s="45"/>
    </row>
    <row r="10" spans="2:12" ht="12.75" customHeight="1">
      <c r="B10" s="45"/>
      <c r="C10" s="45"/>
      <c r="D10" s="45"/>
      <c r="E10" s="45"/>
      <c r="F10" s="45"/>
      <c r="G10" s="46"/>
      <c r="H10" s="47"/>
      <c r="I10" s="47"/>
      <c r="J10" s="47"/>
      <c r="K10" s="47"/>
      <c r="L10" s="45"/>
    </row>
    <row r="11" spans="2:12">
      <c r="B11" s="45"/>
      <c r="C11" s="45"/>
      <c r="D11" s="45"/>
      <c r="E11" s="45"/>
      <c r="F11" s="45"/>
      <c r="G11" s="46"/>
      <c r="H11" s="47"/>
      <c r="I11" s="47"/>
      <c r="J11" s="47"/>
      <c r="K11" s="47"/>
      <c r="L11" s="45"/>
    </row>
    <row r="12" spans="2:12">
      <c r="B12" s="45"/>
      <c r="C12" s="45"/>
      <c r="D12" s="45"/>
      <c r="E12" s="45"/>
      <c r="F12" s="45"/>
      <c r="G12" s="46"/>
      <c r="H12" s="47"/>
      <c r="I12" s="47"/>
      <c r="J12" s="47"/>
      <c r="K12" s="47"/>
      <c r="L12" s="45"/>
    </row>
    <row r="13" spans="2:12">
      <c r="B13" s="45"/>
      <c r="C13" s="45"/>
      <c r="D13" s="45"/>
      <c r="E13" s="45"/>
      <c r="F13" s="45"/>
      <c r="G13" s="46"/>
      <c r="H13" s="47"/>
      <c r="I13" s="47"/>
      <c r="J13" s="47"/>
      <c r="K13" s="47"/>
      <c r="L13" s="45"/>
    </row>
    <row r="14" spans="2:12">
      <c r="B14" s="45"/>
      <c r="C14" s="45"/>
      <c r="D14" s="45"/>
      <c r="E14" s="45"/>
      <c r="F14" s="45"/>
      <c r="G14" s="46"/>
      <c r="H14" s="47"/>
      <c r="I14" s="47"/>
      <c r="J14" s="47"/>
      <c r="K14" s="47"/>
      <c r="L14" s="45"/>
    </row>
    <row r="15" spans="2:12">
      <c r="B15" s="45"/>
      <c r="C15" s="45"/>
      <c r="D15" s="45"/>
      <c r="E15" s="45"/>
      <c r="F15" s="45"/>
      <c r="G15" s="46"/>
      <c r="H15" s="47"/>
      <c r="I15" s="47"/>
      <c r="J15" s="47"/>
      <c r="K15" s="47"/>
      <c r="L15" s="45"/>
    </row>
    <row r="16" spans="2:12">
      <c r="B16" s="45"/>
      <c r="C16" s="45"/>
      <c r="D16" s="45"/>
      <c r="E16" s="45"/>
      <c r="F16" s="45"/>
      <c r="G16" s="46"/>
      <c r="H16" s="47"/>
      <c r="I16" s="47"/>
      <c r="J16" s="47"/>
      <c r="K16" s="47"/>
      <c r="L16" s="45"/>
    </row>
    <row r="17" spans="2:12">
      <c r="B17" s="45"/>
      <c r="C17" s="45"/>
      <c r="D17" s="45"/>
      <c r="E17" s="45"/>
      <c r="F17" s="45"/>
      <c r="G17" s="46"/>
      <c r="H17" s="47"/>
      <c r="I17" s="47"/>
      <c r="J17" s="47"/>
      <c r="K17" s="47"/>
      <c r="L17" s="45"/>
    </row>
    <row r="18" spans="2:12">
      <c r="B18" s="45"/>
      <c r="C18" s="45"/>
      <c r="D18" s="45"/>
      <c r="E18" s="45"/>
      <c r="F18" s="45"/>
      <c r="G18" s="46"/>
      <c r="H18" s="47"/>
      <c r="I18" s="47"/>
      <c r="J18" s="47"/>
      <c r="K18" s="47"/>
      <c r="L18" s="45"/>
    </row>
    <row r="19" spans="2:12">
      <c r="B19" s="45"/>
      <c r="C19" s="45"/>
      <c r="D19" s="45"/>
      <c r="E19" s="45"/>
      <c r="F19" s="45"/>
      <c r="G19" s="46"/>
      <c r="H19" s="47"/>
      <c r="I19" s="47"/>
      <c r="J19" s="47"/>
      <c r="K19" s="47"/>
      <c r="L19" s="45"/>
    </row>
    <row r="20" spans="2:12">
      <c r="B20" s="45"/>
      <c r="C20" s="45"/>
      <c r="D20" s="45"/>
      <c r="E20" s="45"/>
      <c r="F20" s="45"/>
      <c r="G20" s="46"/>
      <c r="H20" s="47"/>
      <c r="I20" s="47"/>
      <c r="J20" s="47"/>
      <c r="K20" s="47"/>
      <c r="L20" s="45"/>
    </row>
    <row r="21" spans="2:12">
      <c r="B21" s="45"/>
      <c r="C21" s="45"/>
      <c r="D21" s="45"/>
      <c r="E21" s="45"/>
      <c r="F21" s="45"/>
      <c r="G21" s="46"/>
      <c r="H21" s="47"/>
      <c r="I21" s="47"/>
      <c r="J21" s="47"/>
      <c r="K21" s="47"/>
      <c r="L21" s="45"/>
    </row>
    <row r="22" spans="2:12" ht="1.5" customHeight="1">
      <c r="B22" s="48"/>
      <c r="C22" s="48"/>
      <c r="D22" s="48"/>
      <c r="E22" s="48"/>
      <c r="F22" s="48"/>
      <c r="G22" s="49"/>
      <c r="H22" s="47"/>
      <c r="I22" s="47"/>
      <c r="J22" s="47"/>
      <c r="K22" s="47"/>
      <c r="L22" s="48"/>
    </row>
    <row r="23" spans="2:12" ht="38.25">
      <c r="B23" s="50">
        <v>1</v>
      </c>
      <c r="C23" s="51" t="s">
        <v>40</v>
      </c>
      <c r="D23" s="50"/>
      <c r="E23" s="52">
        <v>5.33</v>
      </c>
      <c r="F23" s="51" t="s">
        <v>41</v>
      </c>
      <c r="G23" s="53">
        <v>5.33</v>
      </c>
      <c r="H23" s="52"/>
      <c r="I23" s="50"/>
      <c r="J23" s="51" t="s">
        <v>41</v>
      </c>
      <c r="K23" s="52">
        <v>5.33</v>
      </c>
      <c r="L23" s="54">
        <v>0</v>
      </c>
    </row>
    <row r="24" spans="2:12" ht="25.5">
      <c r="B24" s="50">
        <v>2</v>
      </c>
      <c r="C24" s="55" t="s">
        <v>42</v>
      </c>
      <c r="D24" s="52"/>
      <c r="E24" s="56">
        <v>4</v>
      </c>
      <c r="F24" s="51" t="s">
        <v>43</v>
      </c>
      <c r="G24" s="57">
        <v>4</v>
      </c>
      <c r="H24" s="52"/>
      <c r="I24" s="50"/>
      <c r="J24" s="51" t="s">
        <v>43</v>
      </c>
      <c r="K24" s="56">
        <v>4</v>
      </c>
      <c r="L24" s="54">
        <v>0</v>
      </c>
    </row>
    <row r="25" spans="2:12">
      <c r="B25" s="50">
        <v>3</v>
      </c>
      <c r="C25" s="50" t="s">
        <v>44</v>
      </c>
      <c r="D25" s="52">
        <v>45.4</v>
      </c>
      <c r="E25" s="50"/>
      <c r="F25" s="50"/>
      <c r="G25" s="50"/>
      <c r="H25" s="50"/>
      <c r="I25" s="50"/>
      <c r="J25" s="50"/>
      <c r="K25" s="50"/>
      <c r="L25" s="52">
        <v>45.4</v>
      </c>
    </row>
    <row r="26" spans="2:12">
      <c r="B26" s="50"/>
      <c r="C26" s="50"/>
      <c r="D26" s="52"/>
      <c r="E26" s="50"/>
      <c r="F26" s="50"/>
      <c r="G26" s="50"/>
      <c r="H26" s="50"/>
      <c r="I26" s="50"/>
      <c r="J26" s="50"/>
      <c r="K26" s="50"/>
      <c r="L26" s="50"/>
    </row>
    <row r="27" spans="2:12">
      <c r="B27" s="50"/>
      <c r="C27" s="50"/>
      <c r="D27" s="52"/>
      <c r="E27" s="50"/>
      <c r="F27" s="50"/>
      <c r="G27" s="50"/>
      <c r="H27" s="50"/>
      <c r="I27" s="50"/>
      <c r="J27" s="50"/>
      <c r="K27" s="50"/>
      <c r="L27" s="50"/>
    </row>
    <row r="28" spans="2:12">
      <c r="B28" s="50"/>
      <c r="C28" s="58" t="s">
        <v>45</v>
      </c>
      <c r="D28" s="53">
        <f>D25</f>
        <v>45.4</v>
      </c>
      <c r="E28" s="57">
        <f>E23+E24+E25</f>
        <v>9.33</v>
      </c>
      <c r="F28" s="59"/>
      <c r="G28" s="57">
        <f>G23+G24+G25</f>
        <v>9.33</v>
      </c>
      <c r="H28" s="59"/>
      <c r="I28" s="59"/>
      <c r="J28" s="59"/>
      <c r="K28" s="57">
        <f>K23+K24+K25</f>
        <v>9.33</v>
      </c>
      <c r="L28" s="60">
        <f>L23+L24+L25</f>
        <v>45.4</v>
      </c>
    </row>
    <row r="31" spans="2:12">
      <c r="C31" s="61" t="s">
        <v>46</v>
      </c>
      <c r="G31" s="62" t="s">
        <v>47</v>
      </c>
      <c r="H31" s="62"/>
    </row>
    <row r="32" spans="2:12">
      <c r="G32" s="61"/>
      <c r="H32" s="61"/>
    </row>
    <row r="33" spans="3:8">
      <c r="G33" s="61"/>
      <c r="H33" s="61"/>
    </row>
    <row r="34" spans="3:8">
      <c r="C34" s="61" t="s">
        <v>26</v>
      </c>
      <c r="G34" s="62" t="s">
        <v>48</v>
      </c>
      <c r="H34" s="62"/>
    </row>
  </sheetData>
  <mergeCells count="18">
    <mergeCell ref="G31:H31"/>
    <mergeCell ref="G34:H34"/>
    <mergeCell ref="L6:L22"/>
    <mergeCell ref="D8:D22"/>
    <mergeCell ref="E8:E22"/>
    <mergeCell ref="F8:F22"/>
    <mergeCell ref="H8:H22"/>
    <mergeCell ref="I8:I22"/>
    <mergeCell ref="J8:J22"/>
    <mergeCell ref="K8:K22"/>
    <mergeCell ref="D2:J2"/>
    <mergeCell ref="D3:J3"/>
    <mergeCell ref="D4:J4"/>
    <mergeCell ref="B6:B22"/>
    <mergeCell ref="C6:C22"/>
    <mergeCell ref="D6:F7"/>
    <mergeCell ref="G6:G22"/>
    <mergeCell ref="H6:K7"/>
  </mergeCells>
  <pageMargins left="0.39370078740157483" right="0.39370078740157483" top="0.98425196850393704" bottom="0.98425196850393704" header="0.51181102362204722" footer="0.51181102362204722"/>
  <pageSetup paperSize="9" scale="9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zoomScale="75" workbookViewId="0">
      <selection activeCell="B3" sqref="B3:J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49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15.75">
      <c r="A7" s="14">
        <v>1</v>
      </c>
      <c r="B7" s="15" t="s">
        <v>54</v>
      </c>
      <c r="C7" s="16"/>
      <c r="D7" s="16">
        <v>12466.86</v>
      </c>
      <c r="E7" s="17" t="s">
        <v>16</v>
      </c>
      <c r="F7" s="18">
        <f>SUM(C7,D7)</f>
        <v>12466.86</v>
      </c>
      <c r="G7" s="15">
        <v>2220</v>
      </c>
      <c r="H7" s="16"/>
      <c r="I7" s="17" t="s">
        <v>16</v>
      </c>
      <c r="J7" s="16">
        <v>12466.86</v>
      </c>
      <c r="K7" s="19"/>
    </row>
    <row r="8" spans="1:13" ht="15.75">
      <c r="A8" s="14">
        <v>2</v>
      </c>
      <c r="B8" s="15" t="s">
        <v>55</v>
      </c>
      <c r="C8" s="16"/>
      <c r="D8" s="16">
        <v>9749.49</v>
      </c>
      <c r="E8" s="17" t="s">
        <v>16</v>
      </c>
      <c r="F8" s="18">
        <f t="shared" ref="F8:F34" si="0">SUM(C8,D8)</f>
        <v>9749.49</v>
      </c>
      <c r="G8" s="15">
        <v>2220</v>
      </c>
      <c r="H8" s="16"/>
      <c r="I8" s="17" t="s">
        <v>16</v>
      </c>
      <c r="J8" s="16">
        <v>9749.49</v>
      </c>
      <c r="K8" s="19"/>
    </row>
    <row r="9" spans="1:13" ht="15.75">
      <c r="A9" s="14">
        <v>3</v>
      </c>
      <c r="B9" s="15" t="s">
        <v>56</v>
      </c>
      <c r="C9" s="16"/>
      <c r="D9" s="16">
        <v>610.61</v>
      </c>
      <c r="E9" s="17" t="s">
        <v>16</v>
      </c>
      <c r="F9" s="18">
        <f t="shared" si="0"/>
        <v>610.61</v>
      </c>
      <c r="G9" s="15">
        <v>2220</v>
      </c>
      <c r="H9" s="16"/>
      <c r="I9" s="17" t="s">
        <v>16</v>
      </c>
      <c r="J9" s="16">
        <v>610.61</v>
      </c>
      <c r="K9" s="19"/>
    </row>
    <row r="10" spans="1:13" ht="15.75">
      <c r="A10" s="14">
        <v>4</v>
      </c>
      <c r="B10" s="15" t="s">
        <v>57</v>
      </c>
      <c r="C10" s="16"/>
      <c r="D10" s="16">
        <v>2298.1999999999998</v>
      </c>
      <c r="E10" s="17" t="s">
        <v>16</v>
      </c>
      <c r="F10" s="18">
        <f t="shared" si="0"/>
        <v>2298.1999999999998</v>
      </c>
      <c r="G10" s="15">
        <v>2220</v>
      </c>
      <c r="H10" s="16"/>
      <c r="I10" s="17" t="s">
        <v>16</v>
      </c>
      <c r="J10" s="16">
        <v>2298.1999999999998</v>
      </c>
      <c r="K10" s="19"/>
    </row>
    <row r="11" spans="1:13" ht="47.25">
      <c r="A11" s="14">
        <v>5</v>
      </c>
      <c r="B11" s="17" t="s">
        <v>58</v>
      </c>
      <c r="C11" s="16"/>
      <c r="D11" s="16">
        <v>176.02</v>
      </c>
      <c r="E11" s="17" t="s">
        <v>16</v>
      </c>
      <c r="F11" s="18">
        <f t="shared" si="0"/>
        <v>176.02</v>
      </c>
      <c r="G11" s="15">
        <v>2220</v>
      </c>
      <c r="H11" s="16"/>
      <c r="I11" s="17" t="s">
        <v>16</v>
      </c>
      <c r="J11" s="16">
        <v>176.02</v>
      </c>
      <c r="K11" s="19"/>
    </row>
    <row r="12" spans="1:13" ht="31.5">
      <c r="A12" s="14">
        <v>6</v>
      </c>
      <c r="B12" s="17" t="s">
        <v>59</v>
      </c>
      <c r="C12" s="16"/>
      <c r="D12" s="16">
        <v>50.1</v>
      </c>
      <c r="E12" s="17" t="s">
        <v>60</v>
      </c>
      <c r="F12" s="18">
        <f t="shared" si="0"/>
        <v>50.1</v>
      </c>
      <c r="G12" s="15">
        <v>3110</v>
      </c>
      <c r="H12" s="16"/>
      <c r="I12" s="17" t="s">
        <v>60</v>
      </c>
      <c r="J12" s="16">
        <v>50.1</v>
      </c>
      <c r="K12" s="19"/>
    </row>
    <row r="13" spans="1:13" ht="15.75">
      <c r="A13" s="14">
        <v>7</v>
      </c>
      <c r="B13" s="15" t="s">
        <v>61</v>
      </c>
      <c r="C13" s="16"/>
      <c r="D13" s="16">
        <v>39.119999999999997</v>
      </c>
      <c r="E13" s="17" t="s">
        <v>60</v>
      </c>
      <c r="F13" s="18">
        <f t="shared" si="0"/>
        <v>39.119999999999997</v>
      </c>
      <c r="G13" s="15">
        <v>2210</v>
      </c>
      <c r="H13" s="16"/>
      <c r="I13" s="17" t="s">
        <v>60</v>
      </c>
      <c r="J13" s="16">
        <v>5.72</v>
      </c>
      <c r="K13" s="19"/>
    </row>
    <row r="14" spans="1:13" ht="15.75">
      <c r="A14" s="14">
        <v>8</v>
      </c>
      <c r="B14" s="15"/>
      <c r="C14" s="16"/>
      <c r="D14" s="16"/>
      <c r="E14" s="17"/>
      <c r="F14" s="18">
        <f t="shared" si="0"/>
        <v>0</v>
      </c>
      <c r="G14" s="15">
        <v>3110</v>
      </c>
      <c r="H14" s="16"/>
      <c r="I14" s="17" t="s">
        <v>60</v>
      </c>
      <c r="J14" s="16">
        <v>33.4</v>
      </c>
      <c r="K14" s="19"/>
    </row>
    <row r="15" spans="1:13" ht="78.75">
      <c r="A15" s="21">
        <v>9</v>
      </c>
      <c r="B15" s="17" t="s">
        <v>62</v>
      </c>
      <c r="C15" s="16"/>
      <c r="D15" s="16">
        <v>10</v>
      </c>
      <c r="E15" s="17" t="s">
        <v>60</v>
      </c>
      <c r="F15" s="18">
        <f t="shared" si="0"/>
        <v>10</v>
      </c>
      <c r="G15" s="15">
        <v>2210</v>
      </c>
      <c r="H15" s="16"/>
      <c r="I15" s="17" t="s">
        <v>60</v>
      </c>
      <c r="J15" s="16">
        <v>10</v>
      </c>
      <c r="K15" s="19"/>
    </row>
    <row r="16" spans="1:13" ht="15" customHeight="1">
      <c r="A16" s="21">
        <v>10</v>
      </c>
      <c r="B16" s="17" t="s">
        <v>63</v>
      </c>
      <c r="C16" s="16"/>
      <c r="D16" s="16">
        <v>48</v>
      </c>
      <c r="E16" s="17" t="s">
        <v>21</v>
      </c>
      <c r="F16" s="18">
        <f t="shared" si="0"/>
        <v>48</v>
      </c>
      <c r="G16" s="15">
        <v>3110</v>
      </c>
      <c r="H16" s="16"/>
      <c r="I16" s="17" t="s">
        <v>21</v>
      </c>
      <c r="J16" s="16">
        <v>48</v>
      </c>
      <c r="K16" s="19"/>
    </row>
    <row r="17" spans="1:11" ht="15.75">
      <c r="A17" s="14">
        <v>11</v>
      </c>
      <c r="B17" s="15" t="s">
        <v>64</v>
      </c>
      <c r="C17" s="16"/>
      <c r="D17" s="16">
        <v>8.16</v>
      </c>
      <c r="E17" s="17" t="s">
        <v>60</v>
      </c>
      <c r="F17" s="18">
        <f t="shared" si="0"/>
        <v>8.16</v>
      </c>
      <c r="G17" s="15">
        <v>2210</v>
      </c>
      <c r="H17" s="16"/>
      <c r="I17" s="17" t="s">
        <v>65</v>
      </c>
      <c r="J17" s="16">
        <v>42.66</v>
      </c>
      <c r="K17" s="19"/>
    </row>
    <row r="18" spans="1:11" ht="15.75">
      <c r="A18" s="14">
        <v>12</v>
      </c>
      <c r="B18" s="15" t="s">
        <v>17</v>
      </c>
      <c r="C18" s="16"/>
      <c r="D18" s="16">
        <v>34.5</v>
      </c>
      <c r="E18" s="17" t="s">
        <v>66</v>
      </c>
      <c r="F18" s="18">
        <f t="shared" si="0"/>
        <v>34.5</v>
      </c>
      <c r="G18" s="15"/>
      <c r="H18" s="16"/>
      <c r="I18" s="17"/>
      <c r="J18" s="16"/>
      <c r="K18" s="19"/>
    </row>
    <row r="19" spans="1:11" ht="15.75">
      <c r="A19" s="14">
        <v>13</v>
      </c>
      <c r="B19" s="15" t="s">
        <v>67</v>
      </c>
      <c r="C19" s="16">
        <v>0.5</v>
      </c>
      <c r="D19" s="16"/>
      <c r="E19" s="17"/>
      <c r="F19" s="18">
        <f t="shared" si="0"/>
        <v>0.5</v>
      </c>
      <c r="G19" s="15"/>
      <c r="H19" s="16"/>
      <c r="I19" s="17"/>
      <c r="J19" s="16"/>
      <c r="K19" s="19"/>
    </row>
    <row r="20" spans="1:11" ht="15.75">
      <c r="A20" s="14">
        <v>14</v>
      </c>
      <c r="B20" s="15" t="s">
        <v>68</v>
      </c>
      <c r="C20" s="16">
        <v>33.380000000000003</v>
      </c>
      <c r="D20" s="16"/>
      <c r="E20" s="17"/>
      <c r="F20" s="18">
        <f t="shared" si="0"/>
        <v>33.380000000000003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21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21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22"/>
      <c r="B31" s="23"/>
      <c r="C31" s="24"/>
      <c r="D31" s="24"/>
      <c r="E31" s="25"/>
      <c r="F31" s="18">
        <f t="shared" si="0"/>
        <v>0</v>
      </c>
      <c r="G31" s="23"/>
      <c r="H31" s="24"/>
      <c r="I31" s="25"/>
      <c r="J31" s="24"/>
      <c r="K31" s="19"/>
    </row>
    <row r="32" spans="1:11" ht="15.75">
      <c r="A32" s="22"/>
      <c r="B32" s="23"/>
      <c r="C32" s="24"/>
      <c r="D32" s="24"/>
      <c r="E32" s="25"/>
      <c r="F32" s="18">
        <f t="shared" si="0"/>
        <v>0</v>
      </c>
      <c r="G32" s="23"/>
      <c r="H32" s="24"/>
      <c r="I32" s="25"/>
      <c r="J32" s="24"/>
      <c r="K32" s="19"/>
    </row>
    <row r="33" spans="1:11" ht="15.75">
      <c r="A33" s="22"/>
      <c r="B33" s="23"/>
      <c r="C33" s="24"/>
      <c r="D33" s="24"/>
      <c r="E33" s="25"/>
      <c r="F33" s="18">
        <f t="shared" si="0"/>
        <v>0</v>
      </c>
      <c r="G33" s="23"/>
      <c r="H33" s="24"/>
      <c r="I33" s="25"/>
      <c r="J33" s="24"/>
      <c r="K33" s="19"/>
    </row>
    <row r="34" spans="1:11" ht="15.75">
      <c r="A34" s="23"/>
      <c r="B34" s="26" t="s">
        <v>22</v>
      </c>
      <c r="C34" s="27">
        <f>SUM(C7:C33)</f>
        <v>33.880000000000003</v>
      </c>
      <c r="D34" s="27">
        <f>SUM(D7:D33)</f>
        <v>25491.059999999998</v>
      </c>
      <c r="E34" s="28"/>
      <c r="F34" s="29">
        <f t="shared" si="0"/>
        <v>25524.94</v>
      </c>
      <c r="G34" s="30"/>
      <c r="H34" s="27">
        <f>SUM(H7:H33)</f>
        <v>0</v>
      </c>
      <c r="I34" s="28"/>
      <c r="J34" s="27">
        <f>SUM(J7:J33)</f>
        <v>25491.06</v>
      </c>
      <c r="K34" s="31">
        <f>C34-H34</f>
        <v>33.880000000000003</v>
      </c>
    </row>
    <row r="37" spans="1:11" ht="18.75">
      <c r="B37" s="32" t="s">
        <v>46</v>
      </c>
      <c r="F37" s="33"/>
      <c r="G37" s="63" t="s">
        <v>69</v>
      </c>
      <c r="H37" s="64"/>
    </row>
    <row r="38" spans="1:11">
      <c r="B38" s="32"/>
      <c r="F38" s="36" t="s">
        <v>25</v>
      </c>
      <c r="G38" s="37"/>
      <c r="H38" s="37"/>
    </row>
    <row r="39" spans="1:11" ht="18.75">
      <c r="B39" s="32" t="s">
        <v>26</v>
      </c>
      <c r="F39" s="33"/>
      <c r="G39" s="63" t="s">
        <v>70</v>
      </c>
      <c r="H39" s="64"/>
    </row>
    <row r="40" spans="1:11">
      <c r="F40" s="36" t="s">
        <v>25</v>
      </c>
      <c r="G40" s="37"/>
      <c r="H40" s="37"/>
    </row>
  </sheetData>
  <mergeCells count="10">
    <mergeCell ref="G37:H37"/>
    <mergeCell ref="G39:H3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7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B3" sqref="B3:J3"/>
    </sheetView>
  </sheetViews>
  <sheetFormatPr defaultRowHeight="15"/>
  <cols>
    <col min="1" max="1" width="7.28515625" customWidth="1"/>
    <col min="2" max="2" width="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71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31.5">
      <c r="A7" s="14">
        <v>1</v>
      </c>
      <c r="B7" s="15" t="s">
        <v>72</v>
      </c>
      <c r="C7" s="16"/>
      <c r="D7" s="16">
        <v>5.3</v>
      </c>
      <c r="E7" s="17" t="s">
        <v>73</v>
      </c>
      <c r="F7" s="18">
        <f>SUM(C7,D7)</f>
        <v>5.3</v>
      </c>
      <c r="G7" s="15"/>
      <c r="H7" s="16"/>
      <c r="I7" s="20" t="s">
        <v>74</v>
      </c>
      <c r="J7" s="16">
        <v>5.3</v>
      </c>
      <c r="K7" s="19"/>
    </row>
    <row r="8" spans="1:13" ht="43.5" customHeight="1">
      <c r="A8" s="14">
        <v>2</v>
      </c>
      <c r="B8" s="65" t="s">
        <v>75</v>
      </c>
      <c r="C8" s="16">
        <v>1</v>
      </c>
      <c r="D8" s="16"/>
      <c r="E8" s="17"/>
      <c r="F8" s="18">
        <f t="shared" ref="F8:F50" si="0">SUM(C8,D8)</f>
        <v>1</v>
      </c>
      <c r="G8" s="15"/>
      <c r="H8" s="16"/>
      <c r="I8" s="20"/>
      <c r="J8" s="16"/>
      <c r="K8" s="19"/>
    </row>
    <row r="9" spans="1:13" ht="28.5" customHeight="1">
      <c r="A9" s="14"/>
      <c r="B9" s="17" t="s">
        <v>76</v>
      </c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30.75" customHeight="1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22</v>
      </c>
      <c r="C50" s="27">
        <f>SUM(C7:C49)</f>
        <v>1</v>
      </c>
      <c r="D50" s="27">
        <f>SUM(D7:D49)</f>
        <v>5.3</v>
      </c>
      <c r="E50" s="28"/>
      <c r="F50" s="29">
        <f t="shared" si="0"/>
        <v>6.3</v>
      </c>
      <c r="G50" s="30"/>
      <c r="H50" s="27">
        <f>SUM(H7:H49)</f>
        <v>0</v>
      </c>
      <c r="I50" s="28"/>
      <c r="J50" s="27">
        <f>SUM(J7:J49)</f>
        <v>5.3</v>
      </c>
      <c r="K50" s="31">
        <f>C50-H50</f>
        <v>1</v>
      </c>
    </row>
    <row r="53" spans="1:11" ht="15.75">
      <c r="B53" s="32" t="s">
        <v>46</v>
      </c>
      <c r="F53" s="33"/>
      <c r="G53" s="34"/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/>
      <c r="H55" s="35"/>
    </row>
    <row r="56" spans="1:11">
      <c r="F56" s="36" t="s">
        <v>25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zoomScale="75" workbookViewId="0">
      <selection activeCell="B3" sqref="B3:J3"/>
    </sheetView>
  </sheetViews>
  <sheetFormatPr defaultRowHeight="15"/>
  <cols>
    <col min="1" max="1" width="7.28515625" customWidth="1"/>
    <col min="2" max="2" width="26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77</v>
      </c>
    </row>
    <row r="3" spans="1:13" ht="61.5" customHeight="1">
      <c r="A3" s="2"/>
      <c r="B3" s="5" t="s">
        <v>78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15.75">
      <c r="A7" s="14">
        <v>1</v>
      </c>
      <c r="B7" s="15" t="s">
        <v>17</v>
      </c>
      <c r="C7" s="16"/>
      <c r="D7" s="16">
        <v>10.199999999999999</v>
      </c>
      <c r="E7" s="17" t="s">
        <v>60</v>
      </c>
      <c r="F7" s="18">
        <f>SUM(C7,D7)</f>
        <v>10.199999999999999</v>
      </c>
      <c r="G7" s="16"/>
      <c r="H7" s="16"/>
      <c r="I7" s="17" t="s">
        <v>60</v>
      </c>
      <c r="J7" s="16">
        <v>10.199999999999999</v>
      </c>
      <c r="K7" s="19"/>
    </row>
    <row r="8" spans="1:13" ht="15.75">
      <c r="A8" s="14">
        <v>2</v>
      </c>
      <c r="B8" s="15" t="s">
        <v>79</v>
      </c>
      <c r="C8" s="16"/>
      <c r="D8" s="16">
        <v>6.5</v>
      </c>
      <c r="E8" s="17" t="s">
        <v>60</v>
      </c>
      <c r="F8" s="18">
        <f t="shared" ref="F8:F46" si="0">SUM(C8,D8)</f>
        <v>6.5</v>
      </c>
      <c r="G8" s="16"/>
      <c r="H8" s="16"/>
      <c r="I8" s="17" t="s">
        <v>60</v>
      </c>
      <c r="J8" s="16">
        <v>6.5</v>
      </c>
      <c r="K8" s="19"/>
    </row>
    <row r="9" spans="1:13" ht="15.75">
      <c r="A9" s="14">
        <v>3</v>
      </c>
      <c r="B9" s="15" t="s">
        <v>17</v>
      </c>
      <c r="C9" s="16"/>
      <c r="D9" s="16">
        <f>49.3-23.4</f>
        <v>25.9</v>
      </c>
      <c r="E9" s="17" t="s">
        <v>80</v>
      </c>
      <c r="F9" s="18">
        <f t="shared" si="0"/>
        <v>25.9</v>
      </c>
      <c r="G9" s="16"/>
      <c r="H9" s="16"/>
      <c r="I9" s="17" t="s">
        <v>80</v>
      </c>
      <c r="J9" s="16">
        <f>49.3-23.4</f>
        <v>25.9</v>
      </c>
      <c r="K9" s="19"/>
    </row>
    <row r="10" spans="1:13" ht="31.5">
      <c r="A10" s="14">
        <v>4</v>
      </c>
      <c r="B10" s="15" t="s">
        <v>79</v>
      </c>
      <c r="C10" s="16"/>
      <c r="D10" s="16">
        <v>6.7</v>
      </c>
      <c r="E10" s="17" t="s">
        <v>81</v>
      </c>
      <c r="F10" s="18">
        <f t="shared" si="0"/>
        <v>6.7</v>
      </c>
      <c r="G10" s="16"/>
      <c r="H10" s="16"/>
      <c r="I10" s="17" t="s">
        <v>81</v>
      </c>
      <c r="J10" s="16">
        <v>6.7</v>
      </c>
      <c r="K10" s="19"/>
    </row>
    <row r="11" spans="1:13" ht="15.75">
      <c r="A11" s="21"/>
      <c r="B11" s="15"/>
      <c r="C11" s="16"/>
      <c r="D11" s="16"/>
      <c r="E11" s="17"/>
      <c r="F11" s="18">
        <f t="shared" si="0"/>
        <v>0</v>
      </c>
      <c r="G11" s="15"/>
      <c r="H11" s="16"/>
      <c r="I11" s="17"/>
      <c r="J11" s="16"/>
      <c r="K11" s="19"/>
    </row>
    <row r="12" spans="1:13" ht="15" customHeight="1">
      <c r="A12" s="21"/>
      <c r="B12" s="15"/>
      <c r="C12" s="16"/>
      <c r="D12" s="16"/>
      <c r="E12" s="17"/>
      <c r="F12" s="18">
        <f t="shared" si="0"/>
        <v>0</v>
      </c>
      <c r="G12" s="15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15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14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.75">
      <c r="A16" s="14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21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21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14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14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21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21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14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14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21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21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22"/>
      <c r="B43" s="23"/>
      <c r="C43" s="24"/>
      <c r="D43" s="24"/>
      <c r="E43" s="25"/>
      <c r="F43" s="18">
        <f t="shared" si="0"/>
        <v>0</v>
      </c>
      <c r="G43" s="23"/>
      <c r="H43" s="24"/>
      <c r="I43" s="25"/>
      <c r="J43" s="24"/>
      <c r="K43" s="19"/>
    </row>
    <row r="44" spans="1:11" ht="15.75">
      <c r="A44" s="22"/>
      <c r="B44" s="23"/>
      <c r="C44" s="24"/>
      <c r="D44" s="24"/>
      <c r="E44" s="25"/>
      <c r="F44" s="18">
        <f t="shared" si="0"/>
        <v>0</v>
      </c>
      <c r="G44" s="23"/>
      <c r="H44" s="24"/>
      <c r="I44" s="25"/>
      <c r="J44" s="24"/>
      <c r="K44" s="19"/>
    </row>
    <row r="45" spans="1:11" ht="15.75">
      <c r="A45" s="22"/>
      <c r="B45" s="23"/>
      <c r="C45" s="24"/>
      <c r="D45" s="24"/>
      <c r="E45" s="25"/>
      <c r="F45" s="18">
        <f t="shared" si="0"/>
        <v>0</v>
      </c>
      <c r="G45" s="23"/>
      <c r="H45" s="24"/>
      <c r="I45" s="25"/>
      <c r="J45" s="24"/>
      <c r="K45" s="19"/>
    </row>
    <row r="46" spans="1:11" ht="15.75">
      <c r="A46" s="23"/>
      <c r="B46" s="26" t="s">
        <v>22</v>
      </c>
      <c r="C46" s="27">
        <f>SUM(C7:C45)</f>
        <v>0</v>
      </c>
      <c r="D46" s="27">
        <f>SUM(D7:D45)</f>
        <v>49.3</v>
      </c>
      <c r="E46" s="28"/>
      <c r="F46" s="29">
        <f t="shared" si="0"/>
        <v>49.3</v>
      </c>
      <c r="G46" s="30"/>
      <c r="H46" s="27">
        <f>SUM(H7:H45)</f>
        <v>0</v>
      </c>
      <c r="I46" s="28"/>
      <c r="J46" s="27">
        <f>SUM(J7:J45)</f>
        <v>49.3</v>
      </c>
      <c r="K46" s="31">
        <f>C46-H46</f>
        <v>0</v>
      </c>
    </row>
    <row r="49" spans="2:9" ht="15.75">
      <c r="B49" s="32" t="s">
        <v>46</v>
      </c>
      <c r="F49" s="33"/>
      <c r="G49" s="34"/>
      <c r="H49" s="35"/>
      <c r="I49" t="s">
        <v>82</v>
      </c>
    </row>
    <row r="50" spans="2:9">
      <c r="B50" s="32"/>
      <c r="F50" s="36" t="s">
        <v>25</v>
      </c>
      <c r="G50" s="37"/>
      <c r="H50" s="37"/>
    </row>
    <row r="51" spans="2:9" ht="15.75">
      <c r="B51" s="32" t="s">
        <v>26</v>
      </c>
      <c r="F51" s="33"/>
      <c r="G51" s="34"/>
      <c r="H51" s="35"/>
      <c r="I51" t="s">
        <v>83</v>
      </c>
    </row>
    <row r="52" spans="2:9">
      <c r="F52" s="36" t="s">
        <v>25</v>
      </c>
      <c r="G52" s="37"/>
      <c r="H52" s="37"/>
    </row>
  </sheetData>
  <mergeCells count="10">
    <mergeCell ref="G49:H49"/>
    <mergeCell ref="G51:H5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" workbookViewId="0">
      <selection activeCell="B3" sqref="B3:J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</v>
      </c>
    </row>
    <row r="3" spans="1:13" ht="61.5" customHeight="1">
      <c r="A3" s="2"/>
      <c r="B3" s="5" t="s">
        <v>85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15.75">
      <c r="A7" s="14">
        <v>1</v>
      </c>
      <c r="B7" s="15" t="s">
        <v>17</v>
      </c>
      <c r="C7" s="16">
        <v>34.6</v>
      </c>
      <c r="D7" s="16"/>
      <c r="E7" s="17"/>
      <c r="F7" s="18">
        <f>SUM(C7,D7)</f>
        <v>34.6</v>
      </c>
      <c r="G7" s="15"/>
      <c r="H7" s="16"/>
      <c r="I7" s="20"/>
      <c r="J7" s="16"/>
      <c r="K7" s="19"/>
    </row>
    <row r="8" spans="1:13" ht="15.75">
      <c r="A8" s="14"/>
      <c r="B8" s="15"/>
      <c r="C8" s="16"/>
      <c r="D8" s="16"/>
      <c r="E8" s="17"/>
      <c r="F8" s="18">
        <f t="shared" ref="F8:F50" si="0">SUM(C8,D8)</f>
        <v>0</v>
      </c>
      <c r="G8" s="15"/>
      <c r="H8" s="16"/>
      <c r="I8" s="20"/>
      <c r="J8" s="16"/>
      <c r="K8" s="19"/>
    </row>
    <row r="9" spans="1:13" ht="15.7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22</v>
      </c>
      <c r="C50" s="27">
        <f>SUM(C7:C49)</f>
        <v>34.6</v>
      </c>
      <c r="D50" s="27">
        <f>SUM(D7:D49)</f>
        <v>0</v>
      </c>
      <c r="E50" s="28"/>
      <c r="F50" s="29">
        <f t="shared" si="0"/>
        <v>34.6</v>
      </c>
      <c r="G50" s="30"/>
      <c r="H50" s="27">
        <f>SUM(H7:H49)</f>
        <v>0</v>
      </c>
      <c r="I50" s="28"/>
      <c r="J50" s="27">
        <f>SUM(J7:J49)</f>
        <v>0</v>
      </c>
      <c r="K50" s="31">
        <f>C50-H50</f>
        <v>34.6</v>
      </c>
    </row>
    <row r="53" spans="1:11" ht="15.75">
      <c r="B53" s="32" t="s">
        <v>46</v>
      </c>
      <c r="F53" s="33"/>
      <c r="G53" s="34" t="s">
        <v>86</v>
      </c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 t="s">
        <v>87</v>
      </c>
      <c r="H55" s="35"/>
    </row>
    <row r="56" spans="1:11">
      <c r="F56" s="36" t="s">
        <v>25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33"/>
  <sheetViews>
    <sheetView workbookViewId="0">
      <selection activeCell="C10" sqref="C10:L10"/>
    </sheetView>
  </sheetViews>
  <sheetFormatPr defaultRowHeight="12.75"/>
  <cols>
    <col min="1" max="1" width="3.42578125" style="40" customWidth="1"/>
    <col min="2" max="2" width="11.5703125" style="40" customWidth="1"/>
    <col min="3" max="3" width="13.5703125" style="40" customWidth="1"/>
    <col min="4" max="4" width="9.7109375" style="40" customWidth="1"/>
    <col min="5" max="5" width="11.42578125" style="40" customWidth="1"/>
    <col min="6" max="7" width="11" style="40" customWidth="1"/>
    <col min="8" max="8" width="10.140625" style="40" customWidth="1"/>
    <col min="9" max="9" width="9.140625" style="40"/>
    <col min="10" max="10" width="11.140625" style="40" customWidth="1"/>
    <col min="11" max="11" width="9.7109375" style="40" customWidth="1"/>
    <col min="12" max="12" width="12.28515625" style="40" customWidth="1"/>
    <col min="13" max="256" width="9.140625" style="40"/>
    <col min="257" max="257" width="3.42578125" style="40" customWidth="1"/>
    <col min="258" max="258" width="11.5703125" style="40" customWidth="1"/>
    <col min="259" max="259" width="13.5703125" style="40" customWidth="1"/>
    <col min="260" max="260" width="9.7109375" style="40" customWidth="1"/>
    <col min="261" max="261" width="11.42578125" style="40" customWidth="1"/>
    <col min="262" max="263" width="11" style="40" customWidth="1"/>
    <col min="264" max="264" width="10.140625" style="40" customWidth="1"/>
    <col min="265" max="265" width="9.140625" style="40"/>
    <col min="266" max="266" width="11.140625" style="40" customWidth="1"/>
    <col min="267" max="267" width="9.7109375" style="40" customWidth="1"/>
    <col min="268" max="268" width="12.28515625" style="40" customWidth="1"/>
    <col min="269" max="512" width="9.140625" style="40"/>
    <col min="513" max="513" width="3.42578125" style="40" customWidth="1"/>
    <col min="514" max="514" width="11.5703125" style="40" customWidth="1"/>
    <col min="515" max="515" width="13.5703125" style="40" customWidth="1"/>
    <col min="516" max="516" width="9.7109375" style="40" customWidth="1"/>
    <col min="517" max="517" width="11.42578125" style="40" customWidth="1"/>
    <col min="518" max="519" width="11" style="40" customWidth="1"/>
    <col min="520" max="520" width="10.140625" style="40" customWidth="1"/>
    <col min="521" max="521" width="9.140625" style="40"/>
    <col min="522" max="522" width="11.140625" style="40" customWidth="1"/>
    <col min="523" max="523" width="9.7109375" style="40" customWidth="1"/>
    <col min="524" max="524" width="12.28515625" style="40" customWidth="1"/>
    <col min="525" max="768" width="9.140625" style="40"/>
    <col min="769" max="769" width="3.42578125" style="40" customWidth="1"/>
    <col min="770" max="770" width="11.5703125" style="40" customWidth="1"/>
    <col min="771" max="771" width="13.5703125" style="40" customWidth="1"/>
    <col min="772" max="772" width="9.7109375" style="40" customWidth="1"/>
    <col min="773" max="773" width="11.42578125" style="40" customWidth="1"/>
    <col min="774" max="775" width="11" style="40" customWidth="1"/>
    <col min="776" max="776" width="10.140625" style="40" customWidth="1"/>
    <col min="777" max="777" width="9.140625" style="40"/>
    <col min="778" max="778" width="11.140625" style="40" customWidth="1"/>
    <col min="779" max="779" width="9.7109375" style="40" customWidth="1"/>
    <col min="780" max="780" width="12.28515625" style="40" customWidth="1"/>
    <col min="781" max="1024" width="9.140625" style="40"/>
    <col min="1025" max="1025" width="3.42578125" style="40" customWidth="1"/>
    <col min="1026" max="1026" width="11.5703125" style="40" customWidth="1"/>
    <col min="1027" max="1027" width="13.5703125" style="40" customWidth="1"/>
    <col min="1028" max="1028" width="9.7109375" style="40" customWidth="1"/>
    <col min="1029" max="1029" width="11.42578125" style="40" customWidth="1"/>
    <col min="1030" max="1031" width="11" style="40" customWidth="1"/>
    <col min="1032" max="1032" width="10.140625" style="40" customWidth="1"/>
    <col min="1033" max="1033" width="9.140625" style="40"/>
    <col min="1034" max="1034" width="11.140625" style="40" customWidth="1"/>
    <col min="1035" max="1035" width="9.7109375" style="40" customWidth="1"/>
    <col min="1036" max="1036" width="12.28515625" style="40" customWidth="1"/>
    <col min="1037" max="1280" width="9.140625" style="40"/>
    <col min="1281" max="1281" width="3.42578125" style="40" customWidth="1"/>
    <col min="1282" max="1282" width="11.5703125" style="40" customWidth="1"/>
    <col min="1283" max="1283" width="13.5703125" style="40" customWidth="1"/>
    <col min="1284" max="1284" width="9.7109375" style="40" customWidth="1"/>
    <col min="1285" max="1285" width="11.42578125" style="40" customWidth="1"/>
    <col min="1286" max="1287" width="11" style="40" customWidth="1"/>
    <col min="1288" max="1288" width="10.140625" style="40" customWidth="1"/>
    <col min="1289" max="1289" width="9.140625" style="40"/>
    <col min="1290" max="1290" width="11.140625" style="40" customWidth="1"/>
    <col min="1291" max="1291" width="9.7109375" style="40" customWidth="1"/>
    <col min="1292" max="1292" width="12.28515625" style="40" customWidth="1"/>
    <col min="1293" max="1536" width="9.140625" style="40"/>
    <col min="1537" max="1537" width="3.42578125" style="40" customWidth="1"/>
    <col min="1538" max="1538" width="11.5703125" style="40" customWidth="1"/>
    <col min="1539" max="1539" width="13.5703125" style="40" customWidth="1"/>
    <col min="1540" max="1540" width="9.7109375" style="40" customWidth="1"/>
    <col min="1541" max="1541" width="11.42578125" style="40" customWidth="1"/>
    <col min="1542" max="1543" width="11" style="40" customWidth="1"/>
    <col min="1544" max="1544" width="10.140625" style="40" customWidth="1"/>
    <col min="1545" max="1545" width="9.140625" style="40"/>
    <col min="1546" max="1546" width="11.140625" style="40" customWidth="1"/>
    <col min="1547" max="1547" width="9.7109375" style="40" customWidth="1"/>
    <col min="1548" max="1548" width="12.28515625" style="40" customWidth="1"/>
    <col min="1549" max="1792" width="9.140625" style="40"/>
    <col min="1793" max="1793" width="3.42578125" style="40" customWidth="1"/>
    <col min="1794" max="1794" width="11.5703125" style="40" customWidth="1"/>
    <col min="1795" max="1795" width="13.5703125" style="40" customWidth="1"/>
    <col min="1796" max="1796" width="9.7109375" style="40" customWidth="1"/>
    <col min="1797" max="1797" width="11.42578125" style="40" customWidth="1"/>
    <col min="1798" max="1799" width="11" style="40" customWidth="1"/>
    <col min="1800" max="1800" width="10.140625" style="40" customWidth="1"/>
    <col min="1801" max="1801" width="9.140625" style="40"/>
    <col min="1802" max="1802" width="11.140625" style="40" customWidth="1"/>
    <col min="1803" max="1803" width="9.7109375" style="40" customWidth="1"/>
    <col min="1804" max="1804" width="12.28515625" style="40" customWidth="1"/>
    <col min="1805" max="2048" width="9.140625" style="40"/>
    <col min="2049" max="2049" width="3.42578125" style="40" customWidth="1"/>
    <col min="2050" max="2050" width="11.5703125" style="40" customWidth="1"/>
    <col min="2051" max="2051" width="13.5703125" style="40" customWidth="1"/>
    <col min="2052" max="2052" width="9.7109375" style="40" customWidth="1"/>
    <col min="2053" max="2053" width="11.42578125" style="40" customWidth="1"/>
    <col min="2054" max="2055" width="11" style="40" customWidth="1"/>
    <col min="2056" max="2056" width="10.140625" style="40" customWidth="1"/>
    <col min="2057" max="2057" width="9.140625" style="40"/>
    <col min="2058" max="2058" width="11.140625" style="40" customWidth="1"/>
    <col min="2059" max="2059" width="9.7109375" style="40" customWidth="1"/>
    <col min="2060" max="2060" width="12.28515625" style="40" customWidth="1"/>
    <col min="2061" max="2304" width="9.140625" style="40"/>
    <col min="2305" max="2305" width="3.42578125" style="40" customWidth="1"/>
    <col min="2306" max="2306" width="11.5703125" style="40" customWidth="1"/>
    <col min="2307" max="2307" width="13.5703125" style="40" customWidth="1"/>
    <col min="2308" max="2308" width="9.7109375" style="40" customWidth="1"/>
    <col min="2309" max="2309" width="11.42578125" style="40" customWidth="1"/>
    <col min="2310" max="2311" width="11" style="40" customWidth="1"/>
    <col min="2312" max="2312" width="10.140625" style="40" customWidth="1"/>
    <col min="2313" max="2313" width="9.140625" style="40"/>
    <col min="2314" max="2314" width="11.140625" style="40" customWidth="1"/>
    <col min="2315" max="2315" width="9.7109375" style="40" customWidth="1"/>
    <col min="2316" max="2316" width="12.28515625" style="40" customWidth="1"/>
    <col min="2317" max="2560" width="9.140625" style="40"/>
    <col min="2561" max="2561" width="3.42578125" style="40" customWidth="1"/>
    <col min="2562" max="2562" width="11.5703125" style="40" customWidth="1"/>
    <col min="2563" max="2563" width="13.5703125" style="40" customWidth="1"/>
    <col min="2564" max="2564" width="9.7109375" style="40" customWidth="1"/>
    <col min="2565" max="2565" width="11.42578125" style="40" customWidth="1"/>
    <col min="2566" max="2567" width="11" style="40" customWidth="1"/>
    <col min="2568" max="2568" width="10.140625" style="40" customWidth="1"/>
    <col min="2569" max="2569" width="9.140625" style="40"/>
    <col min="2570" max="2570" width="11.140625" style="40" customWidth="1"/>
    <col min="2571" max="2571" width="9.7109375" style="40" customWidth="1"/>
    <col min="2572" max="2572" width="12.28515625" style="40" customWidth="1"/>
    <col min="2573" max="2816" width="9.140625" style="40"/>
    <col min="2817" max="2817" width="3.42578125" style="40" customWidth="1"/>
    <col min="2818" max="2818" width="11.5703125" style="40" customWidth="1"/>
    <col min="2819" max="2819" width="13.5703125" style="40" customWidth="1"/>
    <col min="2820" max="2820" width="9.7109375" style="40" customWidth="1"/>
    <col min="2821" max="2821" width="11.42578125" style="40" customWidth="1"/>
    <col min="2822" max="2823" width="11" style="40" customWidth="1"/>
    <col min="2824" max="2824" width="10.140625" style="40" customWidth="1"/>
    <col min="2825" max="2825" width="9.140625" style="40"/>
    <col min="2826" max="2826" width="11.140625" style="40" customWidth="1"/>
    <col min="2827" max="2827" width="9.7109375" style="40" customWidth="1"/>
    <col min="2828" max="2828" width="12.28515625" style="40" customWidth="1"/>
    <col min="2829" max="3072" width="9.140625" style="40"/>
    <col min="3073" max="3073" width="3.42578125" style="40" customWidth="1"/>
    <col min="3074" max="3074" width="11.5703125" style="40" customWidth="1"/>
    <col min="3075" max="3075" width="13.5703125" style="40" customWidth="1"/>
    <col min="3076" max="3076" width="9.7109375" style="40" customWidth="1"/>
    <col min="3077" max="3077" width="11.42578125" style="40" customWidth="1"/>
    <col min="3078" max="3079" width="11" style="40" customWidth="1"/>
    <col min="3080" max="3080" width="10.140625" style="40" customWidth="1"/>
    <col min="3081" max="3081" width="9.140625" style="40"/>
    <col min="3082" max="3082" width="11.140625" style="40" customWidth="1"/>
    <col min="3083" max="3083" width="9.7109375" style="40" customWidth="1"/>
    <col min="3084" max="3084" width="12.28515625" style="40" customWidth="1"/>
    <col min="3085" max="3328" width="9.140625" style="40"/>
    <col min="3329" max="3329" width="3.42578125" style="40" customWidth="1"/>
    <col min="3330" max="3330" width="11.5703125" style="40" customWidth="1"/>
    <col min="3331" max="3331" width="13.5703125" style="40" customWidth="1"/>
    <col min="3332" max="3332" width="9.7109375" style="40" customWidth="1"/>
    <col min="3333" max="3333" width="11.42578125" style="40" customWidth="1"/>
    <col min="3334" max="3335" width="11" style="40" customWidth="1"/>
    <col min="3336" max="3336" width="10.140625" style="40" customWidth="1"/>
    <col min="3337" max="3337" width="9.140625" style="40"/>
    <col min="3338" max="3338" width="11.140625" style="40" customWidth="1"/>
    <col min="3339" max="3339" width="9.7109375" style="40" customWidth="1"/>
    <col min="3340" max="3340" width="12.28515625" style="40" customWidth="1"/>
    <col min="3341" max="3584" width="9.140625" style="40"/>
    <col min="3585" max="3585" width="3.42578125" style="40" customWidth="1"/>
    <col min="3586" max="3586" width="11.5703125" style="40" customWidth="1"/>
    <col min="3587" max="3587" width="13.5703125" style="40" customWidth="1"/>
    <col min="3588" max="3588" width="9.7109375" style="40" customWidth="1"/>
    <col min="3589" max="3589" width="11.42578125" style="40" customWidth="1"/>
    <col min="3590" max="3591" width="11" style="40" customWidth="1"/>
    <col min="3592" max="3592" width="10.140625" style="40" customWidth="1"/>
    <col min="3593" max="3593" width="9.140625" style="40"/>
    <col min="3594" max="3594" width="11.140625" style="40" customWidth="1"/>
    <col min="3595" max="3595" width="9.7109375" style="40" customWidth="1"/>
    <col min="3596" max="3596" width="12.28515625" style="40" customWidth="1"/>
    <col min="3597" max="3840" width="9.140625" style="40"/>
    <col min="3841" max="3841" width="3.42578125" style="40" customWidth="1"/>
    <col min="3842" max="3842" width="11.5703125" style="40" customWidth="1"/>
    <col min="3843" max="3843" width="13.5703125" style="40" customWidth="1"/>
    <col min="3844" max="3844" width="9.7109375" style="40" customWidth="1"/>
    <col min="3845" max="3845" width="11.42578125" style="40" customWidth="1"/>
    <col min="3846" max="3847" width="11" style="40" customWidth="1"/>
    <col min="3848" max="3848" width="10.140625" style="40" customWidth="1"/>
    <col min="3849" max="3849" width="9.140625" style="40"/>
    <col min="3850" max="3850" width="11.140625" style="40" customWidth="1"/>
    <col min="3851" max="3851" width="9.7109375" style="40" customWidth="1"/>
    <col min="3852" max="3852" width="12.28515625" style="40" customWidth="1"/>
    <col min="3853" max="4096" width="9.140625" style="40"/>
    <col min="4097" max="4097" width="3.42578125" style="40" customWidth="1"/>
    <col min="4098" max="4098" width="11.5703125" style="40" customWidth="1"/>
    <col min="4099" max="4099" width="13.5703125" style="40" customWidth="1"/>
    <col min="4100" max="4100" width="9.7109375" style="40" customWidth="1"/>
    <col min="4101" max="4101" width="11.42578125" style="40" customWidth="1"/>
    <col min="4102" max="4103" width="11" style="40" customWidth="1"/>
    <col min="4104" max="4104" width="10.140625" style="40" customWidth="1"/>
    <col min="4105" max="4105" width="9.140625" style="40"/>
    <col min="4106" max="4106" width="11.140625" style="40" customWidth="1"/>
    <col min="4107" max="4107" width="9.7109375" style="40" customWidth="1"/>
    <col min="4108" max="4108" width="12.28515625" style="40" customWidth="1"/>
    <col min="4109" max="4352" width="9.140625" style="40"/>
    <col min="4353" max="4353" width="3.42578125" style="40" customWidth="1"/>
    <col min="4354" max="4354" width="11.5703125" style="40" customWidth="1"/>
    <col min="4355" max="4355" width="13.5703125" style="40" customWidth="1"/>
    <col min="4356" max="4356" width="9.7109375" style="40" customWidth="1"/>
    <col min="4357" max="4357" width="11.42578125" style="40" customWidth="1"/>
    <col min="4358" max="4359" width="11" style="40" customWidth="1"/>
    <col min="4360" max="4360" width="10.140625" style="40" customWidth="1"/>
    <col min="4361" max="4361" width="9.140625" style="40"/>
    <col min="4362" max="4362" width="11.140625" style="40" customWidth="1"/>
    <col min="4363" max="4363" width="9.7109375" style="40" customWidth="1"/>
    <col min="4364" max="4364" width="12.28515625" style="40" customWidth="1"/>
    <col min="4365" max="4608" width="9.140625" style="40"/>
    <col min="4609" max="4609" width="3.42578125" style="40" customWidth="1"/>
    <col min="4610" max="4610" width="11.5703125" style="40" customWidth="1"/>
    <col min="4611" max="4611" width="13.5703125" style="40" customWidth="1"/>
    <col min="4612" max="4612" width="9.7109375" style="40" customWidth="1"/>
    <col min="4613" max="4613" width="11.42578125" style="40" customWidth="1"/>
    <col min="4614" max="4615" width="11" style="40" customWidth="1"/>
    <col min="4616" max="4616" width="10.140625" style="40" customWidth="1"/>
    <col min="4617" max="4617" width="9.140625" style="40"/>
    <col min="4618" max="4618" width="11.140625" style="40" customWidth="1"/>
    <col min="4619" max="4619" width="9.7109375" style="40" customWidth="1"/>
    <col min="4620" max="4620" width="12.28515625" style="40" customWidth="1"/>
    <col min="4621" max="4864" width="9.140625" style="40"/>
    <col min="4865" max="4865" width="3.42578125" style="40" customWidth="1"/>
    <col min="4866" max="4866" width="11.5703125" style="40" customWidth="1"/>
    <col min="4867" max="4867" width="13.5703125" style="40" customWidth="1"/>
    <col min="4868" max="4868" width="9.7109375" style="40" customWidth="1"/>
    <col min="4869" max="4869" width="11.42578125" style="40" customWidth="1"/>
    <col min="4870" max="4871" width="11" style="40" customWidth="1"/>
    <col min="4872" max="4872" width="10.140625" style="40" customWidth="1"/>
    <col min="4873" max="4873" width="9.140625" style="40"/>
    <col min="4874" max="4874" width="11.140625" style="40" customWidth="1"/>
    <col min="4875" max="4875" width="9.7109375" style="40" customWidth="1"/>
    <col min="4876" max="4876" width="12.28515625" style="40" customWidth="1"/>
    <col min="4877" max="5120" width="9.140625" style="40"/>
    <col min="5121" max="5121" width="3.42578125" style="40" customWidth="1"/>
    <col min="5122" max="5122" width="11.5703125" style="40" customWidth="1"/>
    <col min="5123" max="5123" width="13.5703125" style="40" customWidth="1"/>
    <col min="5124" max="5124" width="9.7109375" style="40" customWidth="1"/>
    <col min="5125" max="5125" width="11.42578125" style="40" customWidth="1"/>
    <col min="5126" max="5127" width="11" style="40" customWidth="1"/>
    <col min="5128" max="5128" width="10.140625" style="40" customWidth="1"/>
    <col min="5129" max="5129" width="9.140625" style="40"/>
    <col min="5130" max="5130" width="11.140625" style="40" customWidth="1"/>
    <col min="5131" max="5131" width="9.7109375" style="40" customWidth="1"/>
    <col min="5132" max="5132" width="12.28515625" style="40" customWidth="1"/>
    <col min="5133" max="5376" width="9.140625" style="40"/>
    <col min="5377" max="5377" width="3.42578125" style="40" customWidth="1"/>
    <col min="5378" max="5378" width="11.5703125" style="40" customWidth="1"/>
    <col min="5379" max="5379" width="13.5703125" style="40" customWidth="1"/>
    <col min="5380" max="5380" width="9.7109375" style="40" customWidth="1"/>
    <col min="5381" max="5381" width="11.42578125" style="40" customWidth="1"/>
    <col min="5382" max="5383" width="11" style="40" customWidth="1"/>
    <col min="5384" max="5384" width="10.140625" style="40" customWidth="1"/>
    <col min="5385" max="5385" width="9.140625" style="40"/>
    <col min="5386" max="5386" width="11.140625" style="40" customWidth="1"/>
    <col min="5387" max="5387" width="9.7109375" style="40" customWidth="1"/>
    <col min="5388" max="5388" width="12.28515625" style="40" customWidth="1"/>
    <col min="5389" max="5632" width="9.140625" style="40"/>
    <col min="5633" max="5633" width="3.42578125" style="40" customWidth="1"/>
    <col min="5634" max="5634" width="11.5703125" style="40" customWidth="1"/>
    <col min="5635" max="5635" width="13.5703125" style="40" customWidth="1"/>
    <col min="5636" max="5636" width="9.7109375" style="40" customWidth="1"/>
    <col min="5637" max="5637" width="11.42578125" style="40" customWidth="1"/>
    <col min="5638" max="5639" width="11" style="40" customWidth="1"/>
    <col min="5640" max="5640" width="10.140625" style="40" customWidth="1"/>
    <col min="5641" max="5641" width="9.140625" style="40"/>
    <col min="5642" max="5642" width="11.140625" style="40" customWidth="1"/>
    <col min="5643" max="5643" width="9.7109375" style="40" customWidth="1"/>
    <col min="5644" max="5644" width="12.28515625" style="40" customWidth="1"/>
    <col min="5645" max="5888" width="9.140625" style="40"/>
    <col min="5889" max="5889" width="3.42578125" style="40" customWidth="1"/>
    <col min="5890" max="5890" width="11.5703125" style="40" customWidth="1"/>
    <col min="5891" max="5891" width="13.5703125" style="40" customWidth="1"/>
    <col min="5892" max="5892" width="9.7109375" style="40" customWidth="1"/>
    <col min="5893" max="5893" width="11.42578125" style="40" customWidth="1"/>
    <col min="5894" max="5895" width="11" style="40" customWidth="1"/>
    <col min="5896" max="5896" width="10.140625" style="40" customWidth="1"/>
    <col min="5897" max="5897" width="9.140625" style="40"/>
    <col min="5898" max="5898" width="11.140625" style="40" customWidth="1"/>
    <col min="5899" max="5899" width="9.7109375" style="40" customWidth="1"/>
    <col min="5900" max="5900" width="12.28515625" style="40" customWidth="1"/>
    <col min="5901" max="6144" width="9.140625" style="40"/>
    <col min="6145" max="6145" width="3.42578125" style="40" customWidth="1"/>
    <col min="6146" max="6146" width="11.5703125" style="40" customWidth="1"/>
    <col min="6147" max="6147" width="13.5703125" style="40" customWidth="1"/>
    <col min="6148" max="6148" width="9.7109375" style="40" customWidth="1"/>
    <col min="6149" max="6149" width="11.42578125" style="40" customWidth="1"/>
    <col min="6150" max="6151" width="11" style="40" customWidth="1"/>
    <col min="6152" max="6152" width="10.140625" style="40" customWidth="1"/>
    <col min="6153" max="6153" width="9.140625" style="40"/>
    <col min="6154" max="6154" width="11.140625" style="40" customWidth="1"/>
    <col min="6155" max="6155" width="9.7109375" style="40" customWidth="1"/>
    <col min="6156" max="6156" width="12.28515625" style="40" customWidth="1"/>
    <col min="6157" max="6400" width="9.140625" style="40"/>
    <col min="6401" max="6401" width="3.42578125" style="40" customWidth="1"/>
    <col min="6402" max="6402" width="11.5703125" style="40" customWidth="1"/>
    <col min="6403" max="6403" width="13.5703125" style="40" customWidth="1"/>
    <col min="6404" max="6404" width="9.7109375" style="40" customWidth="1"/>
    <col min="6405" max="6405" width="11.42578125" style="40" customWidth="1"/>
    <col min="6406" max="6407" width="11" style="40" customWidth="1"/>
    <col min="6408" max="6408" width="10.140625" style="40" customWidth="1"/>
    <col min="6409" max="6409" width="9.140625" style="40"/>
    <col min="6410" max="6410" width="11.140625" style="40" customWidth="1"/>
    <col min="6411" max="6411" width="9.7109375" style="40" customWidth="1"/>
    <col min="6412" max="6412" width="12.28515625" style="40" customWidth="1"/>
    <col min="6413" max="6656" width="9.140625" style="40"/>
    <col min="6657" max="6657" width="3.42578125" style="40" customWidth="1"/>
    <col min="6658" max="6658" width="11.5703125" style="40" customWidth="1"/>
    <col min="6659" max="6659" width="13.5703125" style="40" customWidth="1"/>
    <col min="6660" max="6660" width="9.7109375" style="40" customWidth="1"/>
    <col min="6661" max="6661" width="11.42578125" style="40" customWidth="1"/>
    <col min="6662" max="6663" width="11" style="40" customWidth="1"/>
    <col min="6664" max="6664" width="10.140625" style="40" customWidth="1"/>
    <col min="6665" max="6665" width="9.140625" style="40"/>
    <col min="6666" max="6666" width="11.140625" style="40" customWidth="1"/>
    <col min="6667" max="6667" width="9.7109375" style="40" customWidth="1"/>
    <col min="6668" max="6668" width="12.28515625" style="40" customWidth="1"/>
    <col min="6669" max="6912" width="9.140625" style="40"/>
    <col min="6913" max="6913" width="3.42578125" style="40" customWidth="1"/>
    <col min="6914" max="6914" width="11.5703125" style="40" customWidth="1"/>
    <col min="6915" max="6915" width="13.5703125" style="40" customWidth="1"/>
    <col min="6916" max="6916" width="9.7109375" style="40" customWidth="1"/>
    <col min="6917" max="6917" width="11.42578125" style="40" customWidth="1"/>
    <col min="6918" max="6919" width="11" style="40" customWidth="1"/>
    <col min="6920" max="6920" width="10.140625" style="40" customWidth="1"/>
    <col min="6921" max="6921" width="9.140625" style="40"/>
    <col min="6922" max="6922" width="11.140625" style="40" customWidth="1"/>
    <col min="6923" max="6923" width="9.7109375" style="40" customWidth="1"/>
    <col min="6924" max="6924" width="12.28515625" style="40" customWidth="1"/>
    <col min="6925" max="7168" width="9.140625" style="40"/>
    <col min="7169" max="7169" width="3.42578125" style="40" customWidth="1"/>
    <col min="7170" max="7170" width="11.5703125" style="40" customWidth="1"/>
    <col min="7171" max="7171" width="13.5703125" style="40" customWidth="1"/>
    <col min="7172" max="7172" width="9.7109375" style="40" customWidth="1"/>
    <col min="7173" max="7173" width="11.42578125" style="40" customWidth="1"/>
    <col min="7174" max="7175" width="11" style="40" customWidth="1"/>
    <col min="7176" max="7176" width="10.140625" style="40" customWidth="1"/>
    <col min="7177" max="7177" width="9.140625" style="40"/>
    <col min="7178" max="7178" width="11.140625" style="40" customWidth="1"/>
    <col min="7179" max="7179" width="9.7109375" style="40" customWidth="1"/>
    <col min="7180" max="7180" width="12.28515625" style="40" customWidth="1"/>
    <col min="7181" max="7424" width="9.140625" style="40"/>
    <col min="7425" max="7425" width="3.42578125" style="40" customWidth="1"/>
    <col min="7426" max="7426" width="11.5703125" style="40" customWidth="1"/>
    <col min="7427" max="7427" width="13.5703125" style="40" customWidth="1"/>
    <col min="7428" max="7428" width="9.7109375" style="40" customWidth="1"/>
    <col min="7429" max="7429" width="11.42578125" style="40" customWidth="1"/>
    <col min="7430" max="7431" width="11" style="40" customWidth="1"/>
    <col min="7432" max="7432" width="10.140625" style="40" customWidth="1"/>
    <col min="7433" max="7433" width="9.140625" style="40"/>
    <col min="7434" max="7434" width="11.140625" style="40" customWidth="1"/>
    <col min="7435" max="7435" width="9.7109375" style="40" customWidth="1"/>
    <col min="7436" max="7436" width="12.28515625" style="40" customWidth="1"/>
    <col min="7437" max="7680" width="9.140625" style="40"/>
    <col min="7681" max="7681" width="3.42578125" style="40" customWidth="1"/>
    <col min="7682" max="7682" width="11.5703125" style="40" customWidth="1"/>
    <col min="7683" max="7683" width="13.5703125" style="40" customWidth="1"/>
    <col min="7684" max="7684" width="9.7109375" style="40" customWidth="1"/>
    <col min="7685" max="7685" width="11.42578125" style="40" customWidth="1"/>
    <col min="7686" max="7687" width="11" style="40" customWidth="1"/>
    <col min="7688" max="7688" width="10.140625" style="40" customWidth="1"/>
    <col min="7689" max="7689" width="9.140625" style="40"/>
    <col min="7690" max="7690" width="11.140625" style="40" customWidth="1"/>
    <col min="7691" max="7691" width="9.7109375" style="40" customWidth="1"/>
    <col min="7692" max="7692" width="12.28515625" style="40" customWidth="1"/>
    <col min="7693" max="7936" width="9.140625" style="40"/>
    <col min="7937" max="7937" width="3.42578125" style="40" customWidth="1"/>
    <col min="7938" max="7938" width="11.5703125" style="40" customWidth="1"/>
    <col min="7939" max="7939" width="13.5703125" style="40" customWidth="1"/>
    <col min="7940" max="7940" width="9.7109375" style="40" customWidth="1"/>
    <col min="7941" max="7941" width="11.42578125" style="40" customWidth="1"/>
    <col min="7942" max="7943" width="11" style="40" customWidth="1"/>
    <col min="7944" max="7944" width="10.140625" style="40" customWidth="1"/>
    <col min="7945" max="7945" width="9.140625" style="40"/>
    <col min="7946" max="7946" width="11.140625" style="40" customWidth="1"/>
    <col min="7947" max="7947" width="9.7109375" style="40" customWidth="1"/>
    <col min="7948" max="7948" width="12.28515625" style="40" customWidth="1"/>
    <col min="7949" max="8192" width="9.140625" style="40"/>
    <col min="8193" max="8193" width="3.42578125" style="40" customWidth="1"/>
    <col min="8194" max="8194" width="11.5703125" style="40" customWidth="1"/>
    <col min="8195" max="8195" width="13.5703125" style="40" customWidth="1"/>
    <col min="8196" max="8196" width="9.7109375" style="40" customWidth="1"/>
    <col min="8197" max="8197" width="11.42578125" style="40" customWidth="1"/>
    <col min="8198" max="8199" width="11" style="40" customWidth="1"/>
    <col min="8200" max="8200" width="10.140625" style="40" customWidth="1"/>
    <col min="8201" max="8201" width="9.140625" style="40"/>
    <col min="8202" max="8202" width="11.140625" style="40" customWidth="1"/>
    <col min="8203" max="8203" width="9.7109375" style="40" customWidth="1"/>
    <col min="8204" max="8204" width="12.28515625" style="40" customWidth="1"/>
    <col min="8205" max="8448" width="9.140625" style="40"/>
    <col min="8449" max="8449" width="3.42578125" style="40" customWidth="1"/>
    <col min="8450" max="8450" width="11.5703125" style="40" customWidth="1"/>
    <col min="8451" max="8451" width="13.5703125" style="40" customWidth="1"/>
    <col min="8452" max="8452" width="9.7109375" style="40" customWidth="1"/>
    <col min="8453" max="8453" width="11.42578125" style="40" customWidth="1"/>
    <col min="8454" max="8455" width="11" style="40" customWidth="1"/>
    <col min="8456" max="8456" width="10.140625" style="40" customWidth="1"/>
    <col min="8457" max="8457" width="9.140625" style="40"/>
    <col min="8458" max="8458" width="11.140625" style="40" customWidth="1"/>
    <col min="8459" max="8459" width="9.7109375" style="40" customWidth="1"/>
    <col min="8460" max="8460" width="12.28515625" style="40" customWidth="1"/>
    <col min="8461" max="8704" width="9.140625" style="40"/>
    <col min="8705" max="8705" width="3.42578125" style="40" customWidth="1"/>
    <col min="8706" max="8706" width="11.5703125" style="40" customWidth="1"/>
    <col min="8707" max="8707" width="13.5703125" style="40" customWidth="1"/>
    <col min="8708" max="8708" width="9.7109375" style="40" customWidth="1"/>
    <col min="8709" max="8709" width="11.42578125" style="40" customWidth="1"/>
    <col min="8710" max="8711" width="11" style="40" customWidth="1"/>
    <col min="8712" max="8712" width="10.140625" style="40" customWidth="1"/>
    <col min="8713" max="8713" width="9.140625" style="40"/>
    <col min="8714" max="8714" width="11.140625" style="40" customWidth="1"/>
    <col min="8715" max="8715" width="9.7109375" style="40" customWidth="1"/>
    <col min="8716" max="8716" width="12.28515625" style="40" customWidth="1"/>
    <col min="8717" max="8960" width="9.140625" style="40"/>
    <col min="8961" max="8961" width="3.42578125" style="40" customWidth="1"/>
    <col min="8962" max="8962" width="11.5703125" style="40" customWidth="1"/>
    <col min="8963" max="8963" width="13.5703125" style="40" customWidth="1"/>
    <col min="8964" max="8964" width="9.7109375" style="40" customWidth="1"/>
    <col min="8965" max="8965" width="11.42578125" style="40" customWidth="1"/>
    <col min="8966" max="8967" width="11" style="40" customWidth="1"/>
    <col min="8968" max="8968" width="10.140625" style="40" customWidth="1"/>
    <col min="8969" max="8969" width="9.140625" style="40"/>
    <col min="8970" max="8970" width="11.140625" style="40" customWidth="1"/>
    <col min="8971" max="8971" width="9.7109375" style="40" customWidth="1"/>
    <col min="8972" max="8972" width="12.28515625" style="40" customWidth="1"/>
    <col min="8973" max="9216" width="9.140625" style="40"/>
    <col min="9217" max="9217" width="3.42578125" style="40" customWidth="1"/>
    <col min="9218" max="9218" width="11.5703125" style="40" customWidth="1"/>
    <col min="9219" max="9219" width="13.5703125" style="40" customWidth="1"/>
    <col min="9220" max="9220" width="9.7109375" style="40" customWidth="1"/>
    <col min="9221" max="9221" width="11.42578125" style="40" customWidth="1"/>
    <col min="9222" max="9223" width="11" style="40" customWidth="1"/>
    <col min="9224" max="9224" width="10.140625" style="40" customWidth="1"/>
    <col min="9225" max="9225" width="9.140625" style="40"/>
    <col min="9226" max="9226" width="11.140625" style="40" customWidth="1"/>
    <col min="9227" max="9227" width="9.7109375" style="40" customWidth="1"/>
    <col min="9228" max="9228" width="12.28515625" style="40" customWidth="1"/>
    <col min="9229" max="9472" width="9.140625" style="40"/>
    <col min="9473" max="9473" width="3.42578125" style="40" customWidth="1"/>
    <col min="9474" max="9474" width="11.5703125" style="40" customWidth="1"/>
    <col min="9475" max="9475" width="13.5703125" style="40" customWidth="1"/>
    <col min="9476" max="9476" width="9.7109375" style="40" customWidth="1"/>
    <col min="9477" max="9477" width="11.42578125" style="40" customWidth="1"/>
    <col min="9478" max="9479" width="11" style="40" customWidth="1"/>
    <col min="9480" max="9480" width="10.140625" style="40" customWidth="1"/>
    <col min="9481" max="9481" width="9.140625" style="40"/>
    <col min="9482" max="9482" width="11.140625" style="40" customWidth="1"/>
    <col min="9483" max="9483" width="9.7109375" style="40" customWidth="1"/>
    <col min="9484" max="9484" width="12.28515625" style="40" customWidth="1"/>
    <col min="9485" max="9728" width="9.140625" style="40"/>
    <col min="9729" max="9729" width="3.42578125" style="40" customWidth="1"/>
    <col min="9730" max="9730" width="11.5703125" style="40" customWidth="1"/>
    <col min="9731" max="9731" width="13.5703125" style="40" customWidth="1"/>
    <col min="9732" max="9732" width="9.7109375" style="40" customWidth="1"/>
    <col min="9733" max="9733" width="11.42578125" style="40" customWidth="1"/>
    <col min="9734" max="9735" width="11" style="40" customWidth="1"/>
    <col min="9736" max="9736" width="10.140625" style="40" customWidth="1"/>
    <col min="9737" max="9737" width="9.140625" style="40"/>
    <col min="9738" max="9738" width="11.140625" style="40" customWidth="1"/>
    <col min="9739" max="9739" width="9.7109375" style="40" customWidth="1"/>
    <col min="9740" max="9740" width="12.28515625" style="40" customWidth="1"/>
    <col min="9741" max="9984" width="9.140625" style="40"/>
    <col min="9985" max="9985" width="3.42578125" style="40" customWidth="1"/>
    <col min="9986" max="9986" width="11.5703125" style="40" customWidth="1"/>
    <col min="9987" max="9987" width="13.5703125" style="40" customWidth="1"/>
    <col min="9988" max="9988" width="9.7109375" style="40" customWidth="1"/>
    <col min="9989" max="9989" width="11.42578125" style="40" customWidth="1"/>
    <col min="9990" max="9991" width="11" style="40" customWidth="1"/>
    <col min="9992" max="9992" width="10.140625" style="40" customWidth="1"/>
    <col min="9993" max="9993" width="9.140625" style="40"/>
    <col min="9994" max="9994" width="11.140625" style="40" customWidth="1"/>
    <col min="9995" max="9995" width="9.7109375" style="40" customWidth="1"/>
    <col min="9996" max="9996" width="12.28515625" style="40" customWidth="1"/>
    <col min="9997" max="10240" width="9.140625" style="40"/>
    <col min="10241" max="10241" width="3.42578125" style="40" customWidth="1"/>
    <col min="10242" max="10242" width="11.5703125" style="40" customWidth="1"/>
    <col min="10243" max="10243" width="13.5703125" style="40" customWidth="1"/>
    <col min="10244" max="10244" width="9.7109375" style="40" customWidth="1"/>
    <col min="10245" max="10245" width="11.42578125" style="40" customWidth="1"/>
    <col min="10246" max="10247" width="11" style="40" customWidth="1"/>
    <col min="10248" max="10248" width="10.140625" style="40" customWidth="1"/>
    <col min="10249" max="10249" width="9.140625" style="40"/>
    <col min="10250" max="10250" width="11.140625" style="40" customWidth="1"/>
    <col min="10251" max="10251" width="9.7109375" style="40" customWidth="1"/>
    <col min="10252" max="10252" width="12.28515625" style="40" customWidth="1"/>
    <col min="10253" max="10496" width="9.140625" style="40"/>
    <col min="10497" max="10497" width="3.42578125" style="40" customWidth="1"/>
    <col min="10498" max="10498" width="11.5703125" style="40" customWidth="1"/>
    <col min="10499" max="10499" width="13.5703125" style="40" customWidth="1"/>
    <col min="10500" max="10500" width="9.7109375" style="40" customWidth="1"/>
    <col min="10501" max="10501" width="11.42578125" style="40" customWidth="1"/>
    <col min="10502" max="10503" width="11" style="40" customWidth="1"/>
    <col min="10504" max="10504" width="10.140625" style="40" customWidth="1"/>
    <col min="10505" max="10505" width="9.140625" style="40"/>
    <col min="10506" max="10506" width="11.140625" style="40" customWidth="1"/>
    <col min="10507" max="10507" width="9.7109375" style="40" customWidth="1"/>
    <col min="10508" max="10508" width="12.28515625" style="40" customWidth="1"/>
    <col min="10509" max="10752" width="9.140625" style="40"/>
    <col min="10753" max="10753" width="3.42578125" style="40" customWidth="1"/>
    <col min="10754" max="10754" width="11.5703125" style="40" customWidth="1"/>
    <col min="10755" max="10755" width="13.5703125" style="40" customWidth="1"/>
    <col min="10756" max="10756" width="9.7109375" style="40" customWidth="1"/>
    <col min="10757" max="10757" width="11.42578125" style="40" customWidth="1"/>
    <col min="10758" max="10759" width="11" style="40" customWidth="1"/>
    <col min="10760" max="10760" width="10.140625" style="40" customWidth="1"/>
    <col min="10761" max="10761" width="9.140625" style="40"/>
    <col min="10762" max="10762" width="11.140625" style="40" customWidth="1"/>
    <col min="10763" max="10763" width="9.7109375" style="40" customWidth="1"/>
    <col min="10764" max="10764" width="12.28515625" style="40" customWidth="1"/>
    <col min="10765" max="11008" width="9.140625" style="40"/>
    <col min="11009" max="11009" width="3.42578125" style="40" customWidth="1"/>
    <col min="11010" max="11010" width="11.5703125" style="40" customWidth="1"/>
    <col min="11011" max="11011" width="13.5703125" style="40" customWidth="1"/>
    <col min="11012" max="11012" width="9.7109375" style="40" customWidth="1"/>
    <col min="11013" max="11013" width="11.42578125" style="40" customWidth="1"/>
    <col min="11014" max="11015" width="11" style="40" customWidth="1"/>
    <col min="11016" max="11016" width="10.140625" style="40" customWidth="1"/>
    <col min="11017" max="11017" width="9.140625" style="40"/>
    <col min="11018" max="11018" width="11.140625" style="40" customWidth="1"/>
    <col min="11019" max="11019" width="9.7109375" style="40" customWidth="1"/>
    <col min="11020" max="11020" width="12.28515625" style="40" customWidth="1"/>
    <col min="11021" max="11264" width="9.140625" style="40"/>
    <col min="11265" max="11265" width="3.42578125" style="40" customWidth="1"/>
    <col min="11266" max="11266" width="11.5703125" style="40" customWidth="1"/>
    <col min="11267" max="11267" width="13.5703125" style="40" customWidth="1"/>
    <col min="11268" max="11268" width="9.7109375" style="40" customWidth="1"/>
    <col min="11269" max="11269" width="11.42578125" style="40" customWidth="1"/>
    <col min="11270" max="11271" width="11" style="40" customWidth="1"/>
    <col min="11272" max="11272" width="10.140625" style="40" customWidth="1"/>
    <col min="11273" max="11273" width="9.140625" style="40"/>
    <col min="11274" max="11274" width="11.140625" style="40" customWidth="1"/>
    <col min="11275" max="11275" width="9.7109375" style="40" customWidth="1"/>
    <col min="11276" max="11276" width="12.28515625" style="40" customWidth="1"/>
    <col min="11277" max="11520" width="9.140625" style="40"/>
    <col min="11521" max="11521" width="3.42578125" style="40" customWidth="1"/>
    <col min="11522" max="11522" width="11.5703125" style="40" customWidth="1"/>
    <col min="11523" max="11523" width="13.5703125" style="40" customWidth="1"/>
    <col min="11524" max="11524" width="9.7109375" style="40" customWidth="1"/>
    <col min="11525" max="11525" width="11.42578125" style="40" customWidth="1"/>
    <col min="11526" max="11527" width="11" style="40" customWidth="1"/>
    <col min="11528" max="11528" width="10.140625" style="40" customWidth="1"/>
    <col min="11529" max="11529" width="9.140625" style="40"/>
    <col min="11530" max="11530" width="11.140625" style="40" customWidth="1"/>
    <col min="11531" max="11531" width="9.7109375" style="40" customWidth="1"/>
    <col min="11532" max="11532" width="12.28515625" style="40" customWidth="1"/>
    <col min="11533" max="11776" width="9.140625" style="40"/>
    <col min="11777" max="11777" width="3.42578125" style="40" customWidth="1"/>
    <col min="11778" max="11778" width="11.5703125" style="40" customWidth="1"/>
    <col min="11779" max="11779" width="13.5703125" style="40" customWidth="1"/>
    <col min="11780" max="11780" width="9.7109375" style="40" customWidth="1"/>
    <col min="11781" max="11781" width="11.42578125" style="40" customWidth="1"/>
    <col min="11782" max="11783" width="11" style="40" customWidth="1"/>
    <col min="11784" max="11784" width="10.140625" style="40" customWidth="1"/>
    <col min="11785" max="11785" width="9.140625" style="40"/>
    <col min="11786" max="11786" width="11.140625" style="40" customWidth="1"/>
    <col min="11787" max="11787" width="9.7109375" style="40" customWidth="1"/>
    <col min="11788" max="11788" width="12.28515625" style="40" customWidth="1"/>
    <col min="11789" max="12032" width="9.140625" style="40"/>
    <col min="12033" max="12033" width="3.42578125" style="40" customWidth="1"/>
    <col min="12034" max="12034" width="11.5703125" style="40" customWidth="1"/>
    <col min="12035" max="12035" width="13.5703125" style="40" customWidth="1"/>
    <col min="12036" max="12036" width="9.7109375" style="40" customWidth="1"/>
    <col min="12037" max="12037" width="11.42578125" style="40" customWidth="1"/>
    <col min="12038" max="12039" width="11" style="40" customWidth="1"/>
    <col min="12040" max="12040" width="10.140625" style="40" customWidth="1"/>
    <col min="12041" max="12041" width="9.140625" style="40"/>
    <col min="12042" max="12042" width="11.140625" style="40" customWidth="1"/>
    <col min="12043" max="12043" width="9.7109375" style="40" customWidth="1"/>
    <col min="12044" max="12044" width="12.28515625" style="40" customWidth="1"/>
    <col min="12045" max="12288" width="9.140625" style="40"/>
    <col min="12289" max="12289" width="3.42578125" style="40" customWidth="1"/>
    <col min="12290" max="12290" width="11.5703125" style="40" customWidth="1"/>
    <col min="12291" max="12291" width="13.5703125" style="40" customWidth="1"/>
    <col min="12292" max="12292" width="9.7109375" style="40" customWidth="1"/>
    <col min="12293" max="12293" width="11.42578125" style="40" customWidth="1"/>
    <col min="12294" max="12295" width="11" style="40" customWidth="1"/>
    <col min="12296" max="12296" width="10.140625" style="40" customWidth="1"/>
    <col min="12297" max="12297" width="9.140625" style="40"/>
    <col min="12298" max="12298" width="11.140625" style="40" customWidth="1"/>
    <col min="12299" max="12299" width="9.7109375" style="40" customWidth="1"/>
    <col min="12300" max="12300" width="12.28515625" style="40" customWidth="1"/>
    <col min="12301" max="12544" width="9.140625" style="40"/>
    <col min="12545" max="12545" width="3.42578125" style="40" customWidth="1"/>
    <col min="12546" max="12546" width="11.5703125" style="40" customWidth="1"/>
    <col min="12547" max="12547" width="13.5703125" style="40" customWidth="1"/>
    <col min="12548" max="12548" width="9.7109375" style="40" customWidth="1"/>
    <col min="12549" max="12549" width="11.42578125" style="40" customWidth="1"/>
    <col min="12550" max="12551" width="11" style="40" customWidth="1"/>
    <col min="12552" max="12552" width="10.140625" style="40" customWidth="1"/>
    <col min="12553" max="12553" width="9.140625" style="40"/>
    <col min="12554" max="12554" width="11.140625" style="40" customWidth="1"/>
    <col min="12555" max="12555" width="9.7109375" style="40" customWidth="1"/>
    <col min="12556" max="12556" width="12.28515625" style="40" customWidth="1"/>
    <col min="12557" max="12800" width="9.140625" style="40"/>
    <col min="12801" max="12801" width="3.42578125" style="40" customWidth="1"/>
    <col min="12802" max="12802" width="11.5703125" style="40" customWidth="1"/>
    <col min="12803" max="12803" width="13.5703125" style="40" customWidth="1"/>
    <col min="12804" max="12804" width="9.7109375" style="40" customWidth="1"/>
    <col min="12805" max="12805" width="11.42578125" style="40" customWidth="1"/>
    <col min="12806" max="12807" width="11" style="40" customWidth="1"/>
    <col min="12808" max="12808" width="10.140625" style="40" customWidth="1"/>
    <col min="12809" max="12809" width="9.140625" style="40"/>
    <col min="12810" max="12810" width="11.140625" style="40" customWidth="1"/>
    <col min="12811" max="12811" width="9.7109375" style="40" customWidth="1"/>
    <col min="12812" max="12812" width="12.28515625" style="40" customWidth="1"/>
    <col min="12813" max="13056" width="9.140625" style="40"/>
    <col min="13057" max="13057" width="3.42578125" style="40" customWidth="1"/>
    <col min="13058" max="13058" width="11.5703125" style="40" customWidth="1"/>
    <col min="13059" max="13059" width="13.5703125" style="40" customWidth="1"/>
    <col min="13060" max="13060" width="9.7109375" style="40" customWidth="1"/>
    <col min="13061" max="13061" width="11.42578125" style="40" customWidth="1"/>
    <col min="13062" max="13063" width="11" style="40" customWidth="1"/>
    <col min="13064" max="13064" width="10.140625" style="40" customWidth="1"/>
    <col min="13065" max="13065" width="9.140625" style="40"/>
    <col min="13066" max="13066" width="11.140625" style="40" customWidth="1"/>
    <col min="13067" max="13067" width="9.7109375" style="40" customWidth="1"/>
    <col min="13068" max="13068" width="12.28515625" style="40" customWidth="1"/>
    <col min="13069" max="13312" width="9.140625" style="40"/>
    <col min="13313" max="13313" width="3.42578125" style="40" customWidth="1"/>
    <col min="13314" max="13314" width="11.5703125" style="40" customWidth="1"/>
    <col min="13315" max="13315" width="13.5703125" style="40" customWidth="1"/>
    <col min="13316" max="13316" width="9.7109375" style="40" customWidth="1"/>
    <col min="13317" max="13317" width="11.42578125" style="40" customWidth="1"/>
    <col min="13318" max="13319" width="11" style="40" customWidth="1"/>
    <col min="13320" max="13320" width="10.140625" style="40" customWidth="1"/>
    <col min="13321" max="13321" width="9.140625" style="40"/>
    <col min="13322" max="13322" width="11.140625" style="40" customWidth="1"/>
    <col min="13323" max="13323" width="9.7109375" style="40" customWidth="1"/>
    <col min="13324" max="13324" width="12.28515625" style="40" customWidth="1"/>
    <col min="13325" max="13568" width="9.140625" style="40"/>
    <col min="13569" max="13569" width="3.42578125" style="40" customWidth="1"/>
    <col min="13570" max="13570" width="11.5703125" style="40" customWidth="1"/>
    <col min="13571" max="13571" width="13.5703125" style="40" customWidth="1"/>
    <col min="13572" max="13572" width="9.7109375" style="40" customWidth="1"/>
    <col min="13573" max="13573" width="11.42578125" style="40" customWidth="1"/>
    <col min="13574" max="13575" width="11" style="40" customWidth="1"/>
    <col min="13576" max="13576" width="10.140625" style="40" customWidth="1"/>
    <col min="13577" max="13577" width="9.140625" style="40"/>
    <col min="13578" max="13578" width="11.140625" style="40" customWidth="1"/>
    <col min="13579" max="13579" width="9.7109375" style="40" customWidth="1"/>
    <col min="13580" max="13580" width="12.28515625" style="40" customWidth="1"/>
    <col min="13581" max="13824" width="9.140625" style="40"/>
    <col min="13825" max="13825" width="3.42578125" style="40" customWidth="1"/>
    <col min="13826" max="13826" width="11.5703125" style="40" customWidth="1"/>
    <col min="13827" max="13827" width="13.5703125" style="40" customWidth="1"/>
    <col min="13828" max="13828" width="9.7109375" style="40" customWidth="1"/>
    <col min="13829" max="13829" width="11.42578125" style="40" customWidth="1"/>
    <col min="13830" max="13831" width="11" style="40" customWidth="1"/>
    <col min="13832" max="13832" width="10.140625" style="40" customWidth="1"/>
    <col min="13833" max="13833" width="9.140625" style="40"/>
    <col min="13834" max="13834" width="11.140625" style="40" customWidth="1"/>
    <col min="13835" max="13835" width="9.7109375" style="40" customWidth="1"/>
    <col min="13836" max="13836" width="12.28515625" style="40" customWidth="1"/>
    <col min="13837" max="14080" width="9.140625" style="40"/>
    <col min="14081" max="14081" width="3.42578125" style="40" customWidth="1"/>
    <col min="14082" max="14082" width="11.5703125" style="40" customWidth="1"/>
    <col min="14083" max="14083" width="13.5703125" style="40" customWidth="1"/>
    <col min="14084" max="14084" width="9.7109375" style="40" customWidth="1"/>
    <col min="14085" max="14085" width="11.42578125" style="40" customWidth="1"/>
    <col min="14086" max="14087" width="11" style="40" customWidth="1"/>
    <col min="14088" max="14088" width="10.140625" style="40" customWidth="1"/>
    <col min="14089" max="14089" width="9.140625" style="40"/>
    <col min="14090" max="14090" width="11.140625" style="40" customWidth="1"/>
    <col min="14091" max="14091" width="9.7109375" style="40" customWidth="1"/>
    <col min="14092" max="14092" width="12.28515625" style="40" customWidth="1"/>
    <col min="14093" max="14336" width="9.140625" style="40"/>
    <col min="14337" max="14337" width="3.42578125" style="40" customWidth="1"/>
    <col min="14338" max="14338" width="11.5703125" style="40" customWidth="1"/>
    <col min="14339" max="14339" width="13.5703125" style="40" customWidth="1"/>
    <col min="14340" max="14340" width="9.7109375" style="40" customWidth="1"/>
    <col min="14341" max="14341" width="11.42578125" style="40" customWidth="1"/>
    <col min="14342" max="14343" width="11" style="40" customWidth="1"/>
    <col min="14344" max="14344" width="10.140625" style="40" customWidth="1"/>
    <col min="14345" max="14345" width="9.140625" style="40"/>
    <col min="14346" max="14346" width="11.140625" style="40" customWidth="1"/>
    <col min="14347" max="14347" width="9.7109375" style="40" customWidth="1"/>
    <col min="14348" max="14348" width="12.28515625" style="40" customWidth="1"/>
    <col min="14349" max="14592" width="9.140625" style="40"/>
    <col min="14593" max="14593" width="3.42578125" style="40" customWidth="1"/>
    <col min="14594" max="14594" width="11.5703125" style="40" customWidth="1"/>
    <col min="14595" max="14595" width="13.5703125" style="40" customWidth="1"/>
    <col min="14596" max="14596" width="9.7109375" style="40" customWidth="1"/>
    <col min="14597" max="14597" width="11.42578125" style="40" customWidth="1"/>
    <col min="14598" max="14599" width="11" style="40" customWidth="1"/>
    <col min="14600" max="14600" width="10.140625" style="40" customWidth="1"/>
    <col min="14601" max="14601" width="9.140625" style="40"/>
    <col min="14602" max="14602" width="11.140625" style="40" customWidth="1"/>
    <col min="14603" max="14603" width="9.7109375" style="40" customWidth="1"/>
    <col min="14604" max="14604" width="12.28515625" style="40" customWidth="1"/>
    <col min="14605" max="14848" width="9.140625" style="40"/>
    <col min="14849" max="14849" width="3.42578125" style="40" customWidth="1"/>
    <col min="14850" max="14850" width="11.5703125" style="40" customWidth="1"/>
    <col min="14851" max="14851" width="13.5703125" style="40" customWidth="1"/>
    <col min="14852" max="14852" width="9.7109375" style="40" customWidth="1"/>
    <col min="14853" max="14853" width="11.42578125" style="40" customWidth="1"/>
    <col min="14854" max="14855" width="11" style="40" customWidth="1"/>
    <col min="14856" max="14856" width="10.140625" style="40" customWidth="1"/>
    <col min="14857" max="14857" width="9.140625" style="40"/>
    <col min="14858" max="14858" width="11.140625" style="40" customWidth="1"/>
    <col min="14859" max="14859" width="9.7109375" style="40" customWidth="1"/>
    <col min="14860" max="14860" width="12.28515625" style="40" customWidth="1"/>
    <col min="14861" max="15104" width="9.140625" style="40"/>
    <col min="15105" max="15105" width="3.42578125" style="40" customWidth="1"/>
    <col min="15106" max="15106" width="11.5703125" style="40" customWidth="1"/>
    <col min="15107" max="15107" width="13.5703125" style="40" customWidth="1"/>
    <col min="15108" max="15108" width="9.7109375" style="40" customWidth="1"/>
    <col min="15109" max="15109" width="11.42578125" style="40" customWidth="1"/>
    <col min="15110" max="15111" width="11" style="40" customWidth="1"/>
    <col min="15112" max="15112" width="10.140625" style="40" customWidth="1"/>
    <col min="15113" max="15113" width="9.140625" style="40"/>
    <col min="15114" max="15114" width="11.140625" style="40" customWidth="1"/>
    <col min="15115" max="15115" width="9.7109375" style="40" customWidth="1"/>
    <col min="15116" max="15116" width="12.28515625" style="40" customWidth="1"/>
    <col min="15117" max="15360" width="9.140625" style="40"/>
    <col min="15361" max="15361" width="3.42578125" style="40" customWidth="1"/>
    <col min="15362" max="15362" width="11.5703125" style="40" customWidth="1"/>
    <col min="15363" max="15363" width="13.5703125" style="40" customWidth="1"/>
    <col min="15364" max="15364" width="9.7109375" style="40" customWidth="1"/>
    <col min="15365" max="15365" width="11.42578125" style="40" customWidth="1"/>
    <col min="15366" max="15367" width="11" style="40" customWidth="1"/>
    <col min="15368" max="15368" width="10.140625" style="40" customWidth="1"/>
    <col min="15369" max="15369" width="9.140625" style="40"/>
    <col min="15370" max="15370" width="11.140625" style="40" customWidth="1"/>
    <col min="15371" max="15371" width="9.7109375" style="40" customWidth="1"/>
    <col min="15372" max="15372" width="12.28515625" style="40" customWidth="1"/>
    <col min="15373" max="15616" width="9.140625" style="40"/>
    <col min="15617" max="15617" width="3.42578125" style="40" customWidth="1"/>
    <col min="15618" max="15618" width="11.5703125" style="40" customWidth="1"/>
    <col min="15619" max="15619" width="13.5703125" style="40" customWidth="1"/>
    <col min="15620" max="15620" width="9.7109375" style="40" customWidth="1"/>
    <col min="15621" max="15621" width="11.42578125" style="40" customWidth="1"/>
    <col min="15622" max="15623" width="11" style="40" customWidth="1"/>
    <col min="15624" max="15624" width="10.140625" style="40" customWidth="1"/>
    <col min="15625" max="15625" width="9.140625" style="40"/>
    <col min="15626" max="15626" width="11.140625" style="40" customWidth="1"/>
    <col min="15627" max="15627" width="9.7109375" style="40" customWidth="1"/>
    <col min="15628" max="15628" width="12.28515625" style="40" customWidth="1"/>
    <col min="15629" max="15872" width="9.140625" style="40"/>
    <col min="15873" max="15873" width="3.42578125" style="40" customWidth="1"/>
    <col min="15874" max="15874" width="11.5703125" style="40" customWidth="1"/>
    <col min="15875" max="15875" width="13.5703125" style="40" customWidth="1"/>
    <col min="15876" max="15876" width="9.7109375" style="40" customWidth="1"/>
    <col min="15877" max="15877" width="11.42578125" style="40" customWidth="1"/>
    <col min="15878" max="15879" width="11" style="40" customWidth="1"/>
    <col min="15880" max="15880" width="10.140625" style="40" customWidth="1"/>
    <col min="15881" max="15881" width="9.140625" style="40"/>
    <col min="15882" max="15882" width="11.140625" style="40" customWidth="1"/>
    <col min="15883" max="15883" width="9.7109375" style="40" customWidth="1"/>
    <col min="15884" max="15884" width="12.28515625" style="40" customWidth="1"/>
    <col min="15885" max="16128" width="9.140625" style="40"/>
    <col min="16129" max="16129" width="3.42578125" style="40" customWidth="1"/>
    <col min="16130" max="16130" width="11.5703125" style="40" customWidth="1"/>
    <col min="16131" max="16131" width="13.5703125" style="40" customWidth="1"/>
    <col min="16132" max="16132" width="9.7109375" style="40" customWidth="1"/>
    <col min="16133" max="16133" width="11.42578125" style="40" customWidth="1"/>
    <col min="16134" max="16135" width="11" style="40" customWidth="1"/>
    <col min="16136" max="16136" width="10.140625" style="40" customWidth="1"/>
    <col min="16137" max="16137" width="9.140625" style="40"/>
    <col min="16138" max="16138" width="11.140625" style="40" customWidth="1"/>
    <col min="16139" max="16139" width="9.7109375" style="40" customWidth="1"/>
    <col min="16140" max="16140" width="12.28515625" style="40" customWidth="1"/>
    <col min="16141" max="16384" width="9.140625" style="40"/>
  </cols>
  <sheetData>
    <row r="2" spans="1:14">
      <c r="I2" s="66" t="s">
        <v>88</v>
      </c>
      <c r="J2" s="66"/>
      <c r="K2" s="66"/>
      <c r="L2" s="66"/>
      <c r="M2" s="66"/>
      <c r="N2" s="67"/>
    </row>
    <row r="3" spans="1:14">
      <c r="I3" s="66" t="s">
        <v>89</v>
      </c>
      <c r="J3" s="66"/>
      <c r="K3" s="66"/>
      <c r="L3" s="66"/>
      <c r="M3" s="66"/>
      <c r="N3" s="67"/>
    </row>
    <row r="4" spans="1:14">
      <c r="I4" s="66" t="s">
        <v>90</v>
      </c>
      <c r="J4" s="66"/>
      <c r="K4" s="66"/>
      <c r="L4" s="66"/>
      <c r="M4" s="66"/>
      <c r="N4" s="67"/>
    </row>
    <row r="8" spans="1:14">
      <c r="E8" s="68" t="s">
        <v>91</v>
      </c>
      <c r="F8" s="68"/>
      <c r="G8" s="68"/>
      <c r="H8" s="68"/>
      <c r="I8" s="68"/>
      <c r="J8" s="68"/>
    </row>
    <row r="9" spans="1:14">
      <c r="C9" s="68" t="s">
        <v>92</v>
      </c>
      <c r="D9" s="68"/>
      <c r="E9" s="68"/>
      <c r="F9" s="68"/>
      <c r="G9" s="68"/>
      <c r="H9" s="68"/>
      <c r="I9" s="68"/>
      <c r="J9" s="68"/>
      <c r="K9" s="68"/>
      <c r="L9" s="68"/>
    </row>
    <row r="10" spans="1:14">
      <c r="C10" s="68" t="s">
        <v>93</v>
      </c>
      <c r="D10" s="68"/>
      <c r="E10" s="68"/>
      <c r="F10" s="68"/>
      <c r="G10" s="68"/>
      <c r="H10" s="68"/>
      <c r="I10" s="68"/>
      <c r="J10" s="68"/>
      <c r="K10" s="68"/>
      <c r="L10" s="68"/>
    </row>
    <row r="13" spans="1:14" ht="89.25" customHeight="1">
      <c r="A13" s="69"/>
      <c r="B13" s="70" t="s">
        <v>94</v>
      </c>
      <c r="C13" s="70" t="s">
        <v>95</v>
      </c>
      <c r="D13" s="70" t="s">
        <v>96</v>
      </c>
      <c r="E13" s="70"/>
      <c r="F13" s="70"/>
      <c r="G13" s="70" t="s">
        <v>97</v>
      </c>
      <c r="H13" s="70" t="s">
        <v>98</v>
      </c>
      <c r="I13" s="70"/>
      <c r="J13" s="70"/>
      <c r="K13" s="70"/>
      <c r="L13" s="70" t="s">
        <v>99</v>
      </c>
      <c r="M13" s="69"/>
      <c r="N13" s="69"/>
    </row>
    <row r="14" spans="1:14" ht="89.25">
      <c r="A14" s="69"/>
      <c r="B14" s="70"/>
      <c r="C14" s="70"/>
      <c r="D14" s="71" t="s">
        <v>100</v>
      </c>
      <c r="E14" s="71" t="s">
        <v>101</v>
      </c>
      <c r="F14" s="71" t="s">
        <v>102</v>
      </c>
      <c r="G14" s="70"/>
      <c r="H14" s="71" t="s">
        <v>103</v>
      </c>
      <c r="I14" s="71" t="s">
        <v>104</v>
      </c>
      <c r="J14" s="71" t="s">
        <v>105</v>
      </c>
      <c r="K14" s="71" t="s">
        <v>104</v>
      </c>
      <c r="L14" s="70"/>
      <c r="M14" s="69"/>
      <c r="N14" s="69"/>
    </row>
    <row r="15" spans="1:14" ht="76.5">
      <c r="A15" s="69"/>
      <c r="B15" s="71" t="s">
        <v>106</v>
      </c>
      <c r="C15" s="71" t="s">
        <v>107</v>
      </c>
      <c r="D15" s="71"/>
      <c r="E15" s="71">
        <v>40.4</v>
      </c>
      <c r="F15" s="71" t="s">
        <v>108</v>
      </c>
      <c r="G15" s="71">
        <v>40.4</v>
      </c>
      <c r="H15" s="71"/>
      <c r="I15" s="71"/>
      <c r="J15" s="71" t="s">
        <v>108</v>
      </c>
      <c r="K15" s="71">
        <v>40.4</v>
      </c>
      <c r="L15" s="71"/>
      <c r="M15" s="69"/>
      <c r="N15" s="69"/>
    </row>
    <row r="16" spans="1:14" ht="25.5">
      <c r="A16" s="69"/>
      <c r="B16" s="71"/>
      <c r="C16" s="71" t="s">
        <v>109</v>
      </c>
      <c r="D16" s="71"/>
      <c r="E16" s="71">
        <v>3068.1</v>
      </c>
      <c r="F16" s="71" t="s">
        <v>110</v>
      </c>
      <c r="G16" s="71">
        <v>3068.1</v>
      </c>
      <c r="H16" s="71"/>
      <c r="I16" s="71"/>
      <c r="J16" s="71" t="s">
        <v>110</v>
      </c>
      <c r="K16" s="71">
        <v>3068.1</v>
      </c>
      <c r="L16" s="71"/>
      <c r="M16" s="69"/>
      <c r="N16" s="69"/>
    </row>
    <row r="17" spans="1:14" ht="38.25">
      <c r="A17" s="69"/>
      <c r="B17" s="71"/>
      <c r="C17" s="71" t="s">
        <v>111</v>
      </c>
      <c r="D17" s="71"/>
      <c r="E17" s="71">
        <v>27.1</v>
      </c>
      <c r="F17" s="71" t="s">
        <v>112</v>
      </c>
      <c r="G17" s="71">
        <v>27.1</v>
      </c>
      <c r="H17" s="71"/>
      <c r="I17" s="71"/>
      <c r="J17" s="71" t="s">
        <v>112</v>
      </c>
      <c r="K17" s="71">
        <v>27.1</v>
      </c>
      <c r="L17" s="71"/>
      <c r="M17" s="69"/>
      <c r="N17" s="69"/>
    </row>
    <row r="18" spans="1:14" ht="51">
      <c r="A18" s="69"/>
      <c r="B18" s="71"/>
      <c r="C18" s="71" t="s">
        <v>113</v>
      </c>
      <c r="D18" s="71"/>
      <c r="E18" s="71">
        <v>5.9</v>
      </c>
      <c r="F18" s="71" t="s">
        <v>114</v>
      </c>
      <c r="G18" s="71">
        <v>5.9</v>
      </c>
      <c r="H18" s="71"/>
      <c r="I18" s="71"/>
      <c r="J18" s="71" t="s">
        <v>114</v>
      </c>
      <c r="K18" s="71">
        <v>5.9</v>
      </c>
      <c r="L18" s="71"/>
      <c r="M18" s="69"/>
      <c r="N18" s="69"/>
    </row>
    <row r="19" spans="1:14" ht="25.5">
      <c r="A19" s="69"/>
      <c r="B19" s="71"/>
      <c r="C19" s="71" t="s">
        <v>115</v>
      </c>
      <c r="D19" s="71"/>
      <c r="E19" s="71">
        <v>199.1</v>
      </c>
      <c r="F19" s="71" t="s">
        <v>116</v>
      </c>
      <c r="G19" s="71">
        <v>199.1</v>
      </c>
      <c r="H19" s="71"/>
      <c r="I19" s="71"/>
      <c r="J19" s="71" t="s">
        <v>116</v>
      </c>
      <c r="K19" s="71">
        <v>199.1</v>
      </c>
      <c r="L19" s="71"/>
      <c r="M19" s="69"/>
      <c r="N19" s="69"/>
    </row>
    <row r="20" spans="1:14" ht="25.5">
      <c r="A20" s="69"/>
      <c r="B20" s="71" t="s">
        <v>117</v>
      </c>
      <c r="C20" s="71"/>
      <c r="D20" s="71"/>
      <c r="E20" s="71">
        <f>SUM(E15:E19)</f>
        <v>3340.6</v>
      </c>
      <c r="F20" s="71">
        <f t="shared" ref="F20:L20" si="0">SUM(F15:F19)</f>
        <v>0</v>
      </c>
      <c r="G20" s="71">
        <f t="shared" si="0"/>
        <v>3340.6</v>
      </c>
      <c r="H20" s="71">
        <f t="shared" si="0"/>
        <v>0</v>
      </c>
      <c r="I20" s="71">
        <f t="shared" si="0"/>
        <v>0</v>
      </c>
      <c r="J20" s="71">
        <f t="shared" si="0"/>
        <v>0</v>
      </c>
      <c r="K20" s="71">
        <f t="shared" si="0"/>
        <v>3340.6</v>
      </c>
      <c r="L20" s="71">
        <f t="shared" si="0"/>
        <v>0</v>
      </c>
      <c r="M20" s="69"/>
      <c r="N20" s="69"/>
    </row>
    <row r="21" spans="1:14" hidden="1">
      <c r="A21" s="69"/>
      <c r="B21" s="71" t="s">
        <v>118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69"/>
      <c r="N21" s="69"/>
    </row>
    <row r="22" spans="1:14" hidden="1">
      <c r="A22" s="69"/>
      <c r="B22" s="71" t="s">
        <v>119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69"/>
      <c r="N22" s="69"/>
    </row>
    <row r="23" spans="1:14" ht="25.5" hidden="1">
      <c r="A23" s="72"/>
      <c r="B23" s="71" t="s">
        <v>117</v>
      </c>
      <c r="C23" s="72"/>
      <c r="D23" s="72"/>
      <c r="E23" s="71"/>
      <c r="F23" s="72"/>
      <c r="G23" s="72"/>
      <c r="H23" s="72"/>
      <c r="I23" s="72"/>
      <c r="J23" s="72"/>
      <c r="K23" s="72"/>
      <c r="L23" s="72"/>
      <c r="M23" s="72"/>
      <c r="N23" s="72"/>
    </row>
    <row r="24" spans="1:14" hidden="1">
      <c r="A24" s="72"/>
      <c r="B24" s="72"/>
      <c r="C24" s="72"/>
      <c r="D24" s="72"/>
      <c r="E24" s="71"/>
      <c r="F24" s="72"/>
      <c r="G24" s="72"/>
      <c r="H24" s="72"/>
      <c r="I24" s="72"/>
      <c r="J24" s="72"/>
      <c r="K24" s="72"/>
      <c r="L24" s="72"/>
      <c r="M24" s="72"/>
      <c r="N24" s="72"/>
    </row>
    <row r="25" spans="1:1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1:1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14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spans="1:14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</row>
    <row r="30" spans="1:14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</row>
    <row r="31" spans="1:14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</row>
    <row r="32" spans="1:14">
      <c r="B32" s="72"/>
      <c r="E32" s="72"/>
    </row>
    <row r="33" spans="5:5">
      <c r="E33" s="72"/>
    </row>
  </sheetData>
  <mergeCells count="12">
    <mergeCell ref="B13:B14"/>
    <mergeCell ref="C13:C14"/>
    <mergeCell ref="D13:F13"/>
    <mergeCell ref="G13:G14"/>
    <mergeCell ref="H13:K13"/>
    <mergeCell ref="L13:L14"/>
    <mergeCell ref="I2:M2"/>
    <mergeCell ref="I3:M3"/>
    <mergeCell ref="I4:M4"/>
    <mergeCell ref="E8:J8"/>
    <mergeCell ref="C9:L9"/>
    <mergeCell ref="C10:L10"/>
  </mergeCells>
  <pageMargins left="0.39370078740157483" right="0.39370078740157483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B3" sqref="B3:J3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>
      <c r="K1" s="1"/>
      <c r="L1" s="1"/>
      <c r="M1" s="1" t="s">
        <v>0</v>
      </c>
    </row>
    <row r="2" spans="1:13" ht="20.25" customHeight="1">
      <c r="A2" s="2"/>
      <c r="B2" s="2"/>
      <c r="C2" s="2"/>
      <c r="D2" s="2"/>
      <c r="E2" s="2"/>
      <c r="F2" s="2"/>
      <c r="G2" s="2"/>
      <c r="H2" s="3"/>
      <c r="I2" s="3"/>
      <c r="K2" s="4"/>
      <c r="L2" s="4"/>
      <c r="M2" s="4" t="s">
        <v>120</v>
      </c>
    </row>
    <row r="3" spans="1:13" ht="61.5" customHeight="1">
      <c r="A3" s="2"/>
      <c r="B3" s="5" t="s">
        <v>121</v>
      </c>
      <c r="C3" s="6"/>
      <c r="D3" s="6"/>
      <c r="E3" s="6"/>
      <c r="F3" s="6"/>
      <c r="G3" s="6"/>
      <c r="H3" s="6"/>
      <c r="I3" s="6"/>
      <c r="J3" s="6"/>
      <c r="K3" s="2"/>
    </row>
    <row r="4" spans="1:13" ht="31.5" customHeight="1">
      <c r="A4" s="7" t="s">
        <v>50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ht="33" customHeight="1">
      <c r="A5" s="8" t="s">
        <v>3</v>
      </c>
      <c r="B5" s="8" t="s">
        <v>4</v>
      </c>
      <c r="C5" s="9" t="s">
        <v>5</v>
      </c>
      <c r="D5" s="9"/>
      <c r="E5" s="9"/>
      <c r="F5" s="9" t="s">
        <v>6</v>
      </c>
      <c r="G5" s="9" t="s">
        <v>7</v>
      </c>
      <c r="H5" s="9"/>
      <c r="I5" s="9"/>
      <c r="J5" s="9"/>
      <c r="K5" s="10" t="s">
        <v>51</v>
      </c>
    </row>
    <row r="6" spans="1:13" ht="158.25" customHeight="1">
      <c r="A6" s="8"/>
      <c r="B6" s="8"/>
      <c r="C6" s="11" t="s">
        <v>9</v>
      </c>
      <c r="D6" s="11" t="s">
        <v>52</v>
      </c>
      <c r="E6" s="11" t="s">
        <v>11</v>
      </c>
      <c r="F6" s="9"/>
      <c r="G6" s="12" t="s">
        <v>12</v>
      </c>
      <c r="H6" s="11" t="s">
        <v>53</v>
      </c>
      <c r="I6" s="11" t="s">
        <v>14</v>
      </c>
      <c r="J6" s="11" t="s">
        <v>53</v>
      </c>
      <c r="K6" s="10"/>
    </row>
    <row r="7" spans="1:13" ht="15.75">
      <c r="A7" s="14">
        <v>1</v>
      </c>
      <c r="B7" s="15" t="s">
        <v>17</v>
      </c>
      <c r="C7" s="16"/>
      <c r="D7" s="73">
        <v>6.5</v>
      </c>
      <c r="E7" s="16" t="s">
        <v>122</v>
      </c>
      <c r="F7" s="18">
        <v>6.5</v>
      </c>
      <c r="G7" s="15"/>
      <c r="H7" s="16"/>
      <c r="I7" s="16" t="s">
        <v>122</v>
      </c>
      <c r="J7" s="16">
        <v>6.5</v>
      </c>
      <c r="K7" s="19"/>
    </row>
    <row r="8" spans="1:13" ht="15.75">
      <c r="A8" s="14">
        <v>2</v>
      </c>
      <c r="B8" s="15" t="s">
        <v>17</v>
      </c>
      <c r="C8" s="16">
        <v>13.4</v>
      </c>
      <c r="D8" s="16"/>
      <c r="E8" s="17"/>
      <c r="F8" s="18">
        <f t="shared" ref="F8:F50" si="0">SUM(C8,D8)</f>
        <v>13.4</v>
      </c>
      <c r="G8" s="15"/>
      <c r="H8" s="16"/>
      <c r="I8" s="20"/>
      <c r="J8" s="16"/>
      <c r="K8" s="19">
        <v>13.4</v>
      </c>
    </row>
    <row r="9" spans="1:13" ht="15.75">
      <c r="A9" s="14"/>
      <c r="B9" s="15"/>
      <c r="C9" s="16"/>
      <c r="D9" s="16"/>
      <c r="E9" s="17"/>
      <c r="F9" s="18">
        <f t="shared" si="0"/>
        <v>0</v>
      </c>
      <c r="G9" s="15"/>
      <c r="H9" s="16"/>
      <c r="I9" s="20"/>
      <c r="J9" s="16"/>
      <c r="K9" s="19"/>
    </row>
    <row r="10" spans="1:13" ht="15.75">
      <c r="A10" s="14"/>
      <c r="B10" s="15"/>
      <c r="C10" s="16"/>
      <c r="D10" s="16"/>
      <c r="E10" s="17"/>
      <c r="F10" s="18">
        <f t="shared" si="0"/>
        <v>0</v>
      </c>
      <c r="G10" s="15"/>
      <c r="H10" s="16"/>
      <c r="I10" s="20"/>
      <c r="J10" s="16"/>
      <c r="K10" s="19"/>
    </row>
    <row r="11" spans="1:13" ht="15.75">
      <c r="A11" s="14"/>
      <c r="B11" s="15"/>
      <c r="C11" s="16"/>
      <c r="D11" s="16"/>
      <c r="E11" s="17"/>
      <c r="F11" s="18">
        <f t="shared" si="0"/>
        <v>0</v>
      </c>
      <c r="G11" s="15"/>
      <c r="H11" s="16"/>
      <c r="I11" s="20"/>
      <c r="J11" s="16"/>
      <c r="K11" s="19"/>
    </row>
    <row r="12" spans="1:13" ht="15.75">
      <c r="A12" s="14"/>
      <c r="B12" s="15"/>
      <c r="C12" s="16"/>
      <c r="D12" s="16"/>
      <c r="E12" s="17"/>
      <c r="F12" s="18">
        <f t="shared" si="0"/>
        <v>0</v>
      </c>
      <c r="G12" s="21"/>
      <c r="H12" s="16"/>
      <c r="I12" s="17"/>
      <c r="J12" s="16"/>
      <c r="K12" s="19"/>
    </row>
    <row r="13" spans="1:13" ht="15.75">
      <c r="A13" s="14"/>
      <c r="B13" s="15"/>
      <c r="C13" s="16"/>
      <c r="D13" s="16"/>
      <c r="E13" s="17"/>
      <c r="F13" s="18">
        <f t="shared" si="0"/>
        <v>0</v>
      </c>
      <c r="G13" s="21"/>
      <c r="H13" s="16"/>
      <c r="I13" s="17"/>
      <c r="J13" s="16"/>
      <c r="K13" s="19"/>
    </row>
    <row r="14" spans="1:13" ht="15.75">
      <c r="A14" s="14"/>
      <c r="B14" s="15"/>
      <c r="C14" s="16"/>
      <c r="D14" s="16"/>
      <c r="E14" s="17"/>
      <c r="F14" s="18">
        <f t="shared" si="0"/>
        <v>0</v>
      </c>
      <c r="G14" s="15"/>
      <c r="H14" s="16"/>
      <c r="I14" s="17"/>
      <c r="J14" s="16"/>
      <c r="K14" s="19"/>
    </row>
    <row r="15" spans="1:13" ht="15.75">
      <c r="A15" s="21"/>
      <c r="B15" s="15"/>
      <c r="C15" s="16"/>
      <c r="D15" s="16"/>
      <c r="E15" s="17"/>
      <c r="F15" s="18">
        <f t="shared" si="0"/>
        <v>0</v>
      </c>
      <c r="G15" s="15"/>
      <c r="H15" s="16"/>
      <c r="I15" s="17"/>
      <c r="J15" s="16"/>
      <c r="K15" s="19"/>
    </row>
    <row r="16" spans="1:13" ht="15" customHeight="1">
      <c r="A16" s="21"/>
      <c r="B16" s="15"/>
      <c r="C16" s="16"/>
      <c r="D16" s="16"/>
      <c r="E16" s="17"/>
      <c r="F16" s="18">
        <f t="shared" si="0"/>
        <v>0</v>
      </c>
      <c r="G16" s="15"/>
      <c r="H16" s="16"/>
      <c r="I16" s="17"/>
      <c r="J16" s="16"/>
      <c r="K16" s="19"/>
    </row>
    <row r="17" spans="1:11" ht="15.75">
      <c r="A17" s="14"/>
      <c r="B17" s="15"/>
      <c r="C17" s="16"/>
      <c r="D17" s="16"/>
      <c r="E17" s="17"/>
      <c r="F17" s="18">
        <f t="shared" si="0"/>
        <v>0</v>
      </c>
      <c r="G17" s="15"/>
      <c r="H17" s="16"/>
      <c r="I17" s="17"/>
      <c r="J17" s="16"/>
      <c r="K17" s="19"/>
    </row>
    <row r="18" spans="1:11" ht="15.75">
      <c r="A18" s="14"/>
      <c r="B18" s="15"/>
      <c r="C18" s="16"/>
      <c r="D18" s="16"/>
      <c r="E18" s="17"/>
      <c r="F18" s="18">
        <f t="shared" si="0"/>
        <v>0</v>
      </c>
      <c r="G18" s="15"/>
      <c r="H18" s="16"/>
      <c r="I18" s="17"/>
      <c r="J18" s="16"/>
      <c r="K18" s="19"/>
    </row>
    <row r="19" spans="1:11" ht="15.75">
      <c r="A19" s="14"/>
      <c r="B19" s="15"/>
      <c r="C19" s="16"/>
      <c r="D19" s="16"/>
      <c r="E19" s="17"/>
      <c r="F19" s="18">
        <f t="shared" si="0"/>
        <v>0</v>
      </c>
      <c r="G19" s="15"/>
      <c r="H19" s="16"/>
      <c r="I19" s="17"/>
      <c r="J19" s="16"/>
      <c r="K19" s="19"/>
    </row>
    <row r="20" spans="1:11" ht="15.75">
      <c r="A20" s="14"/>
      <c r="B20" s="15"/>
      <c r="C20" s="16"/>
      <c r="D20" s="16"/>
      <c r="E20" s="17"/>
      <c r="F20" s="18">
        <f t="shared" si="0"/>
        <v>0</v>
      </c>
      <c r="G20" s="15"/>
      <c r="H20" s="16"/>
      <c r="I20" s="17"/>
      <c r="J20" s="16"/>
      <c r="K20" s="19"/>
    </row>
    <row r="21" spans="1:11" ht="15.75">
      <c r="A21" s="14"/>
      <c r="B21" s="15"/>
      <c r="C21" s="16"/>
      <c r="D21" s="16"/>
      <c r="E21" s="17"/>
      <c r="F21" s="18">
        <f t="shared" si="0"/>
        <v>0</v>
      </c>
      <c r="G21" s="15"/>
      <c r="H21" s="16"/>
      <c r="I21" s="17"/>
      <c r="J21" s="16"/>
      <c r="K21" s="19"/>
    </row>
    <row r="22" spans="1:11" ht="15.75">
      <c r="A22" s="14"/>
      <c r="B22" s="15"/>
      <c r="C22" s="16"/>
      <c r="D22" s="16"/>
      <c r="E22" s="17"/>
      <c r="F22" s="18">
        <f t="shared" si="0"/>
        <v>0</v>
      </c>
      <c r="G22" s="15"/>
      <c r="H22" s="16"/>
      <c r="I22" s="17"/>
      <c r="J22" s="16"/>
      <c r="K22" s="19"/>
    </row>
    <row r="23" spans="1:11" ht="15.75">
      <c r="A23" s="14"/>
      <c r="B23" s="15"/>
      <c r="C23" s="16"/>
      <c r="D23" s="16"/>
      <c r="E23" s="17"/>
      <c r="F23" s="18">
        <f t="shared" si="0"/>
        <v>0</v>
      </c>
      <c r="G23" s="15"/>
      <c r="H23" s="16"/>
      <c r="I23" s="17"/>
      <c r="J23" s="16"/>
      <c r="K23" s="19"/>
    </row>
    <row r="24" spans="1:11" ht="15.75">
      <c r="A24" s="14"/>
      <c r="B24" s="15"/>
      <c r="C24" s="16"/>
      <c r="D24" s="16"/>
      <c r="E24" s="17"/>
      <c r="F24" s="18">
        <f t="shared" si="0"/>
        <v>0</v>
      </c>
      <c r="G24" s="15"/>
      <c r="H24" s="16"/>
      <c r="I24" s="17"/>
      <c r="J24" s="16"/>
      <c r="K24" s="19"/>
    </row>
    <row r="25" spans="1:11" ht="15.75">
      <c r="A25" s="21"/>
      <c r="B25" s="15"/>
      <c r="C25" s="16"/>
      <c r="D25" s="16"/>
      <c r="E25" s="17"/>
      <c r="F25" s="18">
        <f t="shared" si="0"/>
        <v>0</v>
      </c>
      <c r="G25" s="15"/>
      <c r="H25" s="16"/>
      <c r="I25" s="17"/>
      <c r="J25" s="16"/>
      <c r="K25" s="19"/>
    </row>
    <row r="26" spans="1:11" ht="15.75">
      <c r="A26" s="21"/>
      <c r="B26" s="15"/>
      <c r="C26" s="16"/>
      <c r="D26" s="16"/>
      <c r="E26" s="17"/>
      <c r="F26" s="18">
        <f t="shared" si="0"/>
        <v>0</v>
      </c>
      <c r="G26" s="15"/>
      <c r="H26" s="16"/>
      <c r="I26" s="17"/>
      <c r="J26" s="16"/>
      <c r="K26" s="19"/>
    </row>
    <row r="27" spans="1:11" ht="15.75">
      <c r="A27" s="14"/>
      <c r="B27" s="15"/>
      <c r="C27" s="16"/>
      <c r="D27" s="16"/>
      <c r="E27" s="17"/>
      <c r="F27" s="18">
        <f t="shared" si="0"/>
        <v>0</v>
      </c>
      <c r="G27" s="15"/>
      <c r="H27" s="16"/>
      <c r="I27" s="17"/>
      <c r="J27" s="16"/>
      <c r="K27" s="19"/>
    </row>
    <row r="28" spans="1:11" ht="15.75">
      <c r="A28" s="14"/>
      <c r="B28" s="15"/>
      <c r="C28" s="16"/>
      <c r="D28" s="16"/>
      <c r="E28" s="17"/>
      <c r="F28" s="18">
        <f t="shared" si="0"/>
        <v>0</v>
      </c>
      <c r="G28" s="15"/>
      <c r="H28" s="16"/>
      <c r="I28" s="17"/>
      <c r="J28" s="16"/>
      <c r="K28" s="19"/>
    </row>
    <row r="29" spans="1:11" ht="15.75">
      <c r="A29" s="14"/>
      <c r="B29" s="15"/>
      <c r="C29" s="16"/>
      <c r="D29" s="16"/>
      <c r="E29" s="17"/>
      <c r="F29" s="18">
        <f t="shared" si="0"/>
        <v>0</v>
      </c>
      <c r="G29" s="15"/>
      <c r="H29" s="16"/>
      <c r="I29" s="17"/>
      <c r="J29" s="16"/>
      <c r="K29" s="19"/>
    </row>
    <row r="30" spans="1:11" ht="15.75">
      <c r="A30" s="14"/>
      <c r="B30" s="15"/>
      <c r="C30" s="16"/>
      <c r="D30" s="16"/>
      <c r="E30" s="17"/>
      <c r="F30" s="18">
        <f t="shared" si="0"/>
        <v>0</v>
      </c>
      <c r="G30" s="15"/>
      <c r="H30" s="16"/>
      <c r="I30" s="17"/>
      <c r="J30" s="16"/>
      <c r="K30" s="19"/>
    </row>
    <row r="31" spans="1:11" ht="15.75">
      <c r="A31" s="14"/>
      <c r="B31" s="15"/>
      <c r="C31" s="16"/>
      <c r="D31" s="16"/>
      <c r="E31" s="17"/>
      <c r="F31" s="18">
        <f t="shared" si="0"/>
        <v>0</v>
      </c>
      <c r="G31" s="15"/>
      <c r="H31" s="16"/>
      <c r="I31" s="17"/>
      <c r="J31" s="16"/>
      <c r="K31" s="19"/>
    </row>
    <row r="32" spans="1:11" ht="15.75">
      <c r="A32" s="14"/>
      <c r="B32" s="15"/>
      <c r="C32" s="16"/>
      <c r="D32" s="16"/>
      <c r="E32" s="17"/>
      <c r="F32" s="18">
        <f t="shared" si="0"/>
        <v>0</v>
      </c>
      <c r="G32" s="15"/>
      <c r="H32" s="16"/>
      <c r="I32" s="17"/>
      <c r="J32" s="16"/>
      <c r="K32" s="19"/>
    </row>
    <row r="33" spans="1:11" ht="15.75">
      <c r="A33" s="14"/>
      <c r="B33" s="15"/>
      <c r="C33" s="16"/>
      <c r="D33" s="16"/>
      <c r="E33" s="17"/>
      <c r="F33" s="18">
        <f t="shared" si="0"/>
        <v>0</v>
      </c>
      <c r="G33" s="15"/>
      <c r="H33" s="16"/>
      <c r="I33" s="17"/>
      <c r="J33" s="16"/>
      <c r="K33" s="19"/>
    </row>
    <row r="34" spans="1:11" ht="15.75">
      <c r="A34" s="14"/>
      <c r="B34" s="15"/>
      <c r="C34" s="16"/>
      <c r="D34" s="16"/>
      <c r="E34" s="17"/>
      <c r="F34" s="18">
        <f t="shared" si="0"/>
        <v>0</v>
      </c>
      <c r="G34" s="15"/>
      <c r="H34" s="16"/>
      <c r="I34" s="17"/>
      <c r="J34" s="16"/>
      <c r="K34" s="19"/>
    </row>
    <row r="35" spans="1:11" ht="15.75">
      <c r="A35" s="21"/>
      <c r="B35" s="15"/>
      <c r="C35" s="16"/>
      <c r="D35" s="16"/>
      <c r="E35" s="17"/>
      <c r="F35" s="18">
        <f t="shared" si="0"/>
        <v>0</v>
      </c>
      <c r="G35" s="15"/>
      <c r="H35" s="16"/>
      <c r="I35" s="17"/>
      <c r="J35" s="16"/>
      <c r="K35" s="19"/>
    </row>
    <row r="36" spans="1:11" ht="15.75">
      <c r="A36" s="21"/>
      <c r="B36" s="15"/>
      <c r="C36" s="16"/>
      <c r="D36" s="16"/>
      <c r="E36" s="17"/>
      <c r="F36" s="18">
        <f t="shared" si="0"/>
        <v>0</v>
      </c>
      <c r="G36" s="15"/>
      <c r="H36" s="16"/>
      <c r="I36" s="17"/>
      <c r="J36" s="16"/>
      <c r="K36" s="19"/>
    </row>
    <row r="37" spans="1:11" ht="15.75">
      <c r="A37" s="14"/>
      <c r="B37" s="15"/>
      <c r="C37" s="16"/>
      <c r="D37" s="16"/>
      <c r="E37" s="17"/>
      <c r="F37" s="18">
        <f t="shared" si="0"/>
        <v>0</v>
      </c>
      <c r="G37" s="15"/>
      <c r="H37" s="16"/>
      <c r="I37" s="17"/>
      <c r="J37" s="16"/>
      <c r="K37" s="19"/>
    </row>
    <row r="38" spans="1:11" ht="15.75">
      <c r="A38" s="14"/>
      <c r="B38" s="15"/>
      <c r="C38" s="16"/>
      <c r="D38" s="16"/>
      <c r="E38" s="17"/>
      <c r="F38" s="18">
        <f t="shared" si="0"/>
        <v>0</v>
      </c>
      <c r="G38" s="15"/>
      <c r="H38" s="16"/>
      <c r="I38" s="17"/>
      <c r="J38" s="16"/>
      <c r="K38" s="19"/>
    </row>
    <row r="39" spans="1:11" ht="15.75">
      <c r="A39" s="14"/>
      <c r="B39" s="15"/>
      <c r="C39" s="16"/>
      <c r="D39" s="16"/>
      <c r="E39" s="17"/>
      <c r="F39" s="18">
        <f t="shared" si="0"/>
        <v>0</v>
      </c>
      <c r="G39" s="15"/>
      <c r="H39" s="16"/>
      <c r="I39" s="17"/>
      <c r="J39" s="16"/>
      <c r="K39" s="19"/>
    </row>
    <row r="40" spans="1:11" ht="15.75">
      <c r="A40" s="14"/>
      <c r="B40" s="15"/>
      <c r="C40" s="16"/>
      <c r="D40" s="16"/>
      <c r="E40" s="17"/>
      <c r="F40" s="18">
        <f t="shared" si="0"/>
        <v>0</v>
      </c>
      <c r="G40" s="15"/>
      <c r="H40" s="16"/>
      <c r="I40" s="17"/>
      <c r="J40" s="16"/>
      <c r="K40" s="19"/>
    </row>
    <row r="41" spans="1:11" ht="15.75">
      <c r="A41" s="14"/>
      <c r="B41" s="15"/>
      <c r="C41" s="16"/>
      <c r="D41" s="16"/>
      <c r="E41" s="17"/>
      <c r="F41" s="18">
        <f t="shared" si="0"/>
        <v>0</v>
      </c>
      <c r="G41" s="15"/>
      <c r="H41" s="16"/>
      <c r="I41" s="17"/>
      <c r="J41" s="16"/>
      <c r="K41" s="19"/>
    </row>
    <row r="42" spans="1:11" ht="15.75">
      <c r="A42" s="14"/>
      <c r="B42" s="15"/>
      <c r="C42" s="16"/>
      <c r="D42" s="16"/>
      <c r="E42" s="17"/>
      <c r="F42" s="18">
        <f t="shared" si="0"/>
        <v>0</v>
      </c>
      <c r="G42" s="15"/>
      <c r="H42" s="16"/>
      <c r="I42" s="17"/>
      <c r="J42" s="16"/>
      <c r="K42" s="19"/>
    </row>
    <row r="43" spans="1:11" ht="15.75">
      <c r="A43" s="14"/>
      <c r="B43" s="15"/>
      <c r="C43" s="16"/>
      <c r="D43" s="16"/>
      <c r="E43" s="17"/>
      <c r="F43" s="18">
        <f t="shared" si="0"/>
        <v>0</v>
      </c>
      <c r="G43" s="15"/>
      <c r="H43" s="16"/>
      <c r="I43" s="17"/>
      <c r="J43" s="16"/>
      <c r="K43" s="19"/>
    </row>
    <row r="44" spans="1:11" ht="15.75">
      <c r="A44" s="14"/>
      <c r="B44" s="15"/>
      <c r="C44" s="16"/>
      <c r="D44" s="16"/>
      <c r="E44" s="17"/>
      <c r="F44" s="18">
        <f t="shared" si="0"/>
        <v>0</v>
      </c>
      <c r="G44" s="15"/>
      <c r="H44" s="16"/>
      <c r="I44" s="17"/>
      <c r="J44" s="16"/>
      <c r="K44" s="19"/>
    </row>
    <row r="45" spans="1:11" ht="15.75">
      <c r="A45" s="21"/>
      <c r="B45" s="15"/>
      <c r="C45" s="16"/>
      <c r="D45" s="16"/>
      <c r="E45" s="17"/>
      <c r="F45" s="18">
        <f t="shared" si="0"/>
        <v>0</v>
      </c>
      <c r="G45" s="15"/>
      <c r="H45" s="16"/>
      <c r="I45" s="17"/>
      <c r="J45" s="16"/>
      <c r="K45" s="19"/>
    </row>
    <row r="46" spans="1:11" ht="15.75">
      <c r="A46" s="21"/>
      <c r="B46" s="15"/>
      <c r="C46" s="16"/>
      <c r="D46" s="16"/>
      <c r="E46" s="17"/>
      <c r="F46" s="18">
        <f t="shared" si="0"/>
        <v>0</v>
      </c>
      <c r="G46" s="15"/>
      <c r="H46" s="16"/>
      <c r="I46" s="17"/>
      <c r="J46" s="16"/>
      <c r="K46" s="19"/>
    </row>
    <row r="47" spans="1:11" ht="15.75">
      <c r="A47" s="22"/>
      <c r="B47" s="23"/>
      <c r="C47" s="24"/>
      <c r="D47" s="24"/>
      <c r="E47" s="25"/>
      <c r="F47" s="18">
        <f t="shared" si="0"/>
        <v>0</v>
      </c>
      <c r="G47" s="23"/>
      <c r="H47" s="24"/>
      <c r="I47" s="25"/>
      <c r="J47" s="24"/>
      <c r="K47" s="19"/>
    </row>
    <row r="48" spans="1:11" ht="15.75">
      <c r="A48" s="22"/>
      <c r="B48" s="23"/>
      <c r="C48" s="24"/>
      <c r="D48" s="24"/>
      <c r="E48" s="25"/>
      <c r="F48" s="18">
        <f t="shared" si="0"/>
        <v>0</v>
      </c>
      <c r="G48" s="23"/>
      <c r="H48" s="24"/>
      <c r="I48" s="25"/>
      <c r="J48" s="24"/>
      <c r="K48" s="19"/>
    </row>
    <row r="49" spans="1:11" ht="15.75">
      <c r="A49" s="22"/>
      <c r="B49" s="23"/>
      <c r="C49" s="24"/>
      <c r="D49" s="24"/>
      <c r="E49" s="25"/>
      <c r="F49" s="18">
        <f t="shared" si="0"/>
        <v>0</v>
      </c>
      <c r="G49" s="23"/>
      <c r="H49" s="24"/>
      <c r="I49" s="25"/>
      <c r="J49" s="24"/>
      <c r="K49" s="19"/>
    </row>
    <row r="50" spans="1:11" ht="15.75">
      <c r="A50" s="23"/>
      <c r="B50" s="26" t="s">
        <v>22</v>
      </c>
      <c r="C50" s="27">
        <f>SUM(C7:C49)</f>
        <v>13.4</v>
      </c>
      <c r="D50" s="27">
        <f>SUM(D7:D49)</f>
        <v>6.5</v>
      </c>
      <c r="E50" s="28"/>
      <c r="F50" s="29">
        <f t="shared" si="0"/>
        <v>19.899999999999999</v>
      </c>
      <c r="G50" s="30"/>
      <c r="H50" s="27">
        <f>SUM(H7:H49)</f>
        <v>0</v>
      </c>
      <c r="I50" s="28"/>
      <c r="J50" s="27">
        <f>SUM(J7:J49)</f>
        <v>6.5</v>
      </c>
      <c r="K50" s="31">
        <f>C50-H50</f>
        <v>13.4</v>
      </c>
    </row>
    <row r="53" spans="1:11" ht="15.75">
      <c r="B53" s="32" t="s">
        <v>123</v>
      </c>
      <c r="F53" s="33"/>
      <c r="G53" s="34" t="s">
        <v>124</v>
      </c>
      <c r="H53" s="35"/>
    </row>
    <row r="54" spans="1:11">
      <c r="B54" s="32"/>
      <c r="F54" s="36" t="s">
        <v>25</v>
      </c>
      <c r="G54" s="37"/>
      <c r="H54" s="37"/>
    </row>
    <row r="55" spans="1:11" ht="15.75">
      <c r="B55" s="32" t="s">
        <v>26</v>
      </c>
      <c r="F55" s="33"/>
      <c r="G55" s="34" t="s">
        <v>125</v>
      </c>
      <c r="H55" s="35"/>
    </row>
    <row r="56" spans="1:11">
      <c r="F56" s="36" t="s">
        <v>25</v>
      </c>
      <c r="G56" s="37"/>
      <c r="H56" s="37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21</vt:i4>
      </vt:variant>
    </vt:vector>
  </HeadingPairs>
  <TitlesOfParts>
    <vt:vector size="49" baseType="lpstr">
      <vt:lpstr>Лист2</vt:lpstr>
      <vt:lpstr>Олександріївська</vt:lpstr>
      <vt:lpstr>  КМКЛШМД</vt:lpstr>
      <vt:lpstr>Київській дитячій №1</vt:lpstr>
      <vt:lpstr>Київська міська дитяча №2</vt:lpstr>
      <vt:lpstr>ДКЛ№ 3</vt:lpstr>
      <vt:lpstr>Дитяча клінічна лікарня №4</vt:lpstr>
      <vt:lpstr>Дитяча клінічна лікарня №6</vt:lpstr>
      <vt:lpstr>Дитячій клінічній лікарні №7</vt:lpstr>
      <vt:lpstr>Дитячій клінічній лікарні №8</vt:lpstr>
      <vt:lpstr>Дитячій клінічній лікарні №9</vt:lpstr>
      <vt:lpstr>Київська міська клінічна №1</vt:lpstr>
      <vt:lpstr>Київська міська клінічна №2</vt:lpstr>
      <vt:lpstr>КМКЛ № 4</vt:lpstr>
      <vt:lpstr>КМКЛ № 5</vt:lpstr>
      <vt:lpstr>КМКЛ № 6</vt:lpstr>
      <vt:lpstr>КМКЛ № 7</vt:lpstr>
      <vt:lpstr>КМКЛ № 8</vt:lpstr>
      <vt:lpstr>КМКЛ № 9</vt:lpstr>
      <vt:lpstr>КМКЛ № 10</vt:lpstr>
      <vt:lpstr>КМКЛ № 12</vt:lpstr>
      <vt:lpstr>КМКЛ № 14</vt:lpstr>
      <vt:lpstr>КМКЛ № 15</vt:lpstr>
      <vt:lpstr>КМКЛ № 18</vt:lpstr>
      <vt:lpstr>КМКЛ № 11</vt:lpstr>
      <vt:lpstr>психіатрія</vt:lpstr>
      <vt:lpstr>фтизіатрія</vt:lpstr>
      <vt:lpstr>дерматовенерологія</vt:lpstr>
      <vt:lpstr>'Дитяча клінічна лікарня №4'!Область_печати</vt:lpstr>
      <vt:lpstr>'Дитячій клінічній лікарні №7'!Область_печати</vt:lpstr>
      <vt:lpstr>'Дитячій клінічній лікарні №8'!Область_печати</vt:lpstr>
      <vt:lpstr>'Дитячій клінічній лікарні №9'!Область_печати</vt:lpstr>
      <vt:lpstr>'ДКЛ№ 3'!Область_печати</vt:lpstr>
      <vt:lpstr>'Київська міська дитяча №2'!Область_печати</vt:lpstr>
      <vt:lpstr>'Київська міська клінічна №1'!Область_печати</vt:lpstr>
      <vt:lpstr>'Київська міська клінічна №2'!Область_печати</vt:lpstr>
      <vt:lpstr>'Київській дитячій №1'!Область_печати</vt:lpstr>
      <vt:lpstr>'КМКЛ № 14'!Область_печати</vt:lpstr>
      <vt:lpstr>'КМКЛ № 15'!Область_печати</vt:lpstr>
      <vt:lpstr>'КМКЛ № 18'!Область_печати</vt:lpstr>
      <vt:lpstr>'КМКЛ № 4'!Область_печати</vt:lpstr>
      <vt:lpstr>'КМКЛ № 5'!Область_печати</vt:lpstr>
      <vt:lpstr>'КМКЛ № 6'!Область_печати</vt:lpstr>
      <vt:lpstr>'КМКЛ № 7'!Область_печати</vt:lpstr>
      <vt:lpstr>'КМКЛ № 8'!Область_печати</vt:lpstr>
      <vt:lpstr>'КМКЛ № 9'!Область_печати</vt:lpstr>
      <vt:lpstr>Олександріївська!Область_печати</vt:lpstr>
      <vt:lpstr>психіатрія!Область_печати</vt:lpstr>
      <vt:lpstr>фтизіатрія!Область_печати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2018-04-10T13:20:59Z</dcterms:modified>
</cp:coreProperties>
</file>