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P:\Степанюк В.А\Благодійні внески_сайт\2019\1 квартал\Медико-соц.захист дітей сиріт\"/>
    </mc:Choice>
  </mc:AlternateContent>
  <xr:revisionPtr revIDLastSave="0" documentId="8_{36FA6552-97F4-42B9-98A5-27D0C6BA4417}" xr6:coauthVersionLast="41" xr6:coauthVersionMax="41" xr10:uidLastSave="{00000000-0000-0000-0000-000000000000}"/>
  <bookViews>
    <workbookView xWindow="-120" yWindow="330" windowWidth="29040" windowHeight="15990" activeTab="1" xr2:uid="{00000000-000D-0000-FFFF-FFFF00000000}"/>
  </bookViews>
  <sheets>
    <sheet name="beriz" sheetId="125" r:id="rId1"/>
    <sheet name="gorodec" sheetId="127" r:id="rId2"/>
  </sheets>
  <definedNames>
    <definedName name="_xlnm.Print_Area" localSheetId="0">beriz!$A$1:$K$28</definedName>
    <definedName name="_xlnm.Print_Area" localSheetId="1">gorodec!$A$1:$K$58</definedName>
  </definedNames>
  <calcPr calcId="191029"/>
</workbook>
</file>

<file path=xl/calcChain.xml><?xml version="1.0" encoding="utf-8"?>
<calcChain xmlns="http://schemas.openxmlformats.org/spreadsheetml/2006/main">
  <c r="J50" i="127" l="1"/>
  <c r="H50" i="127"/>
  <c r="D50" i="127"/>
  <c r="C50" i="127"/>
  <c r="K50" i="127" s="1"/>
  <c r="F49" i="127"/>
  <c r="F48" i="127"/>
  <c r="F47" i="127"/>
  <c r="F46" i="127"/>
  <c r="F45" i="127"/>
  <c r="F44" i="127"/>
  <c r="F43" i="127"/>
  <c r="F42" i="127"/>
  <c r="F41" i="127"/>
  <c r="F40" i="127"/>
  <c r="F39" i="127"/>
  <c r="F38" i="127"/>
  <c r="F37" i="127"/>
  <c r="F36" i="127"/>
  <c r="F35" i="127"/>
  <c r="F34" i="127"/>
  <c r="F33" i="127"/>
  <c r="F32" i="127"/>
  <c r="F31" i="127"/>
  <c r="F30" i="127"/>
  <c r="F29" i="127"/>
  <c r="F28" i="127"/>
  <c r="F27" i="127"/>
  <c r="F26" i="127"/>
  <c r="F25" i="127"/>
  <c r="F24" i="127"/>
  <c r="F23" i="127"/>
  <c r="F22" i="127"/>
  <c r="F21" i="127"/>
  <c r="F20" i="127"/>
  <c r="F19" i="127"/>
  <c r="F18" i="127"/>
  <c r="F17" i="127"/>
  <c r="F16" i="127"/>
  <c r="F15" i="127"/>
  <c r="F14" i="127"/>
  <c r="F13" i="127"/>
  <c r="F12" i="127"/>
  <c r="F11" i="127"/>
  <c r="F10" i="127"/>
  <c r="F9" i="127"/>
  <c r="F8" i="127"/>
  <c r="F7" i="127"/>
  <c r="J20" i="125"/>
  <c r="H20" i="125"/>
  <c r="C20" i="125"/>
  <c r="F19" i="125"/>
  <c r="K19" i="125" s="1"/>
  <c r="F18" i="125"/>
  <c r="K18" i="125" s="1"/>
  <c r="F17" i="125"/>
  <c r="K17" i="125" s="1"/>
  <c r="D16" i="125"/>
  <c r="F16" i="125" s="1"/>
  <c r="K16" i="125" s="1"/>
  <c r="D15" i="125"/>
  <c r="F15" i="125" s="1"/>
  <c r="K15" i="125" s="1"/>
  <c r="F14" i="125"/>
  <c r="K14" i="125" s="1"/>
  <c r="F13" i="125"/>
  <c r="K13" i="125" s="1"/>
  <c r="F12" i="125"/>
  <c r="K12" i="125" s="1"/>
  <c r="D12" i="125"/>
  <c r="D11" i="125"/>
  <c r="F11" i="125" s="1"/>
  <c r="K11" i="125" s="1"/>
  <c r="F10" i="125"/>
  <c r="K10" i="125" s="1"/>
  <c r="D10" i="125"/>
  <c r="K9" i="125"/>
  <c r="F9" i="125"/>
  <c r="D8" i="125"/>
  <c r="F8" i="125" s="1"/>
  <c r="K8" i="125" s="1"/>
  <c r="F7" i="125"/>
  <c r="K7" i="125" s="1"/>
  <c r="D7" i="125"/>
  <c r="D20" i="125" s="1"/>
  <c r="F50" i="127" l="1"/>
  <c r="F20" i="125"/>
  <c r="K20" i="125" s="1"/>
</calcChain>
</file>

<file path=xl/sharedStrings.xml><?xml version="1.0" encoding="utf-8"?>
<sst xmlns="http://schemas.openxmlformats.org/spreadsheetml/2006/main" count="120" uniqueCount="54">
  <si>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</si>
  <si>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</si>
  <si>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___Київський міський будинок дитини "Берізка"___за__І__квартал__2019___року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</si>
  <si>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</si>
  <si>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</si>
  <si>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</si>
  <si>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</si>
  <si>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</si>
  <si>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</si>
  <si>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</si>
  <si>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</si>
  <si>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</si>
  <si>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</si>
  <si>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</si>
  <si>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</si>
  <si>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</si>
  <si>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Фізична особа</t>
  </si>
  <si>
    <t>засоби гігієни</t>
  </si>
  <si>
    <t>мякий інвентар</t>
  </si>
  <si>
    <t>електроприбори</t>
  </si>
  <si>
    <t>іграшки</t>
  </si>
  <si>
    <t>засоби по догляду за малюками</t>
  </si>
  <si>
    <t>продукти харчування</t>
  </si>
  <si>
    <t>ТОВ "Руш"ІМ ЄВА</t>
  </si>
  <si>
    <t>Ашан</t>
  </si>
  <si>
    <t>ТОВ "Хіп Україна"</t>
  </si>
  <si>
    <t>ТОВ Б777</t>
  </si>
  <si>
    <t>БФ ім "Св. Луки"</t>
  </si>
  <si>
    <t>Приватна особа</t>
  </si>
  <si>
    <t>основні засоби</t>
  </si>
  <si>
    <t>ВСЬОГО по закладу</t>
  </si>
  <si>
    <t>Головний лікар</t>
  </si>
  <si>
    <t>Могильний О.І.</t>
  </si>
  <si>
    <t>(підпис)           (ініціали і прізвище) </t>
  </si>
  <si>
    <t>Головний бухгалтер</t>
  </si>
  <si>
    <t>Вороніна І.В.</t>
  </si>
  <si>
    <t>медикаменти</t>
  </si>
  <si>
    <t>Керівник установи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</si>
  <si>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будинок дитини ім. М.М. Городецького за І квартал 2019року </t>
  </si>
  <si>
    <t>КО "Спілка Самаритян"</t>
  </si>
  <si>
    <t>прод. харчування</t>
  </si>
  <si>
    <t>прод.харчування</t>
  </si>
  <si>
    <t>ВіДіАвтосітіКільцева</t>
  </si>
  <si>
    <t>канц.товари</t>
  </si>
  <si>
    <t>Компанія "Агроскоп"</t>
  </si>
  <si>
    <t>госп.матеріали</t>
  </si>
  <si>
    <t>господ.матеріали</t>
  </si>
  <si>
    <t>ТОВ "Парі"</t>
  </si>
  <si>
    <t>меблі</t>
  </si>
  <si>
    <t>миючі засоби</t>
  </si>
  <si>
    <t>ТОВ "Натане-Фарм"</t>
  </si>
  <si>
    <t>БМФ "Санахант"</t>
  </si>
  <si>
    <t>В.І. Федорова</t>
  </si>
  <si>
    <t>М.Ю. Кінаш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</si>
</sst>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8" fillId="0" borderId="0"/>
  </cellStyleXfs>
  <cellXfs count="38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distributed"/>
    </xf>
    <xf numFmtId="0" fontId="15" fillId="0" borderId="2" xfId="0" applyFont="1" applyBorder="1"/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7" fillId="0" borderId="1" xfId="6" applyFont="1" applyBorder="1" applyAlignment="1">
      <alignment horizontal="center"/>
    </xf>
    <xf numFmtId="0" fontId="19" fillId="0" borderId="1" xfId="6" applyFont="1" applyBorder="1" applyAlignment="1">
      <alignment horizontal="center"/>
    </xf>
    <xf numFmtId="0" fontId="0" fillId="0" borderId="1" xfId="0" applyBorder="1"/>
    <xf numFmtId="0" fontId="20" fillId="0" borderId="0" xfId="6" applyFont="1" applyAlignment="1">
      <alignment horizontal="centerContinuous" vertical="top"/>
    </xf>
    <xf numFmtId="0" fontId="15" fillId="0" borderId="2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 vertical="center"/>
    </xf>
  </cellXfs>
  <cellStyles count="7">
    <cellStyle name="Звичайний 2" xfId="1" xr:uid="{00000000-0005-0000-0000-000000000000}"/>
    <cellStyle name="Звичайний 3" xfId="2" xr:uid="{00000000-0005-0000-0000-000001000000}"/>
    <cellStyle name="Звичайний 4" xfId="3" xr:uid="{00000000-0005-0000-0000-000002000000}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Обычный_план використання " xfId="6" xr:uid="{CA58965A-6DFF-4D36-BD54-3CA37F85C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28570-AB0D-4B47-8DFD-B3952673BB56}">
  <sheetPr>
    <pageSetUpPr fitToPage="1"/>
  </sheetPr>
  <dimension ref="A1:M26"/>
  <sheetViews>
    <sheetView topLeftCell="B2" zoomScale="75" workbookViewId="0">
      <selection activeCell="K25" sqref="K2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 x14ac:dyDescent="0.25">
      <c r="A7" s="13">
        <v>1</v>
      </c>
      <c r="B7" s="14" t="s">
        <v>16</v>
      </c>
      <c r="C7" s="15">
        <v>23.8</v>
      </c>
      <c r="D7" s="15">
        <f>6.91+4.38+1.83</f>
        <v>13.12</v>
      </c>
      <c r="E7" s="16" t="s">
        <v>17</v>
      </c>
      <c r="F7" s="17">
        <f>SUM(C7,D7)</f>
        <v>36.92</v>
      </c>
      <c r="G7" s="14"/>
      <c r="H7" s="15"/>
      <c r="I7" s="16" t="s">
        <v>17</v>
      </c>
      <c r="J7" s="15">
        <v>6.11</v>
      </c>
      <c r="K7" s="18">
        <f>F7-J7-H7</f>
        <v>30.810000000000002</v>
      </c>
    </row>
    <row r="8" spans="1:13" ht="15.75" x14ac:dyDescent="0.25">
      <c r="A8" s="13"/>
      <c r="B8" s="14"/>
      <c r="C8" s="15"/>
      <c r="D8" s="15">
        <f>2.92+1.12</f>
        <v>4.04</v>
      </c>
      <c r="E8" s="16" t="s">
        <v>18</v>
      </c>
      <c r="F8" s="17">
        <f t="shared" ref="F8:F20" si="0">SUM(C8,D8)</f>
        <v>4.04</v>
      </c>
      <c r="G8" s="14"/>
      <c r="H8" s="15"/>
      <c r="I8" s="16" t="s">
        <v>18</v>
      </c>
      <c r="J8" s="15"/>
      <c r="K8" s="18">
        <f t="shared" ref="K8:K19" si="1">F8-J8-H8</f>
        <v>4.04</v>
      </c>
    </row>
    <row r="9" spans="1:13" ht="15.75" x14ac:dyDescent="0.25">
      <c r="A9" s="13"/>
      <c r="B9" s="14"/>
      <c r="C9" s="15"/>
      <c r="D9" s="15">
        <v>1.72</v>
      </c>
      <c r="E9" s="16" t="s">
        <v>19</v>
      </c>
      <c r="F9" s="17">
        <f t="shared" si="0"/>
        <v>1.72</v>
      </c>
      <c r="G9" s="14"/>
      <c r="H9" s="15"/>
      <c r="I9" s="16" t="s">
        <v>19</v>
      </c>
      <c r="J9" s="15"/>
      <c r="K9" s="18">
        <f t="shared" si="1"/>
        <v>1.72</v>
      </c>
    </row>
    <row r="10" spans="1:13" ht="15.75" x14ac:dyDescent="0.25">
      <c r="A10" s="13"/>
      <c r="B10" s="14"/>
      <c r="C10" s="15"/>
      <c r="D10" s="15">
        <f>13.65+7.56</f>
        <v>21.21</v>
      </c>
      <c r="E10" s="16" t="s">
        <v>20</v>
      </c>
      <c r="F10" s="17">
        <f t="shared" si="0"/>
        <v>21.21</v>
      </c>
      <c r="G10" s="19"/>
      <c r="H10" s="15"/>
      <c r="I10" s="16" t="s">
        <v>20</v>
      </c>
      <c r="J10" s="15"/>
      <c r="K10" s="18">
        <f t="shared" si="1"/>
        <v>21.21</v>
      </c>
    </row>
    <row r="11" spans="1:13" ht="32.25" customHeight="1" x14ac:dyDescent="0.25">
      <c r="A11" s="13"/>
      <c r="B11" s="14"/>
      <c r="C11" s="15"/>
      <c r="D11" s="15">
        <f>58.88+8.44+6.38+2.12+1.57+0.92</f>
        <v>78.31</v>
      </c>
      <c r="E11" s="16" t="s">
        <v>21</v>
      </c>
      <c r="F11" s="17">
        <f t="shared" si="0"/>
        <v>78.31</v>
      </c>
      <c r="G11" s="14"/>
      <c r="H11" s="15"/>
      <c r="I11" s="16" t="s">
        <v>21</v>
      </c>
      <c r="J11" s="15">
        <v>35.9</v>
      </c>
      <c r="K11" s="18">
        <f t="shared" si="1"/>
        <v>42.410000000000004</v>
      </c>
    </row>
    <row r="12" spans="1:13" ht="31.5" x14ac:dyDescent="0.25">
      <c r="A12" s="13"/>
      <c r="B12" s="14"/>
      <c r="C12" s="15"/>
      <c r="D12" s="15">
        <f>28.29+23.69+25.28</f>
        <v>77.260000000000005</v>
      </c>
      <c r="E12" s="16" t="s">
        <v>22</v>
      </c>
      <c r="F12" s="17">
        <f t="shared" si="0"/>
        <v>77.260000000000005</v>
      </c>
      <c r="G12" s="14"/>
      <c r="H12" s="15"/>
      <c r="I12" s="16" t="s">
        <v>22</v>
      </c>
      <c r="J12" s="15">
        <v>58.2</v>
      </c>
      <c r="K12" s="18">
        <f t="shared" si="1"/>
        <v>19.060000000000002</v>
      </c>
    </row>
    <row r="13" spans="1:13" ht="15.75" x14ac:dyDescent="0.25">
      <c r="A13" s="13">
        <v>2</v>
      </c>
      <c r="B13" s="14" t="s">
        <v>23</v>
      </c>
      <c r="C13" s="15"/>
      <c r="D13" s="15">
        <v>0.43</v>
      </c>
      <c r="E13" s="16" t="s">
        <v>17</v>
      </c>
      <c r="F13" s="17">
        <f t="shared" si="0"/>
        <v>0.43</v>
      </c>
      <c r="G13" s="14"/>
      <c r="H13" s="15"/>
      <c r="I13" s="16" t="s">
        <v>17</v>
      </c>
      <c r="J13" s="15">
        <v>0.43</v>
      </c>
      <c r="K13" s="18">
        <f t="shared" si="1"/>
        <v>0</v>
      </c>
    </row>
    <row r="14" spans="1:13" ht="31.5" x14ac:dyDescent="0.25">
      <c r="A14" s="13"/>
      <c r="B14" s="14"/>
      <c r="C14" s="15"/>
      <c r="D14" s="15">
        <v>1.07</v>
      </c>
      <c r="E14" s="16" t="s">
        <v>21</v>
      </c>
      <c r="F14" s="17">
        <f t="shared" si="0"/>
        <v>1.07</v>
      </c>
      <c r="G14" s="14"/>
      <c r="H14" s="15"/>
      <c r="I14" s="16" t="s">
        <v>21</v>
      </c>
      <c r="J14" s="15">
        <v>1.07</v>
      </c>
      <c r="K14" s="18">
        <f t="shared" si="1"/>
        <v>0</v>
      </c>
    </row>
    <row r="15" spans="1:13" ht="31.5" x14ac:dyDescent="0.25">
      <c r="A15" s="13">
        <v>3</v>
      </c>
      <c r="B15" s="20" t="s">
        <v>24</v>
      </c>
      <c r="C15" s="15"/>
      <c r="D15" s="15">
        <f>4.74</f>
        <v>4.74</v>
      </c>
      <c r="E15" s="16" t="s">
        <v>21</v>
      </c>
      <c r="F15" s="17">
        <f t="shared" si="0"/>
        <v>4.74</v>
      </c>
      <c r="G15" s="14"/>
      <c r="H15" s="15"/>
      <c r="I15" s="16" t="s">
        <v>21</v>
      </c>
      <c r="J15" s="15">
        <v>2.6</v>
      </c>
      <c r="K15" s="18">
        <f t="shared" si="1"/>
        <v>2.14</v>
      </c>
    </row>
    <row r="16" spans="1:13" ht="31.5" x14ac:dyDescent="0.25">
      <c r="A16" s="13">
        <v>4</v>
      </c>
      <c r="B16" s="14" t="s">
        <v>25</v>
      </c>
      <c r="C16" s="15"/>
      <c r="D16" s="15">
        <f>20.93</f>
        <v>20.93</v>
      </c>
      <c r="E16" s="16" t="s">
        <v>22</v>
      </c>
      <c r="F16" s="17">
        <f>SUM(C16,D16)</f>
        <v>20.93</v>
      </c>
      <c r="G16" s="14"/>
      <c r="H16" s="15"/>
      <c r="I16" s="16" t="s">
        <v>22</v>
      </c>
      <c r="J16" s="15">
        <v>20.93</v>
      </c>
      <c r="K16" s="18">
        <f t="shared" si="1"/>
        <v>0</v>
      </c>
    </row>
    <row r="17" spans="1:11" ht="31.5" x14ac:dyDescent="0.25">
      <c r="A17" s="13">
        <v>7</v>
      </c>
      <c r="B17" s="20" t="s">
        <v>26</v>
      </c>
      <c r="C17" s="15"/>
      <c r="D17" s="15">
        <v>4.41</v>
      </c>
      <c r="E17" s="16" t="s">
        <v>22</v>
      </c>
      <c r="F17" s="17">
        <f>SUM(C17,D17)</f>
        <v>4.41</v>
      </c>
      <c r="G17" s="14"/>
      <c r="H17" s="15"/>
      <c r="I17" s="16" t="s">
        <v>22</v>
      </c>
      <c r="J17" s="15">
        <v>2.89</v>
      </c>
      <c r="K17" s="18">
        <f t="shared" si="1"/>
        <v>1.52</v>
      </c>
    </row>
    <row r="18" spans="1:11" ht="31.5" x14ac:dyDescent="0.25">
      <c r="A18" s="13">
        <v>8</v>
      </c>
      <c r="B18" s="20" t="s">
        <v>27</v>
      </c>
      <c r="C18" s="15"/>
      <c r="D18" s="15">
        <v>7.85</v>
      </c>
      <c r="E18" s="16" t="s">
        <v>22</v>
      </c>
      <c r="F18" s="17">
        <f>SUM(C18,D18)</f>
        <v>7.85</v>
      </c>
      <c r="G18" s="14"/>
      <c r="H18" s="15"/>
      <c r="I18" s="16" t="s">
        <v>22</v>
      </c>
      <c r="J18" s="15">
        <v>6.15</v>
      </c>
      <c r="K18" s="18">
        <f t="shared" si="1"/>
        <v>1.6999999999999993</v>
      </c>
    </row>
    <row r="19" spans="1:11" ht="15.75" x14ac:dyDescent="0.25">
      <c r="A19" s="13">
        <v>9</v>
      </c>
      <c r="B19" s="14" t="s">
        <v>28</v>
      </c>
      <c r="C19" s="15"/>
      <c r="D19" s="15">
        <v>1.8</v>
      </c>
      <c r="E19" s="16" t="s">
        <v>29</v>
      </c>
      <c r="F19" s="17">
        <f>SUM(C19,D19)</f>
        <v>1.8</v>
      </c>
      <c r="G19" s="14"/>
      <c r="H19" s="15"/>
      <c r="I19" s="16" t="s">
        <v>29</v>
      </c>
      <c r="J19" s="15"/>
      <c r="K19" s="18">
        <f t="shared" si="1"/>
        <v>1.8</v>
      </c>
    </row>
    <row r="20" spans="1:11" ht="15.75" x14ac:dyDescent="0.25">
      <c r="A20" s="21"/>
      <c r="B20" s="22" t="s">
        <v>30</v>
      </c>
      <c r="C20" s="23">
        <f>SUM(C7:C19)</f>
        <v>23.8</v>
      </c>
      <c r="D20" s="23">
        <f>SUM(D7:D19)</f>
        <v>236.89000000000004</v>
      </c>
      <c r="E20" s="24"/>
      <c r="F20" s="25">
        <f t="shared" si="0"/>
        <v>260.69000000000005</v>
      </c>
      <c r="G20" s="26"/>
      <c r="H20" s="23">
        <f>SUM(H7:H19)</f>
        <v>0</v>
      </c>
      <c r="I20" s="24"/>
      <c r="J20" s="23">
        <f>SUM(J7:J19)</f>
        <v>134.28</v>
      </c>
      <c r="K20" s="27">
        <f>F20-H20-J20</f>
        <v>126.41000000000005</v>
      </c>
    </row>
    <row r="23" spans="1:11" ht="15.75" x14ac:dyDescent="0.25">
      <c r="B23" s="28" t="s">
        <v>31</v>
      </c>
      <c r="F23" s="29"/>
      <c r="G23" s="30" t="s">
        <v>32</v>
      </c>
      <c r="H23" s="31"/>
    </row>
    <row r="24" spans="1:11" x14ac:dyDescent="0.25">
      <c r="B24" s="28"/>
      <c r="F24" s="32" t="s">
        <v>33</v>
      </c>
      <c r="G24" s="32"/>
      <c r="H24" s="32"/>
    </row>
    <row r="25" spans="1:11" ht="15.75" x14ac:dyDescent="0.25">
      <c r="B25" s="28" t="s">
        <v>34</v>
      </c>
      <c r="F25" s="29"/>
      <c r="G25" s="30" t="s">
        <v>35</v>
      </c>
      <c r="H25" s="31"/>
    </row>
    <row r="26" spans="1:11" x14ac:dyDescent="0.25">
      <c r="F26" s="32" t="s">
        <v>33</v>
      </c>
      <c r="G26" s="32"/>
      <c r="H26" s="32"/>
    </row>
  </sheetData>
  <mergeCells count="10">
    <mergeCell ref="G23:H23"/>
    <mergeCell ref="G25:H2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06B95-F459-461C-A5D1-C1C42B519A87}">
  <sheetPr>
    <pageSetUpPr fitToPage="1"/>
  </sheetPr>
  <dimension ref="A1:M56"/>
  <sheetViews>
    <sheetView tabSelected="1" zoomScale="75" workbookViewId="0">
      <selection activeCell="I22" sqref="I22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5" t="s">
        <v>38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 x14ac:dyDescent="0.25">
      <c r="A7" s="13"/>
      <c r="B7" s="14" t="s">
        <v>39</v>
      </c>
      <c r="C7" s="15"/>
      <c r="D7" s="15">
        <v>108.35</v>
      </c>
      <c r="E7" s="16" t="s">
        <v>40</v>
      </c>
      <c r="F7" s="17">
        <f>SUM(C7,D7)</f>
        <v>108.35</v>
      </c>
      <c r="G7" s="14">
        <v>2230</v>
      </c>
      <c r="H7" s="15"/>
      <c r="I7" s="16" t="s">
        <v>41</v>
      </c>
      <c r="J7" s="15">
        <v>108.35</v>
      </c>
      <c r="K7" s="18">
        <v>0</v>
      </c>
    </row>
    <row r="8" spans="1:13" ht="15.75" x14ac:dyDescent="0.25">
      <c r="A8" s="13"/>
      <c r="B8" s="14" t="s">
        <v>28</v>
      </c>
      <c r="C8" s="15"/>
      <c r="D8" s="15">
        <v>41.32</v>
      </c>
      <c r="E8" s="16" t="s">
        <v>40</v>
      </c>
      <c r="F8" s="17">
        <f t="shared" ref="F8:F50" si="0">SUM(C8,D8)</f>
        <v>41.32</v>
      </c>
      <c r="G8" s="36">
        <v>2230</v>
      </c>
      <c r="H8" s="15"/>
      <c r="I8" s="16" t="s">
        <v>41</v>
      </c>
      <c r="J8" s="15">
        <v>41.32</v>
      </c>
      <c r="K8" s="18">
        <v>0</v>
      </c>
    </row>
    <row r="9" spans="1:13" ht="15.75" x14ac:dyDescent="0.25">
      <c r="A9" s="13"/>
      <c r="B9" s="14"/>
      <c r="C9" s="15"/>
      <c r="D9" s="15"/>
      <c r="E9" s="16" t="s">
        <v>40</v>
      </c>
      <c r="F9" s="17">
        <f t="shared" si="0"/>
        <v>0</v>
      </c>
      <c r="G9" s="36">
        <v>2230</v>
      </c>
      <c r="H9" s="15"/>
      <c r="I9" s="16"/>
      <c r="J9" s="15"/>
      <c r="K9" s="18">
        <v>0</v>
      </c>
    </row>
    <row r="10" spans="1:13" ht="15.75" x14ac:dyDescent="0.25">
      <c r="A10" s="13"/>
      <c r="B10" s="14"/>
      <c r="C10" s="15"/>
      <c r="D10" s="15"/>
      <c r="E10" s="16" t="s">
        <v>40</v>
      </c>
      <c r="F10" s="17">
        <f t="shared" si="0"/>
        <v>0</v>
      </c>
      <c r="G10" s="36">
        <v>2230</v>
      </c>
      <c r="H10" s="15"/>
      <c r="I10" s="16"/>
      <c r="J10" s="15"/>
      <c r="K10" s="18">
        <v>0</v>
      </c>
    </row>
    <row r="11" spans="1:13" ht="15.75" x14ac:dyDescent="0.25">
      <c r="A11" s="13"/>
      <c r="B11" s="14" t="s">
        <v>28</v>
      </c>
      <c r="C11" s="15"/>
      <c r="D11" s="15">
        <v>77.78</v>
      </c>
      <c r="E11" s="16" t="s">
        <v>20</v>
      </c>
      <c r="F11" s="17">
        <f t="shared" si="0"/>
        <v>77.78</v>
      </c>
      <c r="G11" s="36">
        <v>2210</v>
      </c>
      <c r="H11" s="15"/>
      <c r="I11" s="16" t="s">
        <v>20</v>
      </c>
      <c r="J11" s="15">
        <v>77.78</v>
      </c>
      <c r="K11" s="18"/>
    </row>
    <row r="12" spans="1:13" ht="15.75" x14ac:dyDescent="0.25">
      <c r="A12" s="13"/>
      <c r="B12" s="14" t="s">
        <v>28</v>
      </c>
      <c r="C12" s="15"/>
      <c r="D12" s="15">
        <v>120.511</v>
      </c>
      <c r="E12" s="16" t="s">
        <v>18</v>
      </c>
      <c r="F12" s="17">
        <f>SUM(C12,D12)</f>
        <v>120.511</v>
      </c>
      <c r="G12" s="37">
        <v>2210</v>
      </c>
      <c r="H12" s="15"/>
      <c r="I12" s="16" t="s">
        <v>18</v>
      </c>
      <c r="J12" s="15">
        <v>120.51</v>
      </c>
      <c r="K12" s="18"/>
    </row>
    <row r="13" spans="1:13" ht="15.75" x14ac:dyDescent="0.25">
      <c r="A13" s="13"/>
      <c r="B13" s="14" t="s">
        <v>42</v>
      </c>
      <c r="C13" s="15"/>
      <c r="D13" s="15">
        <v>24.75</v>
      </c>
      <c r="E13" s="16" t="s">
        <v>43</v>
      </c>
      <c r="F13" s="17">
        <f t="shared" si="0"/>
        <v>24.75</v>
      </c>
      <c r="G13" s="37">
        <v>2210</v>
      </c>
      <c r="H13" s="15"/>
      <c r="I13" s="16" t="s">
        <v>43</v>
      </c>
      <c r="J13" s="15">
        <v>24.75</v>
      </c>
      <c r="K13" s="18"/>
    </row>
    <row r="14" spans="1:13" ht="15.75" x14ac:dyDescent="0.25">
      <c r="A14" s="13"/>
      <c r="B14" s="14" t="s">
        <v>44</v>
      </c>
      <c r="C14" s="15"/>
      <c r="D14" s="15">
        <v>211.04499999999999</v>
      </c>
      <c r="E14" s="16" t="s">
        <v>45</v>
      </c>
      <c r="F14" s="17">
        <f t="shared" si="0"/>
        <v>211.04499999999999</v>
      </c>
      <c r="G14" s="36">
        <v>2210</v>
      </c>
      <c r="H14" s="15"/>
      <c r="I14" s="16" t="s">
        <v>46</v>
      </c>
      <c r="J14" s="15">
        <v>211.05</v>
      </c>
      <c r="K14" s="18"/>
    </row>
    <row r="15" spans="1:13" ht="15.75" x14ac:dyDescent="0.25">
      <c r="A15" s="19"/>
      <c r="B15" s="14" t="s">
        <v>47</v>
      </c>
      <c r="C15" s="15"/>
      <c r="D15" s="15">
        <v>89.23</v>
      </c>
      <c r="E15" s="16" t="s">
        <v>48</v>
      </c>
      <c r="F15" s="17">
        <f t="shared" si="0"/>
        <v>89.23</v>
      </c>
      <c r="G15" s="36">
        <v>2210</v>
      </c>
      <c r="H15" s="15"/>
      <c r="I15" s="16" t="s">
        <v>48</v>
      </c>
      <c r="J15" s="15">
        <v>89.23</v>
      </c>
      <c r="K15" s="18"/>
    </row>
    <row r="16" spans="1:13" ht="15" customHeight="1" x14ac:dyDescent="0.25">
      <c r="A16" s="19"/>
      <c r="B16" s="14" t="s">
        <v>28</v>
      </c>
      <c r="C16" s="15"/>
      <c r="D16" s="15">
        <v>41.956000000000003</v>
      </c>
      <c r="E16" s="16" t="s">
        <v>49</v>
      </c>
      <c r="F16" s="17">
        <f t="shared" si="0"/>
        <v>41.956000000000003</v>
      </c>
      <c r="G16" s="36">
        <v>2210</v>
      </c>
      <c r="H16" s="15"/>
      <c r="I16" s="16" t="s">
        <v>49</v>
      </c>
      <c r="J16" s="15">
        <v>41.96</v>
      </c>
      <c r="K16" s="18"/>
    </row>
    <row r="17" spans="1:11" ht="15.75" x14ac:dyDescent="0.25">
      <c r="A17" s="13"/>
      <c r="B17" s="14" t="s">
        <v>28</v>
      </c>
      <c r="C17" s="15"/>
      <c r="D17" s="15">
        <v>247.08199999999999</v>
      </c>
      <c r="E17" s="16" t="s">
        <v>17</v>
      </c>
      <c r="F17" s="17">
        <f t="shared" si="0"/>
        <v>247.08199999999999</v>
      </c>
      <c r="G17" s="36">
        <v>2210</v>
      </c>
      <c r="H17" s="15"/>
      <c r="I17" s="16" t="s">
        <v>17</v>
      </c>
      <c r="J17" s="15">
        <v>247.08</v>
      </c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36">
        <v>2210</v>
      </c>
      <c r="H18" s="15"/>
      <c r="I18" s="16"/>
      <c r="J18" s="15"/>
      <c r="K18" s="18"/>
    </row>
    <row r="19" spans="1:11" ht="15.75" x14ac:dyDescent="0.25">
      <c r="A19" s="13"/>
      <c r="B19" s="14" t="s">
        <v>50</v>
      </c>
      <c r="C19" s="15"/>
      <c r="D19" s="15">
        <v>20.46</v>
      </c>
      <c r="E19" s="16" t="s">
        <v>36</v>
      </c>
      <c r="F19" s="17">
        <f>SUM(C19,D19)</f>
        <v>20.46</v>
      </c>
      <c r="G19" s="36">
        <v>2220</v>
      </c>
      <c r="H19" s="15"/>
      <c r="I19" s="16" t="s">
        <v>36</v>
      </c>
      <c r="J19" s="15">
        <v>20.46</v>
      </c>
      <c r="K19" s="18"/>
    </row>
    <row r="20" spans="1:11" ht="15.75" x14ac:dyDescent="0.25">
      <c r="A20" s="13"/>
      <c r="B20" s="14" t="s">
        <v>28</v>
      </c>
      <c r="C20" s="15">
        <v>102.76</v>
      </c>
      <c r="D20" s="15"/>
      <c r="E20" s="16"/>
      <c r="F20" s="17">
        <f t="shared" si="0"/>
        <v>102.76</v>
      </c>
      <c r="G20" s="36"/>
      <c r="H20" s="15"/>
      <c r="I20" s="16"/>
      <c r="J20" s="15"/>
      <c r="K20" s="18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36"/>
      <c r="H21" s="15"/>
      <c r="I21" s="16"/>
      <c r="J21" s="15"/>
      <c r="K21" s="18"/>
    </row>
    <row r="22" spans="1:11" ht="15.75" x14ac:dyDescent="0.25">
      <c r="A22" s="13"/>
      <c r="B22" s="14" t="s">
        <v>28</v>
      </c>
      <c r="C22" s="15"/>
      <c r="D22" s="15">
        <v>43.9</v>
      </c>
      <c r="E22" s="16" t="s">
        <v>29</v>
      </c>
      <c r="F22" s="17">
        <f t="shared" si="0"/>
        <v>43.9</v>
      </c>
      <c r="G22" s="36">
        <v>3210</v>
      </c>
      <c r="H22" s="15"/>
      <c r="I22" s="16" t="s">
        <v>29</v>
      </c>
      <c r="J22" s="15">
        <v>43.9</v>
      </c>
      <c r="K22" s="18"/>
    </row>
    <row r="23" spans="1:11" ht="15.75" x14ac:dyDescent="0.25">
      <c r="A23" s="13"/>
      <c r="B23" s="14" t="s">
        <v>51</v>
      </c>
      <c r="C23" s="15"/>
      <c r="D23" s="15">
        <v>10.8</v>
      </c>
      <c r="E23" s="16" t="s">
        <v>29</v>
      </c>
      <c r="F23" s="17">
        <f t="shared" si="0"/>
        <v>10.8</v>
      </c>
      <c r="G23" s="36">
        <v>3210</v>
      </c>
      <c r="H23" s="15"/>
      <c r="I23" s="16" t="s">
        <v>29</v>
      </c>
      <c r="J23" s="15">
        <v>43.9</v>
      </c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33"/>
      <c r="B47" s="21"/>
      <c r="C47" s="34"/>
      <c r="D47" s="34"/>
      <c r="E47" s="35"/>
      <c r="F47" s="17">
        <f t="shared" si="0"/>
        <v>0</v>
      </c>
      <c r="G47" s="21"/>
      <c r="H47" s="34"/>
      <c r="I47" s="35"/>
      <c r="J47" s="34"/>
      <c r="K47" s="18"/>
    </row>
    <row r="48" spans="1:11" ht="15.75" x14ac:dyDescent="0.25">
      <c r="A48" s="33"/>
      <c r="B48" s="21"/>
      <c r="C48" s="34"/>
      <c r="D48" s="34"/>
      <c r="E48" s="35"/>
      <c r="F48" s="17">
        <f t="shared" si="0"/>
        <v>0</v>
      </c>
      <c r="G48" s="21"/>
      <c r="H48" s="34"/>
      <c r="I48" s="35"/>
      <c r="J48" s="34"/>
      <c r="K48" s="18"/>
    </row>
    <row r="49" spans="1:11" ht="15.75" x14ac:dyDescent="0.25">
      <c r="A49" s="33"/>
      <c r="B49" s="21"/>
      <c r="C49" s="34"/>
      <c r="D49" s="34"/>
      <c r="E49" s="35"/>
      <c r="F49" s="17">
        <f t="shared" si="0"/>
        <v>0</v>
      </c>
      <c r="G49" s="21"/>
      <c r="H49" s="34"/>
      <c r="I49" s="35"/>
      <c r="J49" s="34"/>
      <c r="K49" s="18"/>
    </row>
    <row r="50" spans="1:11" ht="15.75" x14ac:dyDescent="0.25">
      <c r="A50" s="21"/>
      <c r="B50" s="22" t="s">
        <v>30</v>
      </c>
      <c r="C50" s="23">
        <f>SUM(C7:C49)</f>
        <v>102.76</v>
      </c>
      <c r="D50" s="23">
        <f>SUM(D7:D49)</f>
        <v>1037.184</v>
      </c>
      <c r="E50" s="24"/>
      <c r="F50" s="25">
        <f t="shared" si="0"/>
        <v>1139.944</v>
      </c>
      <c r="G50" s="26"/>
      <c r="H50" s="23">
        <f>SUM(H7:H49)</f>
        <v>0</v>
      </c>
      <c r="I50" s="24"/>
      <c r="J50" s="23">
        <f>SUM(J7:J49)</f>
        <v>1070.2900000000002</v>
      </c>
      <c r="K50" s="27">
        <f>C50-H50</f>
        <v>102.76</v>
      </c>
    </row>
    <row r="53" spans="1:11" ht="15.75" x14ac:dyDescent="0.25">
      <c r="B53" s="28" t="s">
        <v>37</v>
      </c>
      <c r="F53" s="29"/>
      <c r="G53" s="30" t="s">
        <v>52</v>
      </c>
      <c r="H53" s="31"/>
    </row>
    <row r="54" spans="1:11" x14ac:dyDescent="0.25">
      <c r="B54" s="28"/>
      <c r="F54" s="32" t="s">
        <v>33</v>
      </c>
      <c r="G54" s="32"/>
      <c r="H54" s="32"/>
    </row>
    <row r="55" spans="1:11" ht="15.75" x14ac:dyDescent="0.25">
      <c r="B55" s="28" t="s">
        <v>34</v>
      </c>
      <c r="F55" s="29"/>
      <c r="G55" s="30" t="s">
        <v>53</v>
      </c>
      <c r="H55" s="31"/>
    </row>
    <row r="56" spans="1:11" x14ac:dyDescent="0.25">
      <c r="F56" s="32" t="s">
        <v>33</v>
      </c>
      <c r="G56" s="32"/>
      <c r="H56" s="32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beriz</vt:lpstr>
      <vt:lpstr>gorodec</vt:lpstr>
      <vt:lpstr>beriz!Область_печати</vt:lpstr>
      <vt:lpstr>gorodec!Область_печати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KadevalWork</cp:lastModifiedBy>
  <cp:lastPrinted>2017-09-07T05:44:19Z</cp:lastPrinted>
  <dcterms:created xsi:type="dcterms:W3CDTF">2017-09-06T12:41:31Z</dcterms:created>
  <dcterms:modified xsi:type="dcterms:W3CDTF">2019-04-10T11:03:27Z</dcterms:modified>
</cp:coreProperties>
</file>