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Kadeval\Desktop\робота\благодійка\2 квартал\Лікарсько-акушерська доп.вагітним\"/>
    </mc:Choice>
  </mc:AlternateContent>
  <bookViews>
    <workbookView xWindow="0" yWindow="450" windowWidth="20730" windowHeight="9735"/>
  </bookViews>
  <sheets>
    <sheet name="кмпб1" sheetId="125" r:id="rId1"/>
    <sheet name="кмпб2" sheetId="126" r:id="rId2"/>
    <sheet name="ккмпб6" sheetId="130" r:id="rId3"/>
    <sheet name="кмпб3" sheetId="128" r:id="rId4"/>
    <sheet name="перинальний" sheetId="133" r:id="rId5"/>
  </sheets>
  <definedNames>
    <definedName name="_xlnm.Print_Area" localSheetId="2">ккмпб6!$A$1:$K$117</definedName>
    <definedName name="_xlnm.Print_Area" localSheetId="0">кмпб1!$A$1:$K$58</definedName>
    <definedName name="_xlnm.Print_Area" localSheetId="1">кмпб2!$A$1:$K$58</definedName>
    <definedName name="_xlnm.Print_Area" localSheetId="3">кмпб3!$A$1:$K$21</definedName>
    <definedName name="_xlnm.Print_Area" localSheetId="4">перинальний!$A$1:$K$26</definedName>
  </definedNames>
  <calcPr calcId="162913"/>
</workbook>
</file>

<file path=xl/calcChain.xml><?xml version="1.0" encoding="utf-8"?>
<calcChain xmlns="http://schemas.openxmlformats.org/spreadsheetml/2006/main">
  <c r="J19" i="133" l="1"/>
  <c r="H19" i="133"/>
  <c r="K19" i="133" s="1"/>
  <c r="F19" i="133"/>
  <c r="D19" i="133"/>
  <c r="C19" i="133"/>
  <c r="F18" i="133"/>
  <c r="F17" i="133"/>
  <c r="F16" i="133"/>
  <c r="F15" i="133"/>
  <c r="F14" i="133"/>
  <c r="F13" i="133"/>
  <c r="F12" i="133"/>
  <c r="F10" i="133"/>
  <c r="F9" i="133"/>
  <c r="F8" i="133"/>
  <c r="F7" i="133"/>
  <c r="K109" i="130"/>
  <c r="J109" i="130"/>
  <c r="H109" i="130"/>
  <c r="F109" i="130"/>
  <c r="D109" i="130"/>
  <c r="C109" i="130"/>
  <c r="F100" i="130"/>
  <c r="F78" i="130"/>
  <c r="F60" i="130"/>
  <c r="F57" i="130"/>
  <c r="F36" i="130"/>
  <c r="F35" i="130"/>
  <c r="F34" i="130"/>
  <c r="F33" i="130"/>
  <c r="F32" i="130"/>
  <c r="F31" i="130"/>
  <c r="F30" i="130"/>
  <c r="F29" i="130"/>
  <c r="F28" i="130"/>
  <c r="F27" i="130"/>
  <c r="F26" i="130"/>
  <c r="F25" i="130"/>
  <c r="F24" i="130"/>
  <c r="F23" i="130"/>
  <c r="F22" i="130"/>
  <c r="F21" i="130"/>
  <c r="F20" i="130"/>
  <c r="F19" i="130"/>
  <c r="F17" i="130"/>
  <c r="F16" i="130"/>
  <c r="F15" i="130"/>
  <c r="F14" i="130"/>
  <c r="F13" i="130"/>
  <c r="F12" i="130"/>
  <c r="F11" i="130"/>
  <c r="F10" i="130"/>
  <c r="F9" i="130"/>
  <c r="F8" i="130"/>
  <c r="J13" i="128"/>
  <c r="H13" i="128"/>
  <c r="K13" i="128" s="1"/>
  <c r="F13" i="128"/>
  <c r="D13" i="128"/>
  <c r="C13" i="128"/>
  <c r="F12" i="128"/>
  <c r="F11" i="128"/>
  <c r="F10" i="128"/>
  <c r="F9" i="128"/>
  <c r="F8" i="128"/>
  <c r="F7" i="128"/>
  <c r="C50" i="126"/>
  <c r="F49" i="126"/>
  <c r="F48" i="126"/>
  <c r="F47" i="126"/>
  <c r="F46" i="126"/>
  <c r="F45" i="126"/>
  <c r="F44" i="126"/>
  <c r="F43" i="126"/>
  <c r="F42" i="126"/>
  <c r="F41" i="126"/>
  <c r="F40" i="126"/>
  <c r="F39" i="126"/>
  <c r="F38" i="126"/>
  <c r="F37" i="126"/>
  <c r="F36" i="126"/>
  <c r="F35" i="126"/>
  <c r="F34" i="126"/>
  <c r="F33" i="126"/>
  <c r="F32" i="126"/>
  <c r="F31" i="126"/>
  <c r="F30" i="126"/>
  <c r="F29" i="126"/>
  <c r="F28" i="126"/>
  <c r="F27" i="126"/>
  <c r="F26" i="126"/>
  <c r="F25" i="126"/>
  <c r="F24" i="126"/>
  <c r="F23" i="126"/>
  <c r="F22" i="126"/>
  <c r="F21" i="126"/>
  <c r="F20" i="126"/>
  <c r="F19" i="126"/>
  <c r="F18" i="126"/>
  <c r="F17" i="126"/>
  <c r="H16" i="126"/>
  <c r="H50" i="126" s="1"/>
  <c r="K50" i="126" s="1"/>
  <c r="F15" i="126"/>
  <c r="J13" i="126"/>
  <c r="D13" i="126"/>
  <c r="F13" i="126" s="1"/>
  <c r="F12" i="126"/>
  <c r="J11" i="126"/>
  <c r="D11" i="126"/>
  <c r="F11" i="126" s="1"/>
  <c r="F10" i="126"/>
  <c r="J9" i="126"/>
  <c r="J50" i="126" s="1"/>
  <c r="D9" i="126"/>
  <c r="F9" i="126" s="1"/>
  <c r="J8" i="126"/>
  <c r="D8" i="126"/>
  <c r="J7" i="126"/>
  <c r="D7" i="126"/>
  <c r="D50" i="126" s="1"/>
  <c r="F50" i="126" s="1"/>
  <c r="J50" i="125"/>
  <c r="H50" i="125"/>
  <c r="K50" i="125" s="1"/>
  <c r="D50" i="125"/>
  <c r="F50" i="125" s="1"/>
  <c r="C50" i="125"/>
  <c r="F49" i="125"/>
  <c r="F48" i="125"/>
  <c r="F47" i="125"/>
  <c r="F46" i="125"/>
  <c r="F45" i="125"/>
  <c r="F44" i="125"/>
  <c r="F43" i="125"/>
  <c r="F42" i="125"/>
  <c r="F41" i="125"/>
  <c r="F40" i="125"/>
  <c r="F39" i="125"/>
  <c r="F38" i="125"/>
  <c r="F37" i="125"/>
  <c r="F36" i="125"/>
  <c r="F35" i="125"/>
  <c r="F34" i="125"/>
  <c r="F33" i="125"/>
  <c r="F32" i="125"/>
  <c r="F31" i="125"/>
  <c r="F30" i="125"/>
  <c r="F29" i="125"/>
  <c r="F28" i="125"/>
  <c r="F27" i="125"/>
  <c r="F26" i="125"/>
  <c r="F25" i="125"/>
  <c r="F24" i="125"/>
  <c r="F23" i="125"/>
  <c r="F22" i="125"/>
  <c r="F21" i="125"/>
  <c r="F20" i="125"/>
  <c r="F19" i="125"/>
  <c r="F18" i="125"/>
  <c r="F17" i="125"/>
  <c r="F16" i="125"/>
  <c r="F15" i="125"/>
  <c r="F14" i="125"/>
  <c r="F13" i="125"/>
  <c r="F12" i="125"/>
  <c r="F11" i="125"/>
  <c r="F10" i="125"/>
  <c r="F9" i="125"/>
  <c r="F8" i="125"/>
  <c r="F7" i="126" l="1"/>
</calcChain>
</file>

<file path=xl/sharedStrings.xml><?xml version="1.0" encoding="utf-8"?>
<sst xmlns="http://schemas.openxmlformats.org/spreadsheetml/2006/main" count="396" uniqueCount="240">
  <si>
    <t xml:space="preserve">          Додаток до листа</t>
  </si>
  <si>
    <t xml:space="preserve">             від ________ 2018 № ______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</si>
  <si>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Київський  міський  пологовий  будинок  № 1  за  2-й  квартал  2019 року 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</si>
  <si>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</si>
  <si>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№ пп</t>
  </si>
  <si>
    <t>Найменування юридичної особи (або позначення фізичної особи)</t>
  </si>
  <si>
    <t>Благодійні пожертви, що були отримані закладом охорони здоров'я від фізичних та юридичних осіб</t>
  </si>
  <si>
    <t>Всього отримано благодійних пожертв, тис. грн</t>
  </si>
  <si>
    <t>Використання закладом охорони здоров'я благодійних пожертв, отриманих у грошовій (товари і послуг) формі</t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</si>
  <si>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</si>
  <si>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</si>
  <si>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</si>
  <si>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</si>
  <si>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Напрямки використання у грошовій формі (стаття витрат)</t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</si>
  <si>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</si>
  <si>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</si>
  <si>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КНП Центр крові</t>
  </si>
  <si>
    <t>кров</t>
  </si>
  <si>
    <t>ТОВ "ЛАБ-Універсум"</t>
  </si>
  <si>
    <t>реагенти</t>
  </si>
  <si>
    <t>Фізична особа</t>
  </si>
  <si>
    <t>господарчі товари</t>
  </si>
  <si>
    <t>медикаменти</t>
  </si>
  <si>
    <t>меблі</t>
  </si>
  <si>
    <t>холодильник</t>
  </si>
  <si>
    <t>ВСЬОГО по закладу</t>
  </si>
  <si>
    <t>Головний лікар</t>
  </si>
  <si>
    <t>Гончарук Н.П.</t>
  </si>
  <si>
    <t>(підпис)           (ініціали і прізвище) </t>
  </si>
  <si>
    <t>Головний бухгалтер</t>
  </si>
  <si>
    <t>Дрогобич Н.З.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</si>
  <si>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Київським міським пологовим будинком №2_за ІІ квартал 2019 року </t>
  </si>
  <si>
    <t>Фізичні особи</t>
  </si>
  <si>
    <t>побутова техніка</t>
  </si>
  <si>
    <t xml:space="preserve">меблі офісні </t>
  </si>
  <si>
    <t>меблі офісні</t>
  </si>
  <si>
    <t>ТОВ "Паритет-Смік"</t>
  </si>
  <si>
    <t>акустична система</t>
  </si>
  <si>
    <t>КМЦК</t>
  </si>
  <si>
    <t>компоненти крові</t>
  </si>
  <si>
    <t>орг.техніка</t>
  </si>
  <si>
    <t>медичне обладнання</t>
  </si>
  <si>
    <t>навчання персоналу</t>
  </si>
  <si>
    <t>продукти харчування</t>
  </si>
  <si>
    <t>медичні бланки</t>
  </si>
  <si>
    <t>кап.ремонт КДЛ</t>
  </si>
  <si>
    <t>ТО обладнання</t>
  </si>
  <si>
    <t>Керівник установи</t>
  </si>
  <si>
    <t>Т.В.Пехньо</t>
  </si>
  <si>
    <t>О.А.Пустовіт</t>
  </si>
  <si>
    <t xml:space="preserve">         від ________ 2019 № ______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</si>
  <si>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>Київський міський пологовий будинок №3</t>
    </r>
    <r>
      <rPr>
        <b/>
        <sz val="14"/>
        <color indexed="8"/>
        <rFont val="Times New Roman"/>
        <family val="1"/>
        <charset val="204"/>
      </rPr>
      <t xml:space="preserve"> за </t>
    </r>
    <r>
      <rPr>
        <b/>
        <u/>
        <sz val="14"/>
        <color indexed="8"/>
        <rFont val="Times New Roman"/>
        <family val="1"/>
        <charset val="204"/>
      </rPr>
      <t xml:space="preserve">ІІ </t>
    </r>
    <r>
      <rPr>
        <b/>
        <sz val="14"/>
        <color indexed="8"/>
        <rFont val="Times New Roman"/>
        <family val="1"/>
        <charset val="204"/>
      </rPr>
      <t xml:space="preserve">квартал </t>
    </r>
    <r>
      <rPr>
        <b/>
        <u/>
        <sz val="14"/>
        <color indexed="8"/>
        <rFont val="Times New Roman"/>
        <family val="1"/>
        <charset val="204"/>
      </rPr>
      <t xml:space="preserve">2019 </t>
    </r>
    <r>
      <rPr>
        <b/>
        <sz val="14"/>
        <color indexed="8"/>
        <rFont val="Times New Roman"/>
        <family val="1"/>
        <charset val="204"/>
      </rPr>
      <t xml:space="preserve">року </t>
    </r>
  </si>
  <si>
    <t xml:space="preserve">електро обладнання </t>
  </si>
  <si>
    <t>КП "інженерний центр"</t>
  </si>
  <si>
    <t>ТОВ "ФРІСЛАНДКАМПІНА Юей"</t>
  </si>
  <si>
    <t>Гичка Н.М.</t>
  </si>
  <si>
    <t>Заступник головного бухгалтера</t>
  </si>
  <si>
    <t>Снарова Л.Г.</t>
  </si>
  <si>
    <t xml:space="preserve">             від 01.04.19 2018 № 061-3533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</si>
  <si>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Київський міський пологовий будинок №6  за червень  2019 року </t>
  </si>
  <si>
    <t>Управління праці та соціального захисту населення Дніпровської районної в м.Києві державної адміністрації</t>
  </si>
  <si>
    <t>Набір одноразової натуральної допомоги "пакунок малюка"</t>
  </si>
  <si>
    <t>ТОВ з ІІ "Кімберлі-Кларк Україна"</t>
  </si>
  <si>
    <t>Електрочайники-3шт,морозильна камера-2шт</t>
  </si>
  <si>
    <t>Стелаж пластиковий б/в - 1шт</t>
  </si>
  <si>
    <t>Стелаж платиковий б/в - 1шт</t>
  </si>
  <si>
    <t>телевізор - 1шт, кронштейн -1шт, флеш пам"ять-1шт</t>
  </si>
  <si>
    <t>КНП Київський міський центр крові</t>
  </si>
  <si>
    <t>Препарати крові</t>
  </si>
  <si>
    <t>КНП "Київський міський медичний центр "Академія здоров'я людини"</t>
  </si>
  <si>
    <t>Куросурф</t>
  </si>
  <si>
    <t>Ліжко б/в</t>
  </si>
  <si>
    <t>ТОВ СП Оптіма-Фарм, ЛТД</t>
  </si>
  <si>
    <t>Тержинан; Алфавіт МАМА</t>
  </si>
  <si>
    <t>Камера ультрофіолетова</t>
  </si>
  <si>
    <t>Принтер,монітор</t>
  </si>
  <si>
    <t>Десктоп</t>
  </si>
  <si>
    <t xml:space="preserve">КП Фармація </t>
  </si>
  <si>
    <t>Розчини медичні</t>
  </si>
  <si>
    <t>Ліки</t>
  </si>
  <si>
    <t>ПАТ Медицина</t>
  </si>
  <si>
    <t>Реактиви лабораторні</t>
  </si>
  <si>
    <t>ТОВ Дезамед</t>
  </si>
  <si>
    <t>Антисептичні засоби</t>
  </si>
  <si>
    <t>ФОП Гетьман С.І.</t>
  </si>
  <si>
    <t>Дезінфікуючі засоби</t>
  </si>
  <si>
    <t>ФОП Гальперін В.О.</t>
  </si>
  <si>
    <t>Голки хірургічні</t>
  </si>
  <si>
    <t>ТОВ Тетафарм</t>
  </si>
  <si>
    <t>Рукавички медичні</t>
  </si>
  <si>
    <t>ФОП Яніцький О.В.</t>
  </si>
  <si>
    <t>ТОВ Імед</t>
  </si>
  <si>
    <t>ФОП Щеткіна Т.М.</t>
  </si>
  <si>
    <t>Катетери</t>
  </si>
  <si>
    <t>ТОВ Медичний Центр М.Т.К.</t>
  </si>
  <si>
    <t>ТОВ Севітан</t>
  </si>
  <si>
    <t>Спирт</t>
  </si>
  <si>
    <t>ТОВ Універсал Дент</t>
  </si>
  <si>
    <t>Фармацевтична продукція</t>
  </si>
  <si>
    <t>ТОВ Аван Медика</t>
  </si>
  <si>
    <t>ФОП Сєра К.Ю.</t>
  </si>
  <si>
    <t>ТОВ Бадм-Б</t>
  </si>
  <si>
    <t>ТОВ Валлента</t>
  </si>
  <si>
    <t>Фармацевтичні вироби</t>
  </si>
  <si>
    <t>ФОП Яніцкий О.В.</t>
  </si>
  <si>
    <t>Офісне устаткування та прилааддя різне</t>
  </si>
  <si>
    <t>ТОВ Компанія "Світогляд ЛТД"</t>
  </si>
  <si>
    <t>Елементи електричних схем</t>
  </si>
  <si>
    <t xml:space="preserve">ФОП Ботвина Т.В. </t>
  </si>
  <si>
    <t>ФОП Ботвина Т.В.</t>
  </si>
  <si>
    <t>ФОП Міщенко О.А.</t>
  </si>
  <si>
    <t>Комп'ютерне обладнання</t>
  </si>
  <si>
    <t>ФОП Чобур О.В.</t>
  </si>
  <si>
    <t>Меблі та приспособи різні</t>
  </si>
  <si>
    <t>ФОП Говорунов М.Д.</t>
  </si>
  <si>
    <t>Обідні столи</t>
  </si>
  <si>
    <t xml:space="preserve">ФОП Свередюк А.І. </t>
  </si>
  <si>
    <t>ТОВ "ТОРГОВИЙ ДІМ"ФОРТЕЦЯ"</t>
  </si>
  <si>
    <t>Продукти харчування(овочі різні)</t>
  </si>
  <si>
    <t>ФОП Кириченко В.О.</t>
  </si>
  <si>
    <t>Продукти харчування(яйця)</t>
  </si>
  <si>
    <t>ТОВ "Віта Фрукт Плюс"</t>
  </si>
  <si>
    <t>Продукти харчування (сіль,паста)</t>
  </si>
  <si>
    <t>Продукти харчування (цукор)</t>
  </si>
  <si>
    <t>Продукти харчування (крупи)</t>
  </si>
  <si>
    <t>"ПРОДФІШ"</t>
  </si>
  <si>
    <t>Продукти харчування (риба морожена)</t>
  </si>
  <si>
    <t>ПП"Торгпродсервіс"</t>
  </si>
  <si>
    <t>Продукти харчування (масло вершкове)</t>
  </si>
  <si>
    <t xml:space="preserve">СПД Юсенков С.В. </t>
  </si>
  <si>
    <t>Доробка, навчання супроводж.програми</t>
  </si>
  <si>
    <t>ПП Медінфосервіс</t>
  </si>
  <si>
    <t>Обслуговування та супровід "Облік медичних кадрів"</t>
  </si>
  <si>
    <t>ТОВ Аскеп</t>
  </si>
  <si>
    <t>Ліцензія на використання комп'ютерного продукту Askep.net</t>
  </si>
  <si>
    <t>ФОП Балацко М.В.</t>
  </si>
  <si>
    <t>Монтажні роботи на 1-му поверсі щодо підключення інтернет -мережі</t>
  </si>
  <si>
    <t>ТОВ Глабалконсалтинг Україна</t>
  </si>
  <si>
    <t>Консультування у сфері публічних закупівель</t>
  </si>
  <si>
    <t>ФОП Гайдук А.М.</t>
  </si>
  <si>
    <t>Поточний ремонт апарату ШВЛ Leoni 2</t>
  </si>
  <si>
    <t>ПАТ "Укртелеком"</t>
  </si>
  <si>
    <t>Телекомунікаційні послуги</t>
  </si>
  <si>
    <t>ФОП Пашинник В.Я.</t>
  </si>
  <si>
    <t xml:space="preserve">Аварійно-поточний ремонт стерилізатора </t>
  </si>
  <si>
    <t>ТОВ Сервісліфтремонт</t>
  </si>
  <si>
    <t>Технічне обслуговування ліфтів</t>
  </si>
  <si>
    <t>ПП "Міжрегіональне детективне бюро"</t>
  </si>
  <si>
    <t xml:space="preserve">Цілодобова охорона та сигналізація </t>
  </si>
  <si>
    <t>ПП Техноінфомед -2</t>
  </si>
  <si>
    <t xml:space="preserve">Обслугов. та супровід Медичної статистики </t>
  </si>
  <si>
    <t>ТОВ ЕКСТЕМПОРЕ</t>
  </si>
  <si>
    <t>Участь у майстер класі "Актуальні питання розвитку плода"</t>
  </si>
  <si>
    <t>МПП Кіпід</t>
  </si>
  <si>
    <t>Технічне обслуговування комп'ютернонр обладнання</t>
  </si>
  <si>
    <t>КО Київмедспецтранс</t>
  </si>
  <si>
    <t>Автопослуги</t>
  </si>
  <si>
    <t>ФОП Кудла К.А.</t>
  </si>
  <si>
    <t>Супроводж.та обслугов. АРМів</t>
  </si>
  <si>
    <t xml:space="preserve">ФОП Пашинник В.Я. </t>
  </si>
  <si>
    <t>ГУ ДСНС України в м. Києві</t>
  </si>
  <si>
    <t xml:space="preserve">Випробування протипожежних гідрантів </t>
  </si>
  <si>
    <t>ТОВ Керуюча компанія Приват</t>
  </si>
  <si>
    <t>Послуги зі скошування трави 1,5га</t>
  </si>
  <si>
    <t>ПП Міжрегіональне детективне бюро</t>
  </si>
  <si>
    <t>Поточний ремонт автоматичного шлагбаума та камери відеонагляду</t>
  </si>
  <si>
    <t>Аварійно-поточний ремонт прасувального валка ЛОТОС</t>
  </si>
  <si>
    <t>Поточний ремонт пральної машини Л-25</t>
  </si>
  <si>
    <t xml:space="preserve">ТОВ МЕГАНТ </t>
  </si>
  <si>
    <t>Поточний ремонт апарата для енестезії</t>
  </si>
  <si>
    <t>Технічне обслуговування обладнання в пральні та харчоблоці</t>
  </si>
  <si>
    <t>Аварійно-поточний ремонт овочерізки</t>
  </si>
  <si>
    <t>ТОВ КК Приват</t>
  </si>
  <si>
    <t>Вантажні транспортно-експедиційні послуги</t>
  </si>
  <si>
    <t>ТОВ Медична техніка</t>
  </si>
  <si>
    <t>Поточний ремонт апарата УЗД</t>
  </si>
  <si>
    <t>ТОВ "Укрмедлаб"</t>
  </si>
  <si>
    <t>Міжлабораторні дослідження</t>
  </si>
  <si>
    <t xml:space="preserve">ФОП Коркушко Л.К. </t>
  </si>
  <si>
    <t>Т.о та утримання в належному стані систем внутрішніх та зовнішніх мереж тепло-, водо-, електропостачання та вентиляції, телефонні мережі( цілодобово)</t>
  </si>
  <si>
    <t>Аварійно-поточний ремонт прасувального валка</t>
  </si>
  <si>
    <t>ТОВ Мажестік Україна</t>
  </si>
  <si>
    <t>Заправка на відновлення картріджив</t>
  </si>
  <si>
    <t>Технічне обслуговування холодильного, електричного, теплового та технологічного обладнання</t>
  </si>
  <si>
    <t>Аварійно-поточний ремонт каландра прасувального</t>
  </si>
  <si>
    <t>ТОВ ЦІАТ</t>
  </si>
  <si>
    <t>Проведення навчання роботі з базовим продуктом ЄІСУБ</t>
  </si>
  <si>
    <t>Ремонт та технічне обслуговування стерилізаторів парових</t>
  </si>
  <si>
    <t>Аварійно-поточний ремонт каландра прасувального ЛОТОС</t>
  </si>
  <si>
    <t>Поточний ремонт і технічне обслуговування стерилізаторів парових</t>
  </si>
  <si>
    <t>Аварійно-поточ. Ремонт овочерізки МКЮ</t>
  </si>
  <si>
    <t>Поточний ремонт стерилізатора ГПД-560</t>
  </si>
  <si>
    <t xml:space="preserve">Телекомунікаційні послуги </t>
  </si>
  <si>
    <t>ТОВ Екологічні переробні технології</t>
  </si>
  <si>
    <t>Послуги із збирання, зберігання та оброблення медичних та анатомічних відходів</t>
  </si>
  <si>
    <t>ФОП Боярчук В.В.</t>
  </si>
  <si>
    <t xml:space="preserve">Послуги з поточного ремонтута щорічного ТО приліжкового монітора пацієнта </t>
  </si>
  <si>
    <t>Аварійно-поточний рем. Дезкамери КС-3</t>
  </si>
  <si>
    <t>ПП КИЇВСПЕЦБУД</t>
  </si>
  <si>
    <t>Аварійно -поточний ремонт водопровідної мережі в колодязі пожежного гідранта</t>
  </si>
  <si>
    <t>ТОВ ПВК Базис</t>
  </si>
  <si>
    <t xml:space="preserve">Розробка проектно-кошторисної документації </t>
  </si>
  <si>
    <t>Аварійно- поточний ремонт сухо жарової шафи ШС-80</t>
  </si>
  <si>
    <t>Аварійно-поточний ремонт морозильної камери КХН-6 на харчоблоці</t>
  </si>
  <si>
    <t>ДП Укрметртестстандарт</t>
  </si>
  <si>
    <t xml:space="preserve">Послуги з технічного випробування та аналізування </t>
  </si>
  <si>
    <t>ТОВ Пожелектро ком"</t>
  </si>
  <si>
    <t>Послуги з технічного огляду та випробувань</t>
  </si>
  <si>
    <t>ТОВ "НВЦ" Професійна безпека"</t>
  </si>
  <si>
    <t>Навч. Та перевірка знань з пожежної безпеки, електробезпеки</t>
  </si>
  <si>
    <t>ПП Експертно-технічний  та навч.центр-2000"</t>
  </si>
  <si>
    <t>навчання за нагляду за безпечним тех.станом</t>
  </si>
  <si>
    <t>ФОП Гордієнко В.В.</t>
  </si>
  <si>
    <t>Візок для перевезення хворих</t>
  </si>
  <si>
    <t>ФОП Тугай Н.Ю.</t>
  </si>
  <si>
    <t xml:space="preserve">Датчик медичний </t>
  </si>
  <si>
    <t>ФОП Зуб Олексій Миколайович</t>
  </si>
  <si>
    <t xml:space="preserve">Системний блок </t>
  </si>
  <si>
    <t>Крісло гінекологічне</t>
  </si>
  <si>
    <t xml:space="preserve">Проектування капремонт фасаду. Коригування </t>
  </si>
  <si>
    <t>Філія Київоблбудекпертиза "Київоблбудінвест"</t>
  </si>
  <si>
    <t>Прозодження експертизм капремонт гінекол. Ганку</t>
  </si>
  <si>
    <t>Печура Н.С.</t>
  </si>
  <si>
    <t>Дороніна Т.Ю.</t>
  </si>
  <si>
    <t>малоцінний інвентар</t>
  </si>
  <si>
    <t>СК "Провідна"</t>
  </si>
  <si>
    <t>ТОВ "Інститут клітиної терапії"</t>
  </si>
  <si>
    <t>основні засоби</t>
  </si>
  <si>
    <t>Н.М.Костюкова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</si>
  <si>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Перинатальний центр м.Києва за ІІ квартал 2019 року </t>
  </si>
  <si>
    <t xml:space="preserve">медикаменти </t>
  </si>
  <si>
    <t>м’який інвентар</t>
  </si>
  <si>
    <t>СК "Крона"</t>
  </si>
  <si>
    <t>ТОВ "Лабсвіт"</t>
  </si>
  <si>
    <t>ТОВ "Людмила Фарм Ко"</t>
  </si>
  <si>
    <t>ТОВ "Баранов С.О"</t>
  </si>
  <si>
    <t>СК «Українська страхова група»</t>
  </si>
  <si>
    <t>ліки</t>
  </si>
  <si>
    <t xml:space="preserve"> </t>
  </si>
  <si>
    <t>В.В.Біла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</si>
</sst>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rgb="FF000000"/>
      <name val="Calibri"/>
    </font>
    <font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2" fillId="0" borderId="0"/>
    <xf numFmtId="0" fontId="18" fillId="0" borderId="0"/>
  </cellStyleXfs>
  <cellXfs count="72">
    <xf numFmtId="0" fontId="0" fillId="0" borderId="0" xfId="0"/>
    <xf numFmtId="0" fontId="5" fillId="0" borderId="0" xfId="0" applyFont="1" applyAlignment="1">
      <alignment vertical="top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top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/>
    <xf numFmtId="4" fontId="13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wrapText="1"/>
    </xf>
    <xf numFmtId="2" fontId="14" fillId="2" borderId="2" xfId="0" applyNumberFormat="1" applyFont="1" applyFill="1" applyBorder="1" applyAlignment="1">
      <alignment horizontal="center"/>
    </xf>
    <xf numFmtId="4" fontId="14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/>
    <xf numFmtId="4" fontId="15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wrapText="1"/>
    </xf>
    <xf numFmtId="0" fontId="14" fillId="3" borderId="2" xfId="0" applyFont="1" applyFill="1" applyBorder="1"/>
    <xf numFmtId="4" fontId="16" fillId="3" borderId="2" xfId="0" applyNumberFormat="1" applyFont="1" applyFill="1" applyBorder="1" applyAlignment="1">
      <alignment horizontal="center"/>
    </xf>
    <xf numFmtId="0" fontId="15" fillId="3" borderId="2" xfId="0" applyFont="1" applyFill="1" applyBorder="1" applyAlignment="1">
      <alignment wrapText="1"/>
    </xf>
    <xf numFmtId="2" fontId="14" fillId="3" borderId="2" xfId="0" applyNumberFormat="1" applyFont="1" applyFill="1" applyBorder="1" applyAlignment="1">
      <alignment horizontal="center"/>
    </xf>
    <xf numFmtId="0" fontId="15" fillId="3" borderId="2" xfId="0" applyFont="1" applyFill="1" applyBorder="1"/>
    <xf numFmtId="4" fontId="14" fillId="3" borderId="2" xfId="0" applyNumberFormat="1" applyFont="1" applyFill="1" applyBorder="1" applyAlignment="1">
      <alignment horizontal="center"/>
    </xf>
    <xf numFmtId="0" fontId="17" fillId="0" borderId="0" xfId="0" applyFont="1"/>
    <xf numFmtId="0" fontId="7" fillId="0" borderId="1" xfId="6" applyFont="1" applyBorder="1" applyAlignment="1">
      <alignment horizontal="center"/>
    </xf>
    <xf numFmtId="0" fontId="19" fillId="0" borderId="1" xfId="6" applyFont="1" applyBorder="1" applyAlignment="1">
      <alignment horizontal="center"/>
    </xf>
    <xf numFmtId="0" fontId="0" fillId="0" borderId="1" xfId="0" applyBorder="1" applyAlignment="1"/>
    <xf numFmtId="0" fontId="20" fillId="0" borderId="0" xfId="6" applyFont="1" applyAlignment="1">
      <alignment horizontal="centerContinuous" vertical="top"/>
    </xf>
    <xf numFmtId="0" fontId="20" fillId="0" borderId="0" xfId="6" applyFont="1" applyBorder="1" applyAlignment="1">
      <alignment horizontal="centerContinuous" vertical="top"/>
    </xf>
    <xf numFmtId="0" fontId="13" fillId="0" borderId="3" xfId="0" applyFont="1" applyBorder="1" applyAlignment="1">
      <alignment horizontal="center" wrapText="1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 wrapText="1"/>
    </xf>
    <xf numFmtId="0" fontId="13" fillId="0" borderId="4" xfId="0" applyFont="1" applyBorder="1" applyAlignment="1">
      <alignment horizontal="center"/>
    </xf>
    <xf numFmtId="0" fontId="13" fillId="0" borderId="2" xfId="0" applyFont="1" applyFill="1" applyBorder="1" applyAlignment="1">
      <alignment wrapText="1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0" fillId="0" borderId="1" xfId="0" applyBorder="1"/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13" fillId="0" borderId="2" xfId="0" applyFont="1" applyBorder="1" applyAlignment="1">
      <alignment horizontal="center"/>
    </xf>
    <xf numFmtId="0" fontId="13" fillId="0" borderId="0" xfId="0" applyFont="1" applyBorder="1" applyAlignment="1">
      <alignment wrapText="1"/>
    </xf>
    <xf numFmtId="0" fontId="22" fillId="0" borderId="0" xfId="0" applyFont="1" applyAlignment="1">
      <alignment wrapText="1"/>
    </xf>
    <xf numFmtId="0" fontId="14" fillId="3" borderId="2" xfId="0" applyFont="1" applyFill="1" applyBorder="1" applyAlignment="1">
      <alignment wrapText="1"/>
    </xf>
    <xf numFmtId="0" fontId="17" fillId="0" borderId="0" xfId="0" applyFont="1" applyAlignment="1">
      <alignment wrapText="1"/>
    </xf>
    <xf numFmtId="0" fontId="0" fillId="0" borderId="0" xfId="0" applyAlignment="1">
      <alignment horizontal="justify" vertical="justify"/>
    </xf>
    <xf numFmtId="0" fontId="6" fillId="0" borderId="0" xfId="0" applyFont="1" applyAlignment="1">
      <alignment horizontal="justify" vertical="justify"/>
    </xf>
    <xf numFmtId="0" fontId="15" fillId="0" borderId="2" xfId="0" applyFont="1" applyBorder="1" applyAlignment="1">
      <alignment horizontal="justify" vertical="justify"/>
    </xf>
    <xf numFmtId="0" fontId="14" fillId="3" borderId="2" xfId="0" applyFont="1" applyFill="1" applyBorder="1" applyAlignment="1">
      <alignment horizontal="justify" vertical="justify"/>
    </xf>
    <xf numFmtId="4" fontId="15" fillId="3" borderId="2" xfId="0" applyNumberFormat="1" applyFont="1" applyFill="1" applyBorder="1" applyAlignment="1">
      <alignment wrapText="1"/>
    </xf>
    <xf numFmtId="0" fontId="17" fillId="0" borderId="0" xfId="0" applyFont="1" applyAlignment="1">
      <alignment horizontal="justify" vertical="justify"/>
    </xf>
    <xf numFmtId="0" fontId="11" fillId="0" borderId="3" xfId="0" applyFont="1" applyBorder="1" applyAlignment="1">
      <alignment horizontal="justify" vertical="justify" wrapText="1"/>
    </xf>
    <xf numFmtId="0" fontId="11" fillId="0" borderId="4" xfId="0" applyFont="1" applyBorder="1" applyAlignment="1">
      <alignment horizontal="justify" vertical="justify" wrapText="1"/>
    </xf>
    <xf numFmtId="0" fontId="13" fillId="4" borderId="2" xfId="0" applyFont="1" applyFill="1" applyBorder="1" applyAlignment="1">
      <alignment horizontal="justify" vertical="justify"/>
    </xf>
    <xf numFmtId="2" fontId="0" fillId="4" borderId="0" xfId="0" applyNumberFormat="1" applyFill="1" applyAlignment="1">
      <alignment horizontal="center"/>
    </xf>
    <xf numFmtId="2" fontId="13" fillId="4" borderId="2" xfId="0" applyNumberFormat="1" applyFont="1" applyFill="1" applyBorder="1" applyAlignment="1">
      <alignment horizontal="center"/>
    </xf>
    <xf numFmtId="0" fontId="13" fillId="4" borderId="2" xfId="0" applyFont="1" applyFill="1" applyBorder="1" applyAlignment="1">
      <alignment wrapText="1"/>
    </xf>
    <xf numFmtId="2" fontId="0" fillId="4" borderId="2" xfId="0" applyNumberFormat="1" applyFill="1" applyBorder="1" applyAlignment="1">
      <alignment horizontal="center"/>
    </xf>
    <xf numFmtId="0" fontId="0" fillId="0" borderId="2" xfId="0" applyBorder="1"/>
    <xf numFmtId="0" fontId="15" fillId="4" borderId="2" xfId="0" applyFont="1" applyFill="1" applyBorder="1" applyAlignment="1">
      <alignment horizontal="justify" vertical="justify"/>
    </xf>
    <xf numFmtId="2" fontId="15" fillId="4" borderId="2" xfId="0" applyNumberFormat="1" applyFont="1" applyFill="1" applyBorder="1" applyAlignment="1">
      <alignment horizontal="center"/>
    </xf>
    <xf numFmtId="0" fontId="15" fillId="4" borderId="2" xfId="0" applyFont="1" applyFill="1" applyBorder="1" applyAlignment="1">
      <alignment wrapText="1"/>
    </xf>
    <xf numFmtId="0" fontId="15" fillId="0" borderId="2" xfId="0" applyFont="1" applyBorder="1" applyAlignment="1">
      <alignment horizontal="center"/>
    </xf>
    <xf numFmtId="2" fontId="15" fillId="0" borderId="2" xfId="0" applyNumberFormat="1" applyFont="1" applyBorder="1" applyAlignment="1">
      <alignment horizontal="center"/>
    </xf>
    <xf numFmtId="2" fontId="16" fillId="3" borderId="2" xfId="0" applyNumberFormat="1" applyFont="1" applyFill="1" applyBorder="1" applyAlignment="1">
      <alignment horizontal="center"/>
    </xf>
  </cellXfs>
  <cellStyles count="7">
    <cellStyle name="Звичайний 2" xfId="1"/>
    <cellStyle name="Звичайний 3" xfId="2"/>
    <cellStyle name="Звичайний 4" xfId="3"/>
    <cellStyle name="Обычный" xfId="0" builtinId="0"/>
    <cellStyle name="Обычный 2" xfId="4"/>
    <cellStyle name="Обычный 2 2" xfId="5"/>
    <cellStyle name="Обычный_план використання 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abSelected="1" zoomScale="80" zoomScaleNormal="80" workbookViewId="0">
      <selection activeCell="D7" sqref="D7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20" ht="18.75" customHeight="1" x14ac:dyDescent="0.25">
      <c r="K1" s="1"/>
      <c r="L1" s="1"/>
      <c r="M1" s="1" t="s">
        <v>0</v>
      </c>
    </row>
    <row r="2" spans="1:20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20" ht="61.5" customHeight="1" x14ac:dyDescent="0.25">
      <c r="A3" s="2"/>
      <c r="B3" s="5" t="s">
        <v>2</v>
      </c>
      <c r="C3" s="6"/>
      <c r="D3" s="6"/>
      <c r="E3" s="6"/>
      <c r="F3" s="6"/>
      <c r="G3" s="6"/>
      <c r="H3" s="6"/>
      <c r="I3" s="6"/>
      <c r="J3" s="6"/>
      <c r="K3" s="2"/>
    </row>
    <row r="4" spans="1:20" ht="31.5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20" ht="33" customHeight="1" x14ac:dyDescent="0.25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20" ht="158.25" customHeight="1" x14ac:dyDescent="0.25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20" ht="15.75" x14ac:dyDescent="0.25">
      <c r="A7" s="13">
        <v>1</v>
      </c>
      <c r="B7" s="14" t="s">
        <v>16</v>
      </c>
      <c r="C7" s="15"/>
      <c r="D7" s="15">
        <v>24.5</v>
      </c>
      <c r="E7" s="16" t="s">
        <v>17</v>
      </c>
      <c r="F7" s="17">
        <v>24.5</v>
      </c>
      <c r="G7" s="14"/>
      <c r="H7" s="15"/>
      <c r="I7" s="16" t="s">
        <v>17</v>
      </c>
      <c r="J7" s="15">
        <v>24.5</v>
      </c>
      <c r="K7" s="18"/>
      <c r="T7" s="14"/>
    </row>
    <row r="8" spans="1:20" ht="15.75" x14ac:dyDescent="0.25">
      <c r="A8" s="13">
        <v>2</v>
      </c>
      <c r="B8" s="14" t="s">
        <v>18</v>
      </c>
      <c r="C8" s="15"/>
      <c r="D8" s="15">
        <v>12.7</v>
      </c>
      <c r="E8" s="16" t="s">
        <v>19</v>
      </c>
      <c r="F8" s="17">
        <f t="shared" ref="F8:F50" si="0">SUM(C8,D8)</f>
        <v>12.7</v>
      </c>
      <c r="G8" s="14"/>
      <c r="H8" s="15"/>
      <c r="I8" s="16" t="s">
        <v>19</v>
      </c>
      <c r="J8" s="15">
        <v>12.7</v>
      </c>
      <c r="K8" s="18"/>
    </row>
    <row r="9" spans="1:20" ht="15.75" customHeight="1" x14ac:dyDescent="0.25">
      <c r="A9" s="13">
        <v>3</v>
      </c>
      <c r="B9" s="14" t="s">
        <v>20</v>
      </c>
      <c r="C9" s="15">
        <v>2534.0300000000002</v>
      </c>
      <c r="D9" s="15">
        <v>8.7200000000000006</v>
      </c>
      <c r="E9" s="16" t="s">
        <v>21</v>
      </c>
      <c r="F9" s="17">
        <f t="shared" si="0"/>
        <v>2542.75</v>
      </c>
      <c r="G9" s="14">
        <v>2210</v>
      </c>
      <c r="H9" s="15">
        <v>49</v>
      </c>
      <c r="I9" s="16" t="s">
        <v>21</v>
      </c>
      <c r="J9" s="15">
        <v>8.7200000000000006</v>
      </c>
      <c r="K9" s="18"/>
    </row>
    <row r="10" spans="1:20" ht="16.5" customHeight="1" x14ac:dyDescent="0.25">
      <c r="A10" s="13"/>
      <c r="B10" s="14"/>
      <c r="C10" s="15"/>
      <c r="D10" s="15">
        <v>7.9</v>
      </c>
      <c r="E10" s="16" t="s">
        <v>22</v>
      </c>
      <c r="F10" s="17">
        <f t="shared" si="0"/>
        <v>7.9</v>
      </c>
      <c r="G10" s="14">
        <v>2220</v>
      </c>
      <c r="H10" s="15">
        <v>322.60000000000002</v>
      </c>
      <c r="I10" s="16" t="s">
        <v>22</v>
      </c>
      <c r="J10" s="15">
        <v>7.9</v>
      </c>
      <c r="K10" s="18"/>
    </row>
    <row r="11" spans="1:20" ht="15.75" x14ac:dyDescent="0.25">
      <c r="A11" s="13"/>
      <c r="B11" s="14"/>
      <c r="C11" s="15"/>
      <c r="D11" s="15">
        <v>145.63999999999999</v>
      </c>
      <c r="E11" s="16" t="s">
        <v>23</v>
      </c>
      <c r="F11" s="17">
        <f t="shared" si="0"/>
        <v>145.63999999999999</v>
      </c>
      <c r="G11" s="14">
        <v>2240</v>
      </c>
      <c r="H11" s="15">
        <v>273.2</v>
      </c>
      <c r="I11" s="16" t="s">
        <v>23</v>
      </c>
      <c r="J11" s="15">
        <v>145.63999999999999</v>
      </c>
      <c r="K11" s="18"/>
    </row>
    <row r="12" spans="1:20" ht="15.75" x14ac:dyDescent="0.25">
      <c r="A12" s="13"/>
      <c r="B12" s="14"/>
      <c r="C12" s="15"/>
      <c r="D12" s="15">
        <v>5.7</v>
      </c>
      <c r="E12" s="16" t="s">
        <v>24</v>
      </c>
      <c r="F12" s="17">
        <f t="shared" si="0"/>
        <v>5.7</v>
      </c>
      <c r="G12" s="19">
        <v>2282</v>
      </c>
      <c r="H12" s="15">
        <v>4.5999999999999996</v>
      </c>
      <c r="I12" s="16" t="s">
        <v>24</v>
      </c>
      <c r="J12" s="15">
        <v>5.7</v>
      </c>
      <c r="K12" s="18"/>
    </row>
    <row r="13" spans="1:20" ht="15.75" x14ac:dyDescent="0.25">
      <c r="A13" s="13"/>
      <c r="B13" s="14"/>
      <c r="C13" s="15"/>
      <c r="D13" s="15"/>
      <c r="E13" s="16"/>
      <c r="F13" s="17">
        <f t="shared" si="0"/>
        <v>0</v>
      </c>
      <c r="G13" s="19">
        <v>3110</v>
      </c>
      <c r="H13" s="15">
        <v>344.3</v>
      </c>
      <c r="I13" s="16"/>
      <c r="J13" s="15"/>
      <c r="K13" s="18"/>
    </row>
    <row r="14" spans="1:20" ht="15.75" x14ac:dyDescent="0.25">
      <c r="A14" s="13"/>
      <c r="B14" s="14"/>
      <c r="C14" s="15"/>
      <c r="D14" s="15"/>
      <c r="E14" s="16"/>
      <c r="F14" s="17">
        <f t="shared" si="0"/>
        <v>0</v>
      </c>
      <c r="G14" s="14"/>
      <c r="H14" s="15"/>
      <c r="I14" s="16"/>
      <c r="J14" s="15"/>
      <c r="K14" s="18"/>
    </row>
    <row r="15" spans="1:20" ht="15.75" x14ac:dyDescent="0.25">
      <c r="A15" s="20"/>
      <c r="B15" s="14"/>
      <c r="C15" s="15"/>
      <c r="D15" s="15"/>
      <c r="E15" s="16"/>
      <c r="F15" s="17">
        <f t="shared" si="0"/>
        <v>0</v>
      </c>
      <c r="G15" s="14"/>
      <c r="H15" s="15"/>
      <c r="I15" s="16"/>
      <c r="J15" s="15"/>
      <c r="K15" s="18"/>
    </row>
    <row r="16" spans="1:20" ht="15" customHeight="1" x14ac:dyDescent="0.25">
      <c r="A16" s="20"/>
      <c r="B16" s="14"/>
      <c r="C16" s="15"/>
      <c r="D16" s="15"/>
      <c r="E16" s="16"/>
      <c r="F16" s="17">
        <f t="shared" si="0"/>
        <v>0</v>
      </c>
      <c r="G16" s="14"/>
      <c r="H16" s="15"/>
      <c r="I16" s="16"/>
      <c r="J16" s="15"/>
      <c r="K16" s="18"/>
    </row>
    <row r="17" spans="1:11" ht="15.75" x14ac:dyDescent="0.25">
      <c r="A17" s="13"/>
      <c r="B17" s="14"/>
      <c r="C17" s="15"/>
      <c r="D17" s="15"/>
      <c r="E17" s="16"/>
      <c r="F17" s="17">
        <f t="shared" si="0"/>
        <v>0</v>
      </c>
      <c r="G17" s="14"/>
      <c r="H17" s="15"/>
      <c r="I17" s="16"/>
      <c r="J17" s="15"/>
      <c r="K17" s="18"/>
    </row>
    <row r="18" spans="1:11" ht="15.75" x14ac:dyDescent="0.25">
      <c r="A18" s="13"/>
      <c r="B18" s="14"/>
      <c r="C18" s="15"/>
      <c r="D18" s="15"/>
      <c r="E18" s="16"/>
      <c r="F18" s="17">
        <f t="shared" si="0"/>
        <v>0</v>
      </c>
      <c r="G18" s="14"/>
      <c r="H18" s="15"/>
      <c r="I18" s="16"/>
      <c r="J18" s="15"/>
      <c r="K18" s="18"/>
    </row>
    <row r="19" spans="1:11" ht="15.75" x14ac:dyDescent="0.25">
      <c r="A19" s="13"/>
      <c r="B19" s="14"/>
      <c r="C19" s="15"/>
      <c r="D19" s="15"/>
      <c r="E19" s="16"/>
      <c r="F19" s="17">
        <f t="shared" si="0"/>
        <v>0</v>
      </c>
      <c r="G19" s="14"/>
      <c r="H19" s="15"/>
      <c r="I19" s="16"/>
      <c r="J19" s="15"/>
      <c r="K19" s="18"/>
    </row>
    <row r="20" spans="1:11" ht="15.75" x14ac:dyDescent="0.25">
      <c r="A20" s="13"/>
      <c r="B20" s="14"/>
      <c r="C20" s="15"/>
      <c r="D20" s="15"/>
      <c r="E20" s="16"/>
      <c r="F20" s="17">
        <f t="shared" si="0"/>
        <v>0</v>
      </c>
      <c r="G20" s="14"/>
      <c r="H20" s="15"/>
      <c r="I20" s="16"/>
      <c r="J20" s="15"/>
      <c r="K20" s="18"/>
    </row>
    <row r="21" spans="1:11" ht="15.75" x14ac:dyDescent="0.25">
      <c r="A21" s="13"/>
      <c r="B21" s="14"/>
      <c r="C21" s="15"/>
      <c r="D21" s="15"/>
      <c r="E21" s="16"/>
      <c r="F21" s="17">
        <f t="shared" si="0"/>
        <v>0</v>
      </c>
      <c r="G21" s="14"/>
      <c r="H21" s="15"/>
      <c r="I21" s="16"/>
      <c r="J21" s="15"/>
      <c r="K21" s="18"/>
    </row>
    <row r="22" spans="1:11" ht="15.75" x14ac:dyDescent="0.25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18"/>
    </row>
    <row r="23" spans="1:11" ht="15.75" x14ac:dyDescent="0.25">
      <c r="A23" s="13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18"/>
    </row>
    <row r="24" spans="1:11" ht="15.75" x14ac:dyDescent="0.25">
      <c r="A24" s="13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18"/>
    </row>
    <row r="25" spans="1:11" ht="15.75" x14ac:dyDescent="0.25">
      <c r="A25" s="20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18"/>
    </row>
    <row r="26" spans="1:11" ht="15.75" x14ac:dyDescent="0.25">
      <c r="A26" s="20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18"/>
    </row>
    <row r="27" spans="1:11" ht="15.75" x14ac:dyDescent="0.25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18"/>
    </row>
    <row r="28" spans="1:11" ht="15.75" x14ac:dyDescent="0.25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18"/>
    </row>
    <row r="29" spans="1:11" ht="15.75" x14ac:dyDescent="0.25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18"/>
    </row>
    <row r="30" spans="1:11" ht="15.75" x14ac:dyDescent="0.25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18"/>
    </row>
    <row r="31" spans="1:11" ht="15.75" x14ac:dyDescent="0.25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18"/>
    </row>
    <row r="32" spans="1:11" ht="15.75" x14ac:dyDescent="0.25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18"/>
    </row>
    <row r="33" spans="1:11" ht="15.75" x14ac:dyDescent="0.25">
      <c r="A33" s="13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18"/>
    </row>
    <row r="34" spans="1:11" ht="15.75" x14ac:dyDescent="0.25">
      <c r="A34" s="13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18"/>
    </row>
    <row r="35" spans="1:11" ht="15.75" x14ac:dyDescent="0.25">
      <c r="A35" s="20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18"/>
    </row>
    <row r="36" spans="1:11" ht="15.75" x14ac:dyDescent="0.25">
      <c r="A36" s="20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18"/>
    </row>
    <row r="37" spans="1:11" ht="15.75" x14ac:dyDescent="0.25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18"/>
    </row>
    <row r="38" spans="1:11" ht="15.75" x14ac:dyDescent="0.25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18"/>
    </row>
    <row r="39" spans="1:11" ht="15.75" x14ac:dyDescent="0.25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18"/>
    </row>
    <row r="40" spans="1:11" ht="15.75" x14ac:dyDescent="0.25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18"/>
    </row>
    <row r="41" spans="1:11" ht="15.75" x14ac:dyDescent="0.25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18"/>
    </row>
    <row r="42" spans="1:11" ht="15.75" x14ac:dyDescent="0.25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18"/>
    </row>
    <row r="43" spans="1:11" ht="15.75" x14ac:dyDescent="0.25">
      <c r="A43" s="13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18"/>
    </row>
    <row r="44" spans="1:11" ht="15.75" x14ac:dyDescent="0.25">
      <c r="A44" s="13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18"/>
    </row>
    <row r="45" spans="1:11" ht="15.75" x14ac:dyDescent="0.25">
      <c r="A45" s="20"/>
      <c r="B45" s="14"/>
      <c r="C45" s="15"/>
      <c r="D45" s="15"/>
      <c r="E45" s="16"/>
      <c r="F45" s="17">
        <f t="shared" si="0"/>
        <v>0</v>
      </c>
      <c r="G45" s="14"/>
      <c r="H45" s="15"/>
      <c r="I45" s="16"/>
      <c r="J45" s="15"/>
      <c r="K45" s="18"/>
    </row>
    <row r="46" spans="1:11" ht="15.75" x14ac:dyDescent="0.25">
      <c r="A46" s="20"/>
      <c r="B46" s="14"/>
      <c r="C46" s="15"/>
      <c r="D46" s="15"/>
      <c r="E46" s="16"/>
      <c r="F46" s="17">
        <f t="shared" si="0"/>
        <v>0</v>
      </c>
      <c r="G46" s="14"/>
      <c r="H46" s="15"/>
      <c r="I46" s="16"/>
      <c r="J46" s="15"/>
      <c r="K46" s="18"/>
    </row>
    <row r="47" spans="1:11" ht="15.75" x14ac:dyDescent="0.25">
      <c r="A47" s="21"/>
      <c r="B47" s="22"/>
      <c r="C47" s="23"/>
      <c r="D47" s="23"/>
      <c r="E47" s="24"/>
      <c r="F47" s="17">
        <f t="shared" si="0"/>
        <v>0</v>
      </c>
      <c r="G47" s="22"/>
      <c r="H47" s="23"/>
      <c r="I47" s="24"/>
      <c r="J47" s="23"/>
      <c r="K47" s="18"/>
    </row>
    <row r="48" spans="1:11" ht="15.75" x14ac:dyDescent="0.25">
      <c r="A48" s="21"/>
      <c r="B48" s="22"/>
      <c r="C48" s="23"/>
      <c r="D48" s="23"/>
      <c r="E48" s="24"/>
      <c r="F48" s="17">
        <f t="shared" si="0"/>
        <v>0</v>
      </c>
      <c r="G48" s="22"/>
      <c r="H48" s="23"/>
      <c r="I48" s="24"/>
      <c r="J48" s="23"/>
      <c r="K48" s="18"/>
    </row>
    <row r="49" spans="1:11" ht="15.75" x14ac:dyDescent="0.25">
      <c r="A49" s="21"/>
      <c r="B49" s="22"/>
      <c r="C49" s="23"/>
      <c r="D49" s="23"/>
      <c r="E49" s="24"/>
      <c r="F49" s="17">
        <f t="shared" si="0"/>
        <v>0</v>
      </c>
      <c r="G49" s="22"/>
      <c r="H49" s="23"/>
      <c r="I49" s="24"/>
      <c r="J49" s="23"/>
      <c r="K49" s="18"/>
    </row>
    <row r="50" spans="1:11" ht="15.75" x14ac:dyDescent="0.25">
      <c r="A50" s="22"/>
      <c r="B50" s="25" t="s">
        <v>25</v>
      </c>
      <c r="C50" s="26">
        <f>SUM(C7:C49)</f>
        <v>2534.0300000000002</v>
      </c>
      <c r="D50" s="26">
        <f>SUM(D7:D49)</f>
        <v>205.15999999999997</v>
      </c>
      <c r="E50" s="27"/>
      <c r="F50" s="28">
        <f t="shared" si="0"/>
        <v>2739.19</v>
      </c>
      <c r="G50" s="29"/>
      <c r="H50" s="26">
        <f>SUM(H7:H49)</f>
        <v>993.7</v>
      </c>
      <c r="I50" s="27"/>
      <c r="J50" s="26">
        <f>SUM(J7:J49)</f>
        <v>205.15999999999997</v>
      </c>
      <c r="K50" s="30">
        <f>C50-H50</f>
        <v>1540.3300000000002</v>
      </c>
    </row>
    <row r="53" spans="1:11" ht="15.75" x14ac:dyDescent="0.25">
      <c r="B53" s="31" t="s">
        <v>26</v>
      </c>
      <c r="F53" s="32"/>
      <c r="G53" s="33" t="s">
        <v>27</v>
      </c>
      <c r="H53" s="34"/>
    </row>
    <row r="54" spans="1:11" x14ac:dyDescent="0.25">
      <c r="B54" s="31"/>
      <c r="F54" s="35" t="s">
        <v>28</v>
      </c>
      <c r="G54" s="36"/>
      <c r="H54" s="36"/>
    </row>
    <row r="55" spans="1:11" ht="15.75" x14ac:dyDescent="0.25">
      <c r="B55" s="31" t="s">
        <v>29</v>
      </c>
      <c r="F55" s="32"/>
      <c r="G55" s="33" t="s">
        <v>30</v>
      </c>
      <c r="H55" s="34"/>
    </row>
    <row r="56" spans="1:11" x14ac:dyDescent="0.25">
      <c r="F56" s="35" t="s">
        <v>28</v>
      </c>
      <c r="G56" s="36"/>
      <c r="H56" s="36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opLeftCell="A4" zoomScale="80" zoomScaleNormal="80" workbookViewId="0">
      <selection activeCell="D7" sqref="D7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 t="s">
        <v>0</v>
      </c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 x14ac:dyDescent="0.25">
      <c r="A3" s="2"/>
      <c r="B3" s="5" t="s">
        <v>31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 x14ac:dyDescent="0.25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3" ht="158.25" customHeight="1" x14ac:dyDescent="0.25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3" ht="15.75" x14ac:dyDescent="0.25">
      <c r="A7" s="13">
        <v>1</v>
      </c>
      <c r="B7" s="14" t="s">
        <v>32</v>
      </c>
      <c r="C7" s="15"/>
      <c r="D7" s="15">
        <f>1.2+1</f>
        <v>2.2000000000000002</v>
      </c>
      <c r="E7" s="16" t="s">
        <v>33</v>
      </c>
      <c r="F7" s="17">
        <f>SUM(C7,D7)</f>
        <v>2.2000000000000002</v>
      </c>
      <c r="G7" s="14"/>
      <c r="H7" s="15"/>
      <c r="I7" s="16" t="s">
        <v>33</v>
      </c>
      <c r="J7" s="15">
        <f>1.2+1</f>
        <v>2.2000000000000002</v>
      </c>
      <c r="K7" s="18"/>
    </row>
    <row r="8" spans="1:13" ht="15.75" x14ac:dyDescent="0.25">
      <c r="A8" s="13"/>
      <c r="B8" s="14"/>
      <c r="C8" s="15"/>
      <c r="D8" s="15">
        <f>23.1</f>
        <v>23.1</v>
      </c>
      <c r="E8" s="16" t="s">
        <v>34</v>
      </c>
      <c r="F8" s="17"/>
      <c r="G8" s="14"/>
      <c r="H8" s="15"/>
      <c r="I8" s="16" t="s">
        <v>35</v>
      </c>
      <c r="J8" s="15">
        <f>23.1</f>
        <v>23.1</v>
      </c>
      <c r="K8" s="18"/>
    </row>
    <row r="9" spans="1:13" ht="15.75" x14ac:dyDescent="0.25">
      <c r="A9" s="13"/>
      <c r="B9" s="14"/>
      <c r="C9" s="15"/>
      <c r="D9" s="15">
        <f>0.93</f>
        <v>0.93</v>
      </c>
      <c r="E9" s="16" t="s">
        <v>21</v>
      </c>
      <c r="F9" s="17">
        <f t="shared" ref="F9:F50" si="0">SUM(C9,D9)</f>
        <v>0.93</v>
      </c>
      <c r="G9" s="14"/>
      <c r="H9" s="15"/>
      <c r="I9" s="16" t="s">
        <v>21</v>
      </c>
      <c r="J9" s="15">
        <f>0.93</f>
        <v>0.93</v>
      </c>
      <c r="K9" s="18"/>
    </row>
    <row r="10" spans="1:13" ht="15.75" x14ac:dyDescent="0.25">
      <c r="A10" s="13"/>
      <c r="B10" s="14" t="s">
        <v>36</v>
      </c>
      <c r="C10" s="15"/>
      <c r="D10" s="15">
        <v>8.1</v>
      </c>
      <c r="E10" s="37" t="s">
        <v>34</v>
      </c>
      <c r="F10" s="17">
        <f t="shared" si="0"/>
        <v>8.1</v>
      </c>
      <c r="G10" s="14"/>
      <c r="H10" s="15"/>
      <c r="I10" s="37" t="s">
        <v>35</v>
      </c>
      <c r="J10" s="15">
        <v>8.1</v>
      </c>
      <c r="K10" s="18"/>
    </row>
    <row r="11" spans="1:13" ht="15.75" x14ac:dyDescent="0.25">
      <c r="A11" s="13"/>
      <c r="B11" s="38" t="s">
        <v>32</v>
      </c>
      <c r="C11" s="15"/>
      <c r="D11" s="15">
        <f>7+3.3</f>
        <v>10.3</v>
      </c>
      <c r="E11" s="39"/>
      <c r="F11" s="17">
        <f t="shared" si="0"/>
        <v>10.3</v>
      </c>
      <c r="G11" s="14"/>
      <c r="H11" s="15"/>
      <c r="I11" s="39"/>
      <c r="J11" s="15">
        <f>7+3.3</f>
        <v>10.3</v>
      </c>
      <c r="K11" s="18"/>
    </row>
    <row r="12" spans="1:13" ht="31.5" x14ac:dyDescent="0.25">
      <c r="A12" s="13"/>
      <c r="B12" s="40"/>
      <c r="C12" s="15"/>
      <c r="D12" s="15">
        <v>7.29</v>
      </c>
      <c r="E12" s="16" t="s">
        <v>37</v>
      </c>
      <c r="F12" s="17">
        <f t="shared" si="0"/>
        <v>7.29</v>
      </c>
      <c r="G12" s="20"/>
      <c r="H12" s="15"/>
      <c r="I12" s="16" t="s">
        <v>37</v>
      </c>
      <c r="J12" s="15">
        <v>7.29</v>
      </c>
      <c r="K12" s="18"/>
    </row>
    <row r="13" spans="1:13" ht="15.75" x14ac:dyDescent="0.25">
      <c r="A13" s="20">
        <v>4</v>
      </c>
      <c r="B13" s="14" t="s">
        <v>38</v>
      </c>
      <c r="C13" s="15"/>
      <c r="D13" s="15">
        <f>11.65+7.28+17.34+12.3+11.14+30.34+1.25</f>
        <v>91.3</v>
      </c>
      <c r="E13" s="16" t="s">
        <v>39</v>
      </c>
      <c r="F13" s="17">
        <f t="shared" si="0"/>
        <v>91.3</v>
      </c>
      <c r="G13" s="14"/>
      <c r="H13" s="15"/>
      <c r="I13" s="16" t="s">
        <v>39</v>
      </c>
      <c r="J13" s="15">
        <f>11.65+7.28+17.34+12.3+11.14+30.34+1.25</f>
        <v>91.3</v>
      </c>
      <c r="K13" s="18"/>
    </row>
    <row r="14" spans="1:13" ht="15.75" x14ac:dyDescent="0.25">
      <c r="A14" s="20"/>
      <c r="B14" s="14"/>
      <c r="C14" s="15"/>
      <c r="D14" s="15"/>
      <c r="E14" s="16"/>
      <c r="F14" s="17"/>
      <c r="G14" s="14"/>
      <c r="H14" s="15"/>
      <c r="I14" s="16"/>
      <c r="J14" s="15"/>
      <c r="K14" s="18"/>
    </row>
    <row r="15" spans="1:13" ht="34.15" customHeight="1" x14ac:dyDescent="0.25">
      <c r="A15" s="20">
        <v>5</v>
      </c>
      <c r="B15" s="14" t="s">
        <v>32</v>
      </c>
      <c r="C15" s="15">
        <v>3678.9</v>
      </c>
      <c r="D15" s="15"/>
      <c r="E15" s="16"/>
      <c r="F15" s="17">
        <f t="shared" si="0"/>
        <v>3678.9</v>
      </c>
      <c r="G15" s="14">
        <v>3110</v>
      </c>
      <c r="H15" s="15">
        <v>71</v>
      </c>
      <c r="I15" s="13" t="s">
        <v>40</v>
      </c>
      <c r="J15" s="15"/>
      <c r="K15" s="18">
        <v>0</v>
      </c>
    </row>
    <row r="16" spans="1:13" ht="20.45" customHeight="1" x14ac:dyDescent="0.25">
      <c r="A16" s="20"/>
      <c r="B16" s="14"/>
      <c r="C16" s="15"/>
      <c r="D16" s="15"/>
      <c r="E16" s="16"/>
      <c r="F16" s="17"/>
      <c r="G16" s="14">
        <v>3110</v>
      </c>
      <c r="H16" s="15">
        <f>2048.11+35+10.3</f>
        <v>2093.4100000000003</v>
      </c>
      <c r="I16" s="13" t="s">
        <v>41</v>
      </c>
      <c r="J16" s="15"/>
      <c r="K16" s="18"/>
    </row>
    <row r="17" spans="1:11" ht="15.75" x14ac:dyDescent="0.25">
      <c r="A17" s="13"/>
      <c r="B17" s="14"/>
      <c r="C17" s="15"/>
      <c r="D17" s="15"/>
      <c r="E17" s="16"/>
      <c r="F17" s="17">
        <f t="shared" si="0"/>
        <v>0</v>
      </c>
      <c r="G17" s="14">
        <v>2282</v>
      </c>
      <c r="H17" s="15">
        <v>3.26</v>
      </c>
      <c r="I17" s="16" t="s">
        <v>42</v>
      </c>
      <c r="J17" s="15"/>
      <c r="K17" s="18"/>
    </row>
    <row r="18" spans="1:11" ht="15.75" x14ac:dyDescent="0.25">
      <c r="A18" s="13"/>
      <c r="B18" s="14"/>
      <c r="C18" s="15"/>
      <c r="D18" s="15"/>
      <c r="E18" s="16"/>
      <c r="F18" s="17">
        <f t="shared" si="0"/>
        <v>0</v>
      </c>
      <c r="G18" s="14">
        <v>2230</v>
      </c>
      <c r="H18" s="15">
        <v>8.25</v>
      </c>
      <c r="I18" s="16" t="s">
        <v>43</v>
      </c>
      <c r="J18" s="15"/>
      <c r="K18" s="18"/>
    </row>
    <row r="19" spans="1:11" ht="15.75" x14ac:dyDescent="0.25">
      <c r="A19" s="13"/>
      <c r="B19" s="14"/>
      <c r="C19" s="15"/>
      <c r="D19" s="15"/>
      <c r="E19" s="16"/>
      <c r="F19" s="17">
        <f t="shared" si="0"/>
        <v>0</v>
      </c>
      <c r="G19" s="14">
        <v>2210</v>
      </c>
      <c r="H19" s="15">
        <v>5.78</v>
      </c>
      <c r="I19" s="16" t="s">
        <v>44</v>
      </c>
      <c r="J19" s="15"/>
      <c r="K19" s="18"/>
    </row>
    <row r="20" spans="1:11" ht="15.75" x14ac:dyDescent="0.25">
      <c r="A20" s="13"/>
      <c r="B20" s="14"/>
      <c r="C20" s="15"/>
      <c r="D20" s="15"/>
      <c r="E20" s="16"/>
      <c r="F20" s="17">
        <f t="shared" si="0"/>
        <v>0</v>
      </c>
      <c r="G20" s="14">
        <v>3132</v>
      </c>
      <c r="H20" s="15">
        <v>196.64</v>
      </c>
      <c r="I20" s="16" t="s">
        <v>45</v>
      </c>
      <c r="J20" s="15"/>
      <c r="K20" s="18"/>
    </row>
    <row r="21" spans="1:11" ht="15.75" x14ac:dyDescent="0.25">
      <c r="A21" s="13"/>
      <c r="B21" s="14"/>
      <c r="C21" s="15"/>
      <c r="D21" s="15"/>
      <c r="E21" s="16"/>
      <c r="F21" s="17">
        <f t="shared" si="0"/>
        <v>0</v>
      </c>
      <c r="G21" s="14">
        <v>2240</v>
      </c>
      <c r="H21" s="15">
        <v>7.2</v>
      </c>
      <c r="I21" s="16" t="s">
        <v>46</v>
      </c>
      <c r="J21" s="15"/>
      <c r="K21" s="18"/>
    </row>
    <row r="22" spans="1:11" ht="15.75" x14ac:dyDescent="0.25">
      <c r="A22" s="13"/>
      <c r="B22" s="14"/>
      <c r="C22" s="15"/>
      <c r="D22" s="15"/>
      <c r="E22" s="16"/>
      <c r="F22" s="17">
        <f t="shared" si="0"/>
        <v>0</v>
      </c>
      <c r="G22" s="14"/>
      <c r="H22" s="15"/>
      <c r="I22" s="16"/>
      <c r="J22" s="15"/>
      <c r="K22" s="18"/>
    </row>
    <row r="23" spans="1:11" ht="15.75" x14ac:dyDescent="0.25">
      <c r="A23" s="13"/>
      <c r="B23" s="14"/>
      <c r="C23" s="15"/>
      <c r="D23" s="15"/>
      <c r="E23" s="16"/>
      <c r="F23" s="17">
        <f t="shared" si="0"/>
        <v>0</v>
      </c>
      <c r="G23" s="14"/>
      <c r="H23" s="15"/>
      <c r="I23" s="16"/>
      <c r="J23" s="15"/>
      <c r="K23" s="18"/>
    </row>
    <row r="24" spans="1:11" ht="15.75" x14ac:dyDescent="0.25">
      <c r="A24" s="13"/>
      <c r="B24" s="14"/>
      <c r="C24" s="15"/>
      <c r="D24" s="15"/>
      <c r="E24" s="16"/>
      <c r="F24" s="17">
        <f t="shared" si="0"/>
        <v>0</v>
      </c>
      <c r="G24" s="14"/>
      <c r="H24" s="15"/>
      <c r="I24" s="16"/>
      <c r="J24" s="15"/>
      <c r="K24" s="18"/>
    </row>
    <row r="25" spans="1:11" ht="15.75" x14ac:dyDescent="0.25">
      <c r="A25" s="20"/>
      <c r="B25" s="14"/>
      <c r="C25" s="15"/>
      <c r="D25" s="15"/>
      <c r="E25" s="16"/>
      <c r="F25" s="17">
        <f t="shared" si="0"/>
        <v>0</v>
      </c>
      <c r="G25" s="14"/>
      <c r="H25" s="15"/>
      <c r="I25" s="16"/>
      <c r="J25" s="15"/>
      <c r="K25" s="18"/>
    </row>
    <row r="26" spans="1:11" ht="15.75" x14ac:dyDescent="0.25">
      <c r="A26" s="20"/>
      <c r="B26" s="14"/>
      <c r="C26" s="15"/>
      <c r="D26" s="15"/>
      <c r="E26" s="16"/>
      <c r="F26" s="17">
        <f t="shared" si="0"/>
        <v>0</v>
      </c>
      <c r="G26" s="14"/>
      <c r="H26" s="15"/>
      <c r="I26" s="16"/>
      <c r="J26" s="15"/>
      <c r="K26" s="18"/>
    </row>
    <row r="27" spans="1:11" ht="15.75" x14ac:dyDescent="0.25">
      <c r="A27" s="13"/>
      <c r="B27" s="14"/>
      <c r="C27" s="15"/>
      <c r="D27" s="15"/>
      <c r="E27" s="16"/>
      <c r="F27" s="17">
        <f t="shared" si="0"/>
        <v>0</v>
      </c>
      <c r="G27" s="14"/>
      <c r="H27" s="15"/>
      <c r="I27" s="16"/>
      <c r="J27" s="15"/>
      <c r="K27" s="18"/>
    </row>
    <row r="28" spans="1:11" ht="15.75" x14ac:dyDescent="0.25">
      <c r="A28" s="13"/>
      <c r="B28" s="14"/>
      <c r="C28" s="15"/>
      <c r="D28" s="15"/>
      <c r="E28" s="16"/>
      <c r="F28" s="17">
        <f t="shared" si="0"/>
        <v>0</v>
      </c>
      <c r="G28" s="14"/>
      <c r="H28" s="15"/>
      <c r="I28" s="16"/>
      <c r="J28" s="15"/>
      <c r="K28" s="18"/>
    </row>
    <row r="29" spans="1:11" ht="15.75" x14ac:dyDescent="0.25">
      <c r="A29" s="13"/>
      <c r="B29" s="14"/>
      <c r="C29" s="15"/>
      <c r="D29" s="15"/>
      <c r="E29" s="16"/>
      <c r="F29" s="17">
        <f t="shared" si="0"/>
        <v>0</v>
      </c>
      <c r="G29" s="14"/>
      <c r="H29" s="15"/>
      <c r="I29" s="16"/>
      <c r="J29" s="15"/>
      <c r="K29" s="18"/>
    </row>
    <row r="30" spans="1:11" ht="15.75" x14ac:dyDescent="0.25">
      <c r="A30" s="13"/>
      <c r="B30" s="14"/>
      <c r="C30" s="15"/>
      <c r="D30" s="15"/>
      <c r="E30" s="16"/>
      <c r="F30" s="17">
        <f t="shared" si="0"/>
        <v>0</v>
      </c>
      <c r="G30" s="14"/>
      <c r="H30" s="15"/>
      <c r="I30" s="16"/>
      <c r="J30" s="15"/>
      <c r="K30" s="18"/>
    </row>
    <row r="31" spans="1:11" ht="15.75" x14ac:dyDescent="0.25">
      <c r="A31" s="13"/>
      <c r="B31" s="14"/>
      <c r="C31" s="15"/>
      <c r="D31" s="15"/>
      <c r="E31" s="16"/>
      <c r="F31" s="17">
        <f t="shared" si="0"/>
        <v>0</v>
      </c>
      <c r="G31" s="14"/>
      <c r="H31" s="15"/>
      <c r="I31" s="16"/>
      <c r="J31" s="15"/>
      <c r="K31" s="18"/>
    </row>
    <row r="32" spans="1:11" ht="15.75" x14ac:dyDescent="0.25">
      <c r="A32" s="13"/>
      <c r="B32" s="14"/>
      <c r="C32" s="15"/>
      <c r="D32" s="15"/>
      <c r="E32" s="16"/>
      <c r="F32" s="17">
        <f t="shared" si="0"/>
        <v>0</v>
      </c>
      <c r="G32" s="14"/>
      <c r="H32" s="15"/>
      <c r="I32" s="16"/>
      <c r="J32" s="15"/>
      <c r="K32" s="18"/>
    </row>
    <row r="33" spans="1:11" ht="15.75" x14ac:dyDescent="0.25">
      <c r="A33" s="13"/>
      <c r="B33" s="14"/>
      <c r="C33" s="15"/>
      <c r="D33" s="15"/>
      <c r="E33" s="16"/>
      <c r="F33" s="17">
        <f t="shared" si="0"/>
        <v>0</v>
      </c>
      <c r="G33" s="14"/>
      <c r="H33" s="15"/>
      <c r="I33" s="16"/>
      <c r="J33" s="15"/>
      <c r="K33" s="18"/>
    </row>
    <row r="34" spans="1:11" ht="15.75" x14ac:dyDescent="0.25">
      <c r="A34" s="13"/>
      <c r="B34" s="14"/>
      <c r="C34" s="15"/>
      <c r="D34" s="15"/>
      <c r="E34" s="16"/>
      <c r="F34" s="17">
        <f t="shared" si="0"/>
        <v>0</v>
      </c>
      <c r="G34" s="14"/>
      <c r="H34" s="15"/>
      <c r="I34" s="16"/>
      <c r="J34" s="15"/>
      <c r="K34" s="18"/>
    </row>
    <row r="35" spans="1:11" ht="15.75" x14ac:dyDescent="0.25">
      <c r="A35" s="20"/>
      <c r="B35" s="14"/>
      <c r="C35" s="15"/>
      <c r="D35" s="15"/>
      <c r="E35" s="16"/>
      <c r="F35" s="17">
        <f t="shared" si="0"/>
        <v>0</v>
      </c>
      <c r="G35" s="14"/>
      <c r="H35" s="15"/>
      <c r="I35" s="16"/>
      <c r="J35" s="15"/>
      <c r="K35" s="18"/>
    </row>
    <row r="36" spans="1:11" ht="15.75" x14ac:dyDescent="0.25">
      <c r="A36" s="20"/>
      <c r="B36" s="14"/>
      <c r="C36" s="15"/>
      <c r="D36" s="15"/>
      <c r="E36" s="16"/>
      <c r="F36" s="17">
        <f t="shared" si="0"/>
        <v>0</v>
      </c>
      <c r="G36" s="14"/>
      <c r="H36" s="15"/>
      <c r="I36" s="16"/>
      <c r="J36" s="15"/>
      <c r="K36" s="18"/>
    </row>
    <row r="37" spans="1:11" ht="15.75" x14ac:dyDescent="0.25">
      <c r="A37" s="13"/>
      <c r="B37" s="14"/>
      <c r="C37" s="15"/>
      <c r="D37" s="15"/>
      <c r="E37" s="16"/>
      <c r="F37" s="17">
        <f t="shared" si="0"/>
        <v>0</v>
      </c>
      <c r="G37" s="14"/>
      <c r="H37" s="15"/>
      <c r="I37" s="16"/>
      <c r="J37" s="15"/>
      <c r="K37" s="18"/>
    </row>
    <row r="38" spans="1:11" ht="15.75" x14ac:dyDescent="0.25">
      <c r="A38" s="13"/>
      <c r="B38" s="14"/>
      <c r="C38" s="15"/>
      <c r="D38" s="15"/>
      <c r="E38" s="16"/>
      <c r="F38" s="17">
        <f t="shared" si="0"/>
        <v>0</v>
      </c>
      <c r="G38" s="14"/>
      <c r="H38" s="15"/>
      <c r="I38" s="16"/>
      <c r="J38" s="15"/>
      <c r="K38" s="18"/>
    </row>
    <row r="39" spans="1:11" ht="15.75" x14ac:dyDescent="0.25">
      <c r="A39" s="13"/>
      <c r="B39" s="14"/>
      <c r="C39" s="15"/>
      <c r="D39" s="15"/>
      <c r="E39" s="16"/>
      <c r="F39" s="17">
        <f t="shared" si="0"/>
        <v>0</v>
      </c>
      <c r="G39" s="14"/>
      <c r="H39" s="15"/>
      <c r="I39" s="16"/>
      <c r="J39" s="15"/>
      <c r="K39" s="18"/>
    </row>
    <row r="40" spans="1:11" ht="15.75" x14ac:dyDescent="0.25">
      <c r="A40" s="13"/>
      <c r="B40" s="14"/>
      <c r="C40" s="15"/>
      <c r="D40" s="15"/>
      <c r="E40" s="16"/>
      <c r="F40" s="17">
        <f t="shared" si="0"/>
        <v>0</v>
      </c>
      <c r="G40" s="14"/>
      <c r="H40" s="15"/>
      <c r="I40" s="16"/>
      <c r="J40" s="15"/>
      <c r="K40" s="18"/>
    </row>
    <row r="41" spans="1:11" ht="15.75" x14ac:dyDescent="0.25">
      <c r="A41" s="13"/>
      <c r="B41" s="14"/>
      <c r="C41" s="15"/>
      <c r="D41" s="15"/>
      <c r="E41" s="16"/>
      <c r="F41" s="17">
        <f t="shared" si="0"/>
        <v>0</v>
      </c>
      <c r="G41" s="14"/>
      <c r="H41" s="15"/>
      <c r="I41" s="16"/>
      <c r="J41" s="15"/>
      <c r="K41" s="18"/>
    </row>
    <row r="42" spans="1:11" ht="15.75" x14ac:dyDescent="0.25">
      <c r="A42" s="13"/>
      <c r="B42" s="14"/>
      <c r="C42" s="15"/>
      <c r="D42" s="15"/>
      <c r="E42" s="16"/>
      <c r="F42" s="17">
        <f t="shared" si="0"/>
        <v>0</v>
      </c>
      <c r="G42" s="14"/>
      <c r="H42" s="15"/>
      <c r="I42" s="16"/>
      <c r="J42" s="15"/>
      <c r="K42" s="18"/>
    </row>
    <row r="43" spans="1:11" ht="15.75" x14ac:dyDescent="0.25">
      <c r="A43" s="13"/>
      <c r="B43" s="14"/>
      <c r="C43" s="15"/>
      <c r="D43" s="15"/>
      <c r="E43" s="16"/>
      <c r="F43" s="17">
        <f t="shared" si="0"/>
        <v>0</v>
      </c>
      <c r="G43" s="14"/>
      <c r="H43" s="15"/>
      <c r="I43" s="16"/>
      <c r="J43" s="15"/>
      <c r="K43" s="18"/>
    </row>
    <row r="44" spans="1:11" ht="15.75" x14ac:dyDescent="0.25">
      <c r="A44" s="13"/>
      <c r="B44" s="14"/>
      <c r="C44" s="15"/>
      <c r="D44" s="15"/>
      <c r="E44" s="16"/>
      <c r="F44" s="17">
        <f t="shared" si="0"/>
        <v>0</v>
      </c>
      <c r="G44" s="14"/>
      <c r="H44" s="15"/>
      <c r="I44" s="16"/>
      <c r="J44" s="15"/>
      <c r="K44" s="18"/>
    </row>
    <row r="45" spans="1:11" ht="15.75" x14ac:dyDescent="0.25">
      <c r="A45" s="20"/>
      <c r="B45" s="14"/>
      <c r="C45" s="15"/>
      <c r="D45" s="15"/>
      <c r="E45" s="16"/>
      <c r="F45" s="17">
        <f t="shared" si="0"/>
        <v>0</v>
      </c>
      <c r="G45" s="14"/>
      <c r="H45" s="15"/>
      <c r="I45" s="16"/>
      <c r="J45" s="15"/>
      <c r="K45" s="18"/>
    </row>
    <row r="46" spans="1:11" ht="15.75" x14ac:dyDescent="0.25">
      <c r="A46" s="20"/>
      <c r="B46" s="14"/>
      <c r="C46" s="15"/>
      <c r="D46" s="15"/>
      <c r="E46" s="16"/>
      <c r="F46" s="17">
        <f t="shared" si="0"/>
        <v>0</v>
      </c>
      <c r="G46" s="14"/>
      <c r="H46" s="15"/>
      <c r="I46" s="16"/>
      <c r="J46" s="15"/>
      <c r="K46" s="18"/>
    </row>
    <row r="47" spans="1:11" ht="15.75" x14ac:dyDescent="0.25">
      <c r="A47" s="21"/>
      <c r="B47" s="22"/>
      <c r="C47" s="23"/>
      <c r="D47" s="23"/>
      <c r="E47" s="24"/>
      <c r="F47" s="17">
        <f t="shared" si="0"/>
        <v>0</v>
      </c>
      <c r="G47" s="22"/>
      <c r="H47" s="23"/>
      <c r="I47" s="24"/>
      <c r="J47" s="23"/>
      <c r="K47" s="18"/>
    </row>
    <row r="48" spans="1:11" ht="15.75" x14ac:dyDescent="0.25">
      <c r="A48" s="21"/>
      <c r="B48" s="22"/>
      <c r="C48" s="23"/>
      <c r="D48" s="23"/>
      <c r="E48" s="24"/>
      <c r="F48" s="17">
        <f t="shared" si="0"/>
        <v>0</v>
      </c>
      <c r="G48" s="22"/>
      <c r="H48" s="23"/>
      <c r="I48" s="24"/>
      <c r="J48" s="23"/>
      <c r="K48" s="18"/>
    </row>
    <row r="49" spans="1:11" ht="15.75" x14ac:dyDescent="0.25">
      <c r="A49" s="21"/>
      <c r="B49" s="22"/>
      <c r="C49" s="23"/>
      <c r="D49" s="23"/>
      <c r="E49" s="24"/>
      <c r="F49" s="17">
        <f t="shared" si="0"/>
        <v>0</v>
      </c>
      <c r="G49" s="22"/>
      <c r="H49" s="23"/>
      <c r="I49" s="24"/>
      <c r="J49" s="23"/>
      <c r="K49" s="18"/>
    </row>
    <row r="50" spans="1:11" ht="15.75" x14ac:dyDescent="0.25">
      <c r="A50" s="22"/>
      <c r="B50" s="25" t="s">
        <v>25</v>
      </c>
      <c r="C50" s="26">
        <f>SUM(C7:C49)</f>
        <v>3678.9</v>
      </c>
      <c r="D50" s="26">
        <f>SUM(D7:D49)</f>
        <v>143.22</v>
      </c>
      <c r="E50" s="27"/>
      <c r="F50" s="28">
        <f t="shared" si="0"/>
        <v>3822.12</v>
      </c>
      <c r="G50" s="29"/>
      <c r="H50" s="26">
        <f>SUM(H7:H49)</f>
        <v>2385.5400000000004</v>
      </c>
      <c r="I50" s="27"/>
      <c r="J50" s="26">
        <f>SUM(J7:J49)</f>
        <v>143.22</v>
      </c>
      <c r="K50" s="30">
        <f>C50-H50</f>
        <v>1293.3599999999997</v>
      </c>
    </row>
    <row r="53" spans="1:11" ht="15.75" x14ac:dyDescent="0.25">
      <c r="B53" s="31" t="s">
        <v>47</v>
      </c>
      <c r="F53" s="32"/>
      <c r="G53" s="33" t="s">
        <v>48</v>
      </c>
      <c r="H53" s="34"/>
    </row>
    <row r="54" spans="1:11" x14ac:dyDescent="0.25">
      <c r="B54" s="31"/>
      <c r="F54" s="35" t="s">
        <v>28</v>
      </c>
      <c r="G54" s="36"/>
      <c r="H54" s="36"/>
    </row>
    <row r="55" spans="1:11" ht="15.75" x14ac:dyDescent="0.25">
      <c r="B55" s="31" t="s">
        <v>29</v>
      </c>
      <c r="F55" s="32"/>
      <c r="G55" s="33" t="s">
        <v>49</v>
      </c>
      <c r="H55" s="34"/>
    </row>
    <row r="56" spans="1:11" x14ac:dyDescent="0.25">
      <c r="F56" s="35" t="s">
        <v>28</v>
      </c>
      <c r="G56" s="36"/>
      <c r="H56" s="36"/>
    </row>
  </sheetData>
  <mergeCells count="13">
    <mergeCell ref="E10:E11"/>
    <mergeCell ref="I10:I11"/>
    <mergeCell ref="B11:B12"/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5"/>
  <sheetViews>
    <sheetView zoomScale="80" zoomScaleNormal="80" workbookViewId="0">
      <selection activeCell="D7" sqref="D7"/>
    </sheetView>
  </sheetViews>
  <sheetFormatPr defaultRowHeight="15" x14ac:dyDescent="0.25"/>
  <cols>
    <col min="1" max="1" width="7.28515625" customWidth="1"/>
    <col min="2" max="2" width="24.42578125" style="4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 t="s">
        <v>0</v>
      </c>
    </row>
    <row r="2" spans="1:13" ht="20.25" customHeight="1" x14ac:dyDescent="0.25">
      <c r="A2" s="2"/>
      <c r="B2" s="46"/>
      <c r="C2" s="2"/>
      <c r="D2" s="2"/>
      <c r="E2" s="2"/>
      <c r="F2" s="2"/>
      <c r="G2" s="2"/>
      <c r="H2" s="3"/>
      <c r="I2" s="3"/>
      <c r="K2" s="4"/>
      <c r="L2" s="4"/>
      <c r="M2" s="4" t="s">
        <v>58</v>
      </c>
    </row>
    <row r="3" spans="1:13" ht="61.5" customHeight="1" x14ac:dyDescent="0.25">
      <c r="A3" s="2"/>
      <c r="B3" s="5" t="s">
        <v>59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 x14ac:dyDescent="0.25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3" ht="158.25" customHeight="1" x14ac:dyDescent="0.25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3" ht="94.5" x14ac:dyDescent="0.25">
      <c r="A7" s="13">
        <v>1</v>
      </c>
      <c r="B7" s="16" t="s">
        <v>60</v>
      </c>
      <c r="C7" s="15"/>
      <c r="D7" s="15">
        <v>4448.8</v>
      </c>
      <c r="E7" s="16" t="s">
        <v>61</v>
      </c>
      <c r="F7" s="15">
        <v>4448.8</v>
      </c>
      <c r="G7" s="14"/>
      <c r="H7" s="15"/>
      <c r="I7" s="16" t="s">
        <v>61</v>
      </c>
      <c r="J7" s="15">
        <v>4448.8</v>
      </c>
      <c r="K7" s="18"/>
    </row>
    <row r="8" spans="1:13" ht="47.25" x14ac:dyDescent="0.25">
      <c r="A8" s="13">
        <v>2</v>
      </c>
      <c r="B8" s="16" t="s">
        <v>62</v>
      </c>
      <c r="C8" s="15"/>
      <c r="D8" s="15">
        <v>19.612449999999999</v>
      </c>
      <c r="E8" s="16" t="s">
        <v>63</v>
      </c>
      <c r="F8" s="17">
        <f t="shared" ref="F8:F17" si="0">SUM(C8,D8)</f>
        <v>19.612449999999999</v>
      </c>
      <c r="G8" s="14"/>
      <c r="H8" s="15"/>
      <c r="I8" s="16" t="s">
        <v>63</v>
      </c>
      <c r="J8" s="17">
        <v>19.61</v>
      </c>
      <c r="K8" s="18"/>
    </row>
    <row r="9" spans="1:13" ht="47.25" x14ac:dyDescent="0.25">
      <c r="A9" s="13">
        <v>3</v>
      </c>
      <c r="B9" s="16" t="s">
        <v>20</v>
      </c>
      <c r="C9" s="15"/>
      <c r="D9" s="15">
        <v>1.5</v>
      </c>
      <c r="E9" s="16" t="s">
        <v>64</v>
      </c>
      <c r="F9" s="17">
        <f t="shared" si="0"/>
        <v>1.5</v>
      </c>
      <c r="G9" s="14"/>
      <c r="H9" s="15"/>
      <c r="I9" s="16" t="s">
        <v>65</v>
      </c>
      <c r="J9" s="17">
        <v>1.5</v>
      </c>
      <c r="K9" s="18"/>
    </row>
    <row r="10" spans="1:13" ht="47.25" x14ac:dyDescent="0.25">
      <c r="A10" s="13">
        <v>4</v>
      </c>
      <c r="B10" s="16" t="s">
        <v>20</v>
      </c>
      <c r="C10" s="15"/>
      <c r="D10" s="15">
        <v>13.6</v>
      </c>
      <c r="E10" s="16" t="s">
        <v>66</v>
      </c>
      <c r="F10" s="17">
        <f t="shared" si="0"/>
        <v>13.6</v>
      </c>
      <c r="G10" s="14"/>
      <c r="H10" s="15"/>
      <c r="I10" s="16" t="s">
        <v>66</v>
      </c>
      <c r="J10" s="17">
        <v>13.6</v>
      </c>
      <c r="K10" s="18"/>
    </row>
    <row r="11" spans="1:13" ht="31.5" x14ac:dyDescent="0.25">
      <c r="A11" s="13">
        <v>5</v>
      </c>
      <c r="B11" s="16" t="s">
        <v>67</v>
      </c>
      <c r="C11" s="15"/>
      <c r="D11" s="15">
        <v>55.339599999999997</v>
      </c>
      <c r="E11" s="16" t="s">
        <v>68</v>
      </c>
      <c r="F11" s="17">
        <f t="shared" si="0"/>
        <v>55.339599999999997</v>
      </c>
      <c r="G11" s="14"/>
      <c r="H11" s="15"/>
      <c r="I11" s="16" t="s">
        <v>68</v>
      </c>
      <c r="J11" s="17">
        <v>55.339599999999997</v>
      </c>
      <c r="K11" s="18"/>
    </row>
    <row r="12" spans="1:13" ht="63" x14ac:dyDescent="0.25">
      <c r="A12" s="13">
        <v>6</v>
      </c>
      <c r="B12" s="16" t="s">
        <v>69</v>
      </c>
      <c r="C12" s="15"/>
      <c r="D12" s="15">
        <v>41.198480000000004</v>
      </c>
      <c r="E12" s="16" t="s">
        <v>70</v>
      </c>
      <c r="F12" s="17">
        <f t="shared" si="0"/>
        <v>41.198480000000004</v>
      </c>
      <c r="G12" s="14"/>
      <c r="H12" s="15"/>
      <c r="I12" s="16" t="s">
        <v>70</v>
      </c>
      <c r="J12" s="17">
        <v>41.2</v>
      </c>
      <c r="K12" s="18"/>
    </row>
    <row r="13" spans="1:13" ht="15.75" x14ac:dyDescent="0.25">
      <c r="A13" s="13">
        <v>7</v>
      </c>
      <c r="B13" s="16" t="s">
        <v>20</v>
      </c>
      <c r="C13" s="15"/>
      <c r="D13" s="15">
        <v>0.6</v>
      </c>
      <c r="E13" s="16" t="s">
        <v>71</v>
      </c>
      <c r="F13" s="17">
        <f t="shared" si="0"/>
        <v>0.6</v>
      </c>
      <c r="G13" s="14"/>
      <c r="H13" s="15"/>
      <c r="I13" s="16"/>
      <c r="J13" s="17">
        <v>0.6</v>
      </c>
      <c r="K13" s="18"/>
    </row>
    <row r="14" spans="1:13" ht="31.5" x14ac:dyDescent="0.25">
      <c r="A14" s="13">
        <v>8</v>
      </c>
      <c r="B14" s="16" t="s">
        <v>72</v>
      </c>
      <c r="C14" s="15"/>
      <c r="D14" s="15">
        <v>30.808199999999999</v>
      </c>
      <c r="E14" s="16" t="s">
        <v>73</v>
      </c>
      <c r="F14" s="17">
        <f t="shared" si="0"/>
        <v>30.808199999999999</v>
      </c>
      <c r="G14" s="14"/>
      <c r="H14" s="15"/>
      <c r="I14" s="16" t="s">
        <v>73</v>
      </c>
      <c r="J14" s="17">
        <v>30.808199999999999</v>
      </c>
      <c r="K14" s="18"/>
    </row>
    <row r="15" spans="1:13" ht="31.5" x14ac:dyDescent="0.25">
      <c r="A15" s="13">
        <v>9</v>
      </c>
      <c r="B15" s="16" t="s">
        <v>20</v>
      </c>
      <c r="C15" s="15"/>
      <c r="D15" s="15">
        <v>3.9</v>
      </c>
      <c r="E15" s="16" t="s">
        <v>74</v>
      </c>
      <c r="F15" s="17">
        <f t="shared" si="0"/>
        <v>3.9</v>
      </c>
      <c r="G15" s="14"/>
      <c r="H15" s="15"/>
      <c r="I15" s="16" t="s">
        <v>74</v>
      </c>
      <c r="J15" s="17">
        <v>3.9</v>
      </c>
      <c r="K15" s="18"/>
    </row>
    <row r="16" spans="1:13" ht="15.75" x14ac:dyDescent="0.25">
      <c r="A16" s="13">
        <v>10</v>
      </c>
      <c r="B16" s="16" t="s">
        <v>20</v>
      </c>
      <c r="C16" s="15"/>
      <c r="D16" s="15">
        <v>5.2</v>
      </c>
      <c r="E16" s="16" t="s">
        <v>75</v>
      </c>
      <c r="F16" s="17">
        <f t="shared" si="0"/>
        <v>5.2</v>
      </c>
      <c r="G16" s="14"/>
      <c r="H16" s="15"/>
      <c r="I16" s="16" t="s">
        <v>75</v>
      </c>
      <c r="J16" s="17">
        <v>5.2</v>
      </c>
      <c r="K16" s="18"/>
    </row>
    <row r="17" spans="1:11" ht="15.75" x14ac:dyDescent="0.25">
      <c r="A17" s="13">
        <v>11</v>
      </c>
      <c r="B17" s="16" t="s">
        <v>20</v>
      </c>
      <c r="C17" s="15"/>
      <c r="D17" s="15">
        <v>9.5</v>
      </c>
      <c r="E17" s="16" t="s">
        <v>76</v>
      </c>
      <c r="F17" s="17">
        <f t="shared" si="0"/>
        <v>9.5</v>
      </c>
      <c r="G17" s="14"/>
      <c r="H17" s="15"/>
      <c r="I17" s="16" t="s">
        <v>76</v>
      </c>
      <c r="J17" s="17">
        <v>9.5</v>
      </c>
      <c r="K17" s="18"/>
    </row>
    <row r="18" spans="1:11" ht="15.75" x14ac:dyDescent="0.25">
      <c r="A18" s="13"/>
      <c r="B18" s="16" t="s">
        <v>32</v>
      </c>
      <c r="C18" s="15">
        <v>2358.7914000000001</v>
      </c>
      <c r="D18" s="15"/>
      <c r="E18" s="16"/>
      <c r="F18" s="17">
        <v>2358.7914000000001</v>
      </c>
      <c r="G18" s="14"/>
      <c r="H18" s="15"/>
      <c r="I18" s="16"/>
      <c r="J18" s="17"/>
      <c r="K18" s="18"/>
    </row>
    <row r="19" spans="1:11" ht="15.75" x14ac:dyDescent="0.25">
      <c r="A19" s="13">
        <v>1</v>
      </c>
      <c r="B19" s="16" t="s">
        <v>77</v>
      </c>
      <c r="C19" s="15"/>
      <c r="D19" s="15"/>
      <c r="E19" s="16"/>
      <c r="F19" s="17">
        <f>SUM(C19,D19)</f>
        <v>0</v>
      </c>
      <c r="G19" s="20">
        <v>2220</v>
      </c>
      <c r="H19" s="15">
        <v>88.492630000000005</v>
      </c>
      <c r="I19" s="16" t="s">
        <v>78</v>
      </c>
      <c r="J19" s="15"/>
      <c r="K19" s="18"/>
    </row>
    <row r="20" spans="1:11" ht="15.75" x14ac:dyDescent="0.25">
      <c r="A20" s="13">
        <v>2</v>
      </c>
      <c r="B20" s="16" t="s">
        <v>77</v>
      </c>
      <c r="C20" s="15"/>
      <c r="D20" s="15"/>
      <c r="E20" s="16"/>
      <c r="F20" s="17">
        <f>SUM(C20,D20)</f>
        <v>0</v>
      </c>
      <c r="G20" s="20">
        <v>2220</v>
      </c>
      <c r="H20" s="15">
        <v>41.6584</v>
      </c>
      <c r="I20" s="16" t="s">
        <v>79</v>
      </c>
      <c r="J20" s="15"/>
      <c r="K20" s="18"/>
    </row>
    <row r="21" spans="1:11" ht="15.75" x14ac:dyDescent="0.25">
      <c r="A21" s="13">
        <v>3</v>
      </c>
      <c r="B21" s="16" t="s">
        <v>80</v>
      </c>
      <c r="C21" s="15"/>
      <c r="D21" s="15"/>
      <c r="E21" s="16"/>
      <c r="F21" s="17">
        <f t="shared" ref="F21:F33" si="1">SUM(C21,D21)</f>
        <v>0</v>
      </c>
      <c r="G21" s="20">
        <v>2220</v>
      </c>
      <c r="H21" s="15">
        <v>177.50110000000001</v>
      </c>
      <c r="I21" s="16" t="s">
        <v>81</v>
      </c>
      <c r="J21" s="15"/>
      <c r="K21" s="18"/>
    </row>
    <row r="22" spans="1:11" ht="15.75" x14ac:dyDescent="0.25">
      <c r="A22" s="13">
        <v>4</v>
      </c>
      <c r="B22" s="16" t="s">
        <v>82</v>
      </c>
      <c r="C22" s="15"/>
      <c r="D22" s="15"/>
      <c r="E22" s="16"/>
      <c r="F22" s="17">
        <f t="shared" si="1"/>
        <v>0</v>
      </c>
      <c r="G22" s="20">
        <v>2220</v>
      </c>
      <c r="H22" s="15">
        <v>1.0640000000000001</v>
      </c>
      <c r="I22" s="16" t="s">
        <v>83</v>
      </c>
      <c r="J22" s="15"/>
      <c r="K22" s="18"/>
    </row>
    <row r="23" spans="1:11" ht="15.75" x14ac:dyDescent="0.25">
      <c r="A23" s="13">
        <v>5</v>
      </c>
      <c r="B23" s="16" t="s">
        <v>84</v>
      </c>
      <c r="C23" s="15"/>
      <c r="D23" s="15"/>
      <c r="E23" s="16"/>
      <c r="F23" s="17">
        <f t="shared" si="1"/>
        <v>0</v>
      </c>
      <c r="G23" s="20">
        <v>2220</v>
      </c>
      <c r="H23" s="15">
        <v>77.48</v>
      </c>
      <c r="I23" s="16" t="s">
        <v>85</v>
      </c>
      <c r="J23" s="15"/>
      <c r="K23" s="18"/>
    </row>
    <row r="24" spans="1:11" ht="15.75" x14ac:dyDescent="0.25">
      <c r="A24" s="13">
        <v>6</v>
      </c>
      <c r="B24" s="16" t="s">
        <v>86</v>
      </c>
      <c r="C24" s="15"/>
      <c r="D24" s="15"/>
      <c r="E24" s="16"/>
      <c r="F24" s="17">
        <f t="shared" si="1"/>
        <v>0</v>
      </c>
      <c r="G24" s="20">
        <v>2220</v>
      </c>
      <c r="H24" s="15">
        <v>7.4160000000000004</v>
      </c>
      <c r="I24" s="16" t="s">
        <v>87</v>
      </c>
      <c r="J24" s="15"/>
      <c r="K24" s="18"/>
    </row>
    <row r="25" spans="1:11" ht="15.75" x14ac:dyDescent="0.25">
      <c r="A25" s="13">
        <v>7</v>
      </c>
      <c r="B25" s="16" t="s">
        <v>88</v>
      </c>
      <c r="C25" s="15"/>
      <c r="D25" s="15"/>
      <c r="E25" s="16"/>
      <c r="F25" s="17">
        <f t="shared" si="1"/>
        <v>0</v>
      </c>
      <c r="G25" s="20">
        <v>2220</v>
      </c>
      <c r="H25" s="15">
        <v>32.806199999999997</v>
      </c>
      <c r="I25" s="16" t="s">
        <v>89</v>
      </c>
      <c r="J25" s="15"/>
      <c r="K25" s="18"/>
    </row>
    <row r="26" spans="1:11" ht="15.75" x14ac:dyDescent="0.25">
      <c r="A26" s="13">
        <v>8</v>
      </c>
      <c r="B26" s="16" t="s">
        <v>90</v>
      </c>
      <c r="C26" s="15"/>
      <c r="D26" s="15"/>
      <c r="E26" s="16"/>
      <c r="F26" s="17">
        <f t="shared" si="1"/>
        <v>0</v>
      </c>
      <c r="G26" s="20">
        <v>2220</v>
      </c>
      <c r="H26" s="15">
        <v>96.438999999999993</v>
      </c>
      <c r="I26" s="16" t="s">
        <v>81</v>
      </c>
      <c r="J26" s="15"/>
      <c r="K26" s="18"/>
    </row>
    <row r="27" spans="1:11" ht="15.75" x14ac:dyDescent="0.25">
      <c r="A27" s="13">
        <v>9</v>
      </c>
      <c r="B27" s="16" t="s">
        <v>91</v>
      </c>
      <c r="C27" s="15"/>
      <c r="D27" s="15"/>
      <c r="E27" s="16"/>
      <c r="F27" s="17">
        <f t="shared" si="1"/>
        <v>0</v>
      </c>
      <c r="G27" s="20">
        <v>2220</v>
      </c>
      <c r="H27" s="15">
        <v>12.06</v>
      </c>
      <c r="I27" s="16" t="s">
        <v>85</v>
      </c>
      <c r="J27" s="15"/>
      <c r="K27" s="18"/>
    </row>
    <row r="28" spans="1:11" ht="15.75" x14ac:dyDescent="0.25">
      <c r="A28" s="13">
        <v>10</v>
      </c>
      <c r="B28" s="16" t="s">
        <v>92</v>
      </c>
      <c r="C28" s="15"/>
      <c r="D28" s="15"/>
      <c r="E28" s="16"/>
      <c r="F28" s="17">
        <f t="shared" si="1"/>
        <v>0</v>
      </c>
      <c r="G28" s="20">
        <v>2220</v>
      </c>
      <c r="H28" s="15">
        <v>48.799900000000001</v>
      </c>
      <c r="I28" s="16" t="s">
        <v>93</v>
      </c>
      <c r="J28" s="15"/>
      <c r="K28" s="18"/>
    </row>
    <row r="29" spans="1:11" ht="31.5" x14ac:dyDescent="0.25">
      <c r="A29" s="13">
        <v>11</v>
      </c>
      <c r="B29" s="16" t="s">
        <v>94</v>
      </c>
      <c r="C29" s="15"/>
      <c r="D29" s="15"/>
      <c r="E29" s="16"/>
      <c r="F29" s="17">
        <f t="shared" si="1"/>
        <v>0</v>
      </c>
      <c r="G29" s="20">
        <v>2220</v>
      </c>
      <c r="H29" s="15">
        <v>11.234999999999999</v>
      </c>
      <c r="I29" s="16" t="s">
        <v>79</v>
      </c>
      <c r="J29" s="15"/>
      <c r="K29" s="18"/>
    </row>
    <row r="30" spans="1:11" ht="15.75" x14ac:dyDescent="0.25">
      <c r="A30" s="13">
        <v>12</v>
      </c>
      <c r="B30" s="16" t="s">
        <v>95</v>
      </c>
      <c r="C30" s="15"/>
      <c r="D30" s="15"/>
      <c r="E30" s="16"/>
      <c r="F30" s="17">
        <f t="shared" si="1"/>
        <v>0</v>
      </c>
      <c r="G30" s="20">
        <v>2220</v>
      </c>
      <c r="H30" s="15">
        <v>24.716999999999999</v>
      </c>
      <c r="I30" s="16" t="s">
        <v>96</v>
      </c>
      <c r="J30" s="15"/>
      <c r="K30" s="18"/>
    </row>
    <row r="31" spans="1:11" ht="31.5" x14ac:dyDescent="0.25">
      <c r="A31" s="13">
        <v>13</v>
      </c>
      <c r="B31" s="16" t="s">
        <v>97</v>
      </c>
      <c r="C31" s="15"/>
      <c r="D31" s="15"/>
      <c r="E31" s="16"/>
      <c r="F31" s="17">
        <f t="shared" si="1"/>
        <v>0</v>
      </c>
      <c r="G31" s="20">
        <v>2220</v>
      </c>
      <c r="H31" s="15">
        <v>20.3</v>
      </c>
      <c r="I31" s="16" t="s">
        <v>98</v>
      </c>
      <c r="J31" s="15"/>
      <c r="K31" s="18"/>
    </row>
    <row r="32" spans="1:11" ht="31.5" x14ac:dyDescent="0.25">
      <c r="A32" s="13">
        <v>14</v>
      </c>
      <c r="B32" s="16" t="s">
        <v>99</v>
      </c>
      <c r="C32" s="15"/>
      <c r="D32" s="15"/>
      <c r="E32" s="16"/>
      <c r="F32" s="17">
        <f t="shared" si="1"/>
        <v>0</v>
      </c>
      <c r="G32" s="20">
        <v>2220</v>
      </c>
      <c r="H32" s="15">
        <v>49.575420000000001</v>
      </c>
      <c r="I32" s="16" t="s">
        <v>98</v>
      </c>
      <c r="J32" s="15"/>
      <c r="K32" s="18"/>
    </row>
    <row r="33" spans="1:11" ht="15.75" x14ac:dyDescent="0.25">
      <c r="A33" s="13">
        <v>15</v>
      </c>
      <c r="B33" s="16" t="s">
        <v>99</v>
      </c>
      <c r="C33" s="15"/>
      <c r="D33" s="15"/>
      <c r="E33" s="16"/>
      <c r="F33" s="17">
        <f t="shared" si="1"/>
        <v>0</v>
      </c>
      <c r="G33" s="20">
        <v>2220</v>
      </c>
      <c r="H33" s="15">
        <v>58.127220000000001</v>
      </c>
      <c r="I33" s="16" t="s">
        <v>93</v>
      </c>
      <c r="J33" s="15"/>
      <c r="K33" s="18"/>
    </row>
    <row r="34" spans="1:11" ht="15.75" x14ac:dyDescent="0.25">
      <c r="A34" s="13">
        <v>16</v>
      </c>
      <c r="B34" s="16" t="s">
        <v>100</v>
      </c>
      <c r="C34" s="15"/>
      <c r="D34" s="15"/>
      <c r="E34" s="16"/>
      <c r="F34" s="17">
        <f>SUM(C34,D34)</f>
        <v>0</v>
      </c>
      <c r="G34" s="20">
        <v>2220</v>
      </c>
      <c r="H34" s="15">
        <v>44.2</v>
      </c>
      <c r="I34" s="16" t="s">
        <v>85</v>
      </c>
      <c r="J34" s="15"/>
      <c r="K34" s="18"/>
    </row>
    <row r="35" spans="1:11" ht="15.75" x14ac:dyDescent="0.25">
      <c r="A35" s="13">
        <v>17</v>
      </c>
      <c r="B35" s="16" t="s">
        <v>101</v>
      </c>
      <c r="C35" s="15"/>
      <c r="D35" s="15"/>
      <c r="E35" s="16"/>
      <c r="F35" s="17">
        <f>SUM(C35,D35)</f>
        <v>0</v>
      </c>
      <c r="G35" s="20">
        <v>2220</v>
      </c>
      <c r="H35" s="15">
        <v>22.421869999999998</v>
      </c>
      <c r="I35" s="16" t="s">
        <v>79</v>
      </c>
      <c r="J35" s="15"/>
      <c r="K35" s="18"/>
    </row>
    <row r="36" spans="1:11" ht="31.5" x14ac:dyDescent="0.25">
      <c r="A36" s="13">
        <v>18</v>
      </c>
      <c r="B36" s="16" t="s">
        <v>102</v>
      </c>
      <c r="C36" s="15"/>
      <c r="D36" s="15"/>
      <c r="E36" s="16"/>
      <c r="F36" s="17">
        <f>SUM(C36,D36)</f>
        <v>0</v>
      </c>
      <c r="G36" s="20">
        <v>2220</v>
      </c>
      <c r="H36" s="15">
        <v>19.683229999999998</v>
      </c>
      <c r="I36" s="16" t="s">
        <v>103</v>
      </c>
      <c r="J36" s="15"/>
      <c r="K36" s="18"/>
    </row>
    <row r="37" spans="1:11" ht="31.5" x14ac:dyDescent="0.25">
      <c r="A37" s="13">
        <v>19</v>
      </c>
      <c r="B37" s="16" t="s">
        <v>104</v>
      </c>
      <c r="C37" s="15"/>
      <c r="D37" s="15"/>
      <c r="E37" s="16"/>
      <c r="F37" s="17">
        <v>0</v>
      </c>
      <c r="G37" s="20">
        <v>2210</v>
      </c>
      <c r="H37" s="15">
        <v>4.3600000000000003</v>
      </c>
      <c r="I37" s="16" t="s">
        <v>105</v>
      </c>
      <c r="J37" s="15"/>
      <c r="K37" s="18"/>
    </row>
    <row r="38" spans="1:11" ht="31.5" x14ac:dyDescent="0.25">
      <c r="A38" s="13">
        <v>20</v>
      </c>
      <c r="B38" s="16" t="s">
        <v>106</v>
      </c>
      <c r="C38" s="15"/>
      <c r="D38" s="15"/>
      <c r="E38" s="16"/>
      <c r="F38" s="17">
        <v>0</v>
      </c>
      <c r="G38" s="20">
        <v>2210</v>
      </c>
      <c r="H38" s="15">
        <v>21.79</v>
      </c>
      <c r="I38" s="16" t="s">
        <v>107</v>
      </c>
      <c r="J38" s="15"/>
      <c r="K38" s="18"/>
    </row>
    <row r="39" spans="1:11" ht="15.75" x14ac:dyDescent="0.25">
      <c r="A39" s="13">
        <v>21</v>
      </c>
      <c r="B39" s="16" t="s">
        <v>108</v>
      </c>
      <c r="C39" s="15"/>
      <c r="D39" s="15"/>
      <c r="E39" s="16"/>
      <c r="F39" s="17">
        <v>0</v>
      </c>
      <c r="G39" s="20">
        <v>2210</v>
      </c>
      <c r="H39" s="15">
        <v>97</v>
      </c>
      <c r="I39" s="16" t="s">
        <v>109</v>
      </c>
      <c r="J39" s="15"/>
      <c r="K39" s="18"/>
    </row>
    <row r="40" spans="1:11" ht="31.5" x14ac:dyDescent="0.25">
      <c r="A40" s="13">
        <v>22</v>
      </c>
      <c r="B40" s="16" t="s">
        <v>110</v>
      </c>
      <c r="C40" s="15"/>
      <c r="D40" s="15"/>
      <c r="E40" s="16"/>
      <c r="F40" s="17">
        <v>0</v>
      </c>
      <c r="G40" s="20">
        <v>2210</v>
      </c>
      <c r="H40" s="15">
        <v>34.979999999999997</v>
      </c>
      <c r="I40" s="16" t="s">
        <v>111</v>
      </c>
      <c r="J40" s="15"/>
      <c r="K40" s="18"/>
    </row>
    <row r="41" spans="1:11" ht="31.5" x14ac:dyDescent="0.25">
      <c r="A41" s="13">
        <v>23</v>
      </c>
      <c r="B41" s="16" t="s">
        <v>112</v>
      </c>
      <c r="C41" s="15"/>
      <c r="D41" s="15"/>
      <c r="E41" s="16"/>
      <c r="F41" s="17">
        <v>0</v>
      </c>
      <c r="G41" s="20">
        <v>2210</v>
      </c>
      <c r="H41" s="15">
        <v>27.7</v>
      </c>
      <c r="I41" s="16" t="s">
        <v>113</v>
      </c>
      <c r="J41" s="15"/>
      <c r="K41" s="18"/>
    </row>
    <row r="42" spans="1:11" ht="15.75" x14ac:dyDescent="0.25">
      <c r="A42" s="13">
        <v>24</v>
      </c>
      <c r="B42" s="16" t="s">
        <v>114</v>
      </c>
      <c r="C42" s="15"/>
      <c r="D42" s="15"/>
      <c r="E42" s="16"/>
      <c r="F42" s="17">
        <v>0</v>
      </c>
      <c r="G42" s="20">
        <v>2210</v>
      </c>
      <c r="H42" s="15">
        <v>17.100000000000001</v>
      </c>
      <c r="I42" s="16" t="s">
        <v>115</v>
      </c>
      <c r="J42" s="15"/>
      <c r="K42" s="18"/>
    </row>
    <row r="43" spans="1:11" ht="15.75" x14ac:dyDescent="0.25">
      <c r="A43" s="13">
        <v>25</v>
      </c>
      <c r="B43" s="16" t="s">
        <v>116</v>
      </c>
      <c r="C43" s="15"/>
      <c r="D43" s="15"/>
      <c r="E43" s="16"/>
      <c r="F43" s="17">
        <v>0</v>
      </c>
      <c r="G43" s="47">
        <v>2210</v>
      </c>
      <c r="H43" s="15">
        <v>25.35</v>
      </c>
      <c r="I43" s="16" t="s">
        <v>21</v>
      </c>
      <c r="J43" s="15"/>
      <c r="K43" s="18"/>
    </row>
    <row r="44" spans="1:11" ht="47.25" x14ac:dyDescent="0.25">
      <c r="A44" s="13">
        <v>26</v>
      </c>
      <c r="B44" s="16" t="s">
        <v>117</v>
      </c>
      <c r="C44" s="15"/>
      <c r="D44" s="15"/>
      <c r="E44" s="16"/>
      <c r="F44" s="17">
        <v>0</v>
      </c>
      <c r="G44" s="47">
        <v>2230</v>
      </c>
      <c r="H44" s="15">
        <v>43.6</v>
      </c>
      <c r="I44" s="16" t="s">
        <v>118</v>
      </c>
      <c r="J44" s="15"/>
      <c r="K44" s="18"/>
    </row>
    <row r="45" spans="1:11" ht="31.5" x14ac:dyDescent="0.25">
      <c r="A45" s="13">
        <v>27</v>
      </c>
      <c r="B45" s="16" t="s">
        <v>119</v>
      </c>
      <c r="C45" s="15"/>
      <c r="D45" s="15"/>
      <c r="E45" s="16"/>
      <c r="F45" s="17">
        <v>0</v>
      </c>
      <c r="G45" s="47">
        <v>2230</v>
      </c>
      <c r="H45" s="15">
        <v>11</v>
      </c>
      <c r="I45" s="16" t="s">
        <v>120</v>
      </c>
      <c r="J45" s="15"/>
      <c r="K45" s="18"/>
    </row>
    <row r="46" spans="1:11" ht="31.5" x14ac:dyDescent="0.25">
      <c r="A46" s="13">
        <v>28</v>
      </c>
      <c r="B46" s="15" t="s">
        <v>121</v>
      </c>
      <c r="C46" s="15"/>
      <c r="D46" s="15"/>
      <c r="E46" s="16"/>
      <c r="F46" s="17">
        <v>0</v>
      </c>
      <c r="G46" s="47">
        <v>2230</v>
      </c>
      <c r="H46" s="15">
        <v>2</v>
      </c>
      <c r="I46" s="16" t="s">
        <v>122</v>
      </c>
      <c r="J46" s="15"/>
      <c r="K46" s="18"/>
    </row>
    <row r="47" spans="1:11" ht="31.5" x14ac:dyDescent="0.25">
      <c r="A47" s="13">
        <v>29</v>
      </c>
      <c r="B47" s="15" t="s">
        <v>121</v>
      </c>
      <c r="C47" s="15"/>
      <c r="D47" s="15"/>
      <c r="E47" s="16"/>
      <c r="F47" s="17">
        <v>0</v>
      </c>
      <c r="G47" s="47">
        <v>2230</v>
      </c>
      <c r="H47" s="15">
        <v>2.2999999999999998</v>
      </c>
      <c r="I47" s="16" t="s">
        <v>123</v>
      </c>
      <c r="J47" s="15"/>
      <c r="K47" s="18"/>
    </row>
    <row r="48" spans="1:11" ht="31.5" x14ac:dyDescent="0.25">
      <c r="A48" s="13">
        <v>30</v>
      </c>
      <c r="B48" s="15" t="s">
        <v>121</v>
      </c>
      <c r="C48" s="15"/>
      <c r="D48" s="15"/>
      <c r="E48" s="16"/>
      <c r="F48" s="17">
        <v>0</v>
      </c>
      <c r="G48" s="47">
        <v>2230</v>
      </c>
      <c r="H48" s="15">
        <v>8.4</v>
      </c>
      <c r="I48" s="16" t="s">
        <v>124</v>
      </c>
      <c r="J48" s="15"/>
      <c r="K48" s="18"/>
    </row>
    <row r="49" spans="1:11" ht="31.5" x14ac:dyDescent="0.25">
      <c r="A49" s="13">
        <v>31</v>
      </c>
      <c r="B49" s="15" t="s">
        <v>125</v>
      </c>
      <c r="C49" s="15"/>
      <c r="D49" s="15"/>
      <c r="E49" s="16"/>
      <c r="F49" s="17">
        <v>0</v>
      </c>
      <c r="G49" s="47">
        <v>2230</v>
      </c>
      <c r="H49" s="15">
        <v>8.8000000000000007</v>
      </c>
      <c r="I49" s="16" t="s">
        <v>126</v>
      </c>
      <c r="J49" s="15"/>
      <c r="K49" s="18"/>
    </row>
    <row r="50" spans="1:11" ht="31.5" x14ac:dyDescent="0.25">
      <c r="A50" s="13">
        <v>32</v>
      </c>
      <c r="B50" s="15" t="s">
        <v>127</v>
      </c>
      <c r="C50" s="15"/>
      <c r="D50" s="15"/>
      <c r="E50" s="16"/>
      <c r="F50" s="17">
        <v>0</v>
      </c>
      <c r="G50" s="47">
        <v>2230</v>
      </c>
      <c r="H50" s="15">
        <v>6.9</v>
      </c>
      <c r="I50" s="16" t="s">
        <v>128</v>
      </c>
      <c r="J50" s="15"/>
      <c r="K50" s="18"/>
    </row>
    <row r="51" spans="1:11" ht="31.5" x14ac:dyDescent="0.25">
      <c r="A51" s="13">
        <v>33</v>
      </c>
      <c r="B51" s="16" t="s">
        <v>129</v>
      </c>
      <c r="C51" s="15"/>
      <c r="D51" s="15"/>
      <c r="E51" s="16"/>
      <c r="F51" s="17">
        <v>0</v>
      </c>
      <c r="G51" s="20">
        <v>2240</v>
      </c>
      <c r="H51" s="15">
        <v>14.4</v>
      </c>
      <c r="I51" s="16" t="s">
        <v>130</v>
      </c>
      <c r="J51" s="15"/>
      <c r="K51" s="18"/>
    </row>
    <row r="52" spans="1:11" ht="47.25" x14ac:dyDescent="0.25">
      <c r="A52" s="13">
        <v>34</v>
      </c>
      <c r="B52" s="16" t="s">
        <v>131</v>
      </c>
      <c r="C52" s="15"/>
      <c r="D52" s="15"/>
      <c r="E52" s="16"/>
      <c r="F52" s="17">
        <v>0</v>
      </c>
      <c r="G52" s="20">
        <v>2240</v>
      </c>
      <c r="H52" s="15">
        <v>1.2</v>
      </c>
      <c r="I52" s="16" t="s">
        <v>132</v>
      </c>
      <c r="J52" s="15"/>
      <c r="K52" s="18"/>
    </row>
    <row r="53" spans="1:11" ht="63" x14ac:dyDescent="0.25">
      <c r="A53" s="13">
        <v>35</v>
      </c>
      <c r="B53" s="16" t="s">
        <v>133</v>
      </c>
      <c r="C53" s="15"/>
      <c r="D53" s="15"/>
      <c r="E53" s="16"/>
      <c r="F53" s="17">
        <v>0</v>
      </c>
      <c r="G53" s="20">
        <v>2240</v>
      </c>
      <c r="H53" s="15">
        <v>4.8</v>
      </c>
      <c r="I53" s="16" t="s">
        <v>134</v>
      </c>
      <c r="J53" s="15"/>
      <c r="K53" s="18"/>
    </row>
    <row r="54" spans="1:11" ht="63" x14ac:dyDescent="0.25">
      <c r="A54" s="13">
        <v>36</v>
      </c>
      <c r="B54" s="16" t="s">
        <v>135</v>
      </c>
      <c r="C54" s="15"/>
      <c r="D54" s="15"/>
      <c r="E54" s="16"/>
      <c r="F54" s="17">
        <v>0</v>
      </c>
      <c r="G54" s="20">
        <v>2240</v>
      </c>
      <c r="H54" s="15">
        <v>21</v>
      </c>
      <c r="I54" s="16" t="s">
        <v>136</v>
      </c>
      <c r="J54" s="15"/>
      <c r="K54" s="18"/>
    </row>
    <row r="55" spans="1:11" ht="47.25" x14ac:dyDescent="0.25">
      <c r="A55" s="13">
        <v>37</v>
      </c>
      <c r="B55" s="16" t="s">
        <v>137</v>
      </c>
      <c r="C55" s="15"/>
      <c r="D55" s="15"/>
      <c r="E55" s="16"/>
      <c r="F55" s="17">
        <v>0</v>
      </c>
      <c r="G55" s="20">
        <v>2240</v>
      </c>
      <c r="H55" s="15">
        <v>13</v>
      </c>
      <c r="I55" s="16" t="s">
        <v>138</v>
      </c>
      <c r="J55" s="15"/>
      <c r="K55" s="18"/>
    </row>
    <row r="56" spans="1:11" ht="31.5" x14ac:dyDescent="0.25">
      <c r="A56" s="13">
        <v>38</v>
      </c>
      <c r="B56" s="16" t="s">
        <v>139</v>
      </c>
      <c r="C56" s="15"/>
      <c r="D56" s="15"/>
      <c r="E56" s="16"/>
      <c r="F56" s="17">
        <v>0</v>
      </c>
      <c r="G56" s="20">
        <v>2240</v>
      </c>
      <c r="H56" s="15">
        <v>18.100000000000001</v>
      </c>
      <c r="I56" s="16" t="s">
        <v>140</v>
      </c>
      <c r="J56" s="15"/>
      <c r="K56" s="18"/>
    </row>
    <row r="57" spans="1:11" ht="31.5" x14ac:dyDescent="0.25">
      <c r="A57" s="13">
        <v>39</v>
      </c>
      <c r="B57" s="16" t="s">
        <v>141</v>
      </c>
      <c r="C57" s="15"/>
      <c r="D57" s="15"/>
      <c r="E57" s="16"/>
      <c r="F57" s="17">
        <f>SUM(C57,D57)</f>
        <v>0</v>
      </c>
      <c r="G57" s="20">
        <v>2240</v>
      </c>
      <c r="H57" s="15">
        <v>20.814640000000001</v>
      </c>
      <c r="I57" s="16" t="s">
        <v>142</v>
      </c>
      <c r="J57" s="15"/>
      <c r="K57" s="18"/>
    </row>
    <row r="58" spans="1:11" ht="31.5" x14ac:dyDescent="0.25">
      <c r="A58" s="13">
        <v>40</v>
      </c>
      <c r="B58" s="16" t="s">
        <v>143</v>
      </c>
      <c r="C58" s="15"/>
      <c r="D58" s="15"/>
      <c r="E58" s="16"/>
      <c r="F58" s="17">
        <v>0</v>
      </c>
      <c r="G58" s="20">
        <v>2240</v>
      </c>
      <c r="H58" s="15">
        <v>1.53</v>
      </c>
      <c r="I58" s="16" t="s">
        <v>144</v>
      </c>
      <c r="J58" s="15"/>
      <c r="K58" s="18"/>
    </row>
    <row r="59" spans="1:11" ht="31.5" x14ac:dyDescent="0.25">
      <c r="A59" s="13">
        <v>41</v>
      </c>
      <c r="B59" s="16" t="s">
        <v>145</v>
      </c>
      <c r="C59" s="15"/>
      <c r="D59" s="15"/>
      <c r="E59" s="16"/>
      <c r="F59" s="17">
        <v>0</v>
      </c>
      <c r="G59" s="20">
        <v>2240</v>
      </c>
      <c r="H59" s="15">
        <v>29.75732</v>
      </c>
      <c r="I59" s="16" t="s">
        <v>146</v>
      </c>
      <c r="J59" s="15"/>
      <c r="K59" s="18"/>
    </row>
    <row r="60" spans="1:11" ht="31.5" x14ac:dyDescent="0.25">
      <c r="A60" s="13">
        <v>42</v>
      </c>
      <c r="B60" s="16" t="s">
        <v>147</v>
      </c>
      <c r="C60" s="15"/>
      <c r="D60" s="15"/>
      <c r="E60" s="16"/>
      <c r="F60" s="17">
        <f>SUM(C60,D60)</f>
        <v>0</v>
      </c>
      <c r="G60" s="20">
        <v>2240</v>
      </c>
      <c r="H60" s="15">
        <v>34</v>
      </c>
      <c r="I60" s="16" t="s">
        <v>148</v>
      </c>
      <c r="J60" s="15"/>
      <c r="K60" s="18"/>
    </row>
    <row r="61" spans="1:11" ht="31.5" x14ac:dyDescent="0.25">
      <c r="A61" s="13">
        <v>43</v>
      </c>
      <c r="B61" s="48" t="s">
        <v>149</v>
      </c>
      <c r="C61" s="15"/>
      <c r="D61" s="15"/>
      <c r="E61" s="16"/>
      <c r="F61" s="17">
        <v>0</v>
      </c>
      <c r="G61" s="20">
        <v>2240</v>
      </c>
      <c r="H61" s="15">
        <v>0.84</v>
      </c>
      <c r="I61" s="16" t="s">
        <v>150</v>
      </c>
      <c r="J61" s="15"/>
      <c r="K61" s="18"/>
    </row>
    <row r="62" spans="1:11" ht="63" x14ac:dyDescent="0.25">
      <c r="A62" s="13">
        <v>44</v>
      </c>
      <c r="B62" s="48" t="s">
        <v>151</v>
      </c>
      <c r="C62" s="15"/>
      <c r="D62" s="15"/>
      <c r="E62" s="16"/>
      <c r="F62" s="17">
        <v>0</v>
      </c>
      <c r="G62" s="20">
        <v>2240</v>
      </c>
      <c r="H62" s="15">
        <v>4.2</v>
      </c>
      <c r="I62" s="16" t="s">
        <v>152</v>
      </c>
      <c r="J62" s="15"/>
      <c r="K62" s="18"/>
    </row>
    <row r="63" spans="1:11" ht="63" x14ac:dyDescent="0.25">
      <c r="A63" s="13">
        <v>45</v>
      </c>
      <c r="B63" s="48" t="s">
        <v>153</v>
      </c>
      <c r="C63" s="15"/>
      <c r="D63" s="15"/>
      <c r="E63" s="16"/>
      <c r="F63" s="17">
        <v>0</v>
      </c>
      <c r="G63" s="20">
        <v>2240</v>
      </c>
      <c r="H63" s="15">
        <v>30</v>
      </c>
      <c r="I63" s="16" t="s">
        <v>154</v>
      </c>
      <c r="J63" s="15"/>
      <c r="K63" s="18"/>
    </row>
    <row r="64" spans="1:11" ht="15.75" x14ac:dyDescent="0.25">
      <c r="A64" s="13">
        <v>46</v>
      </c>
      <c r="B64" s="48" t="s">
        <v>155</v>
      </c>
      <c r="C64" s="15"/>
      <c r="D64" s="15"/>
      <c r="E64" s="16"/>
      <c r="F64" s="17">
        <v>0</v>
      </c>
      <c r="G64" s="20">
        <v>2240</v>
      </c>
      <c r="H64" s="15">
        <v>23.047689999999999</v>
      </c>
      <c r="I64" s="16" t="s">
        <v>156</v>
      </c>
      <c r="J64" s="15"/>
      <c r="K64" s="18"/>
    </row>
    <row r="65" spans="1:11" ht="31.5" x14ac:dyDescent="0.25">
      <c r="A65" s="13">
        <v>47</v>
      </c>
      <c r="B65" s="48" t="s">
        <v>157</v>
      </c>
      <c r="C65" s="15"/>
      <c r="D65" s="15"/>
      <c r="E65" s="16"/>
      <c r="F65" s="17">
        <v>0</v>
      </c>
      <c r="G65" s="20">
        <v>2240</v>
      </c>
      <c r="H65" s="15">
        <v>20</v>
      </c>
      <c r="I65" s="16" t="s">
        <v>158</v>
      </c>
      <c r="J65" s="15"/>
      <c r="K65" s="18"/>
    </row>
    <row r="66" spans="1:11" ht="31.5" x14ac:dyDescent="0.25">
      <c r="A66" s="13">
        <v>48</v>
      </c>
      <c r="B66" s="49" t="s">
        <v>159</v>
      </c>
      <c r="C66" s="15"/>
      <c r="D66" s="15"/>
      <c r="E66" s="16"/>
      <c r="F66" s="17">
        <v>0</v>
      </c>
      <c r="G66" s="20">
        <v>2240</v>
      </c>
      <c r="H66" s="15">
        <v>1.7296100000000001</v>
      </c>
      <c r="I66" s="16" t="s">
        <v>144</v>
      </c>
      <c r="J66" s="15"/>
      <c r="K66" s="18"/>
    </row>
    <row r="67" spans="1:11" ht="47.25" x14ac:dyDescent="0.25">
      <c r="A67" s="13">
        <v>49</v>
      </c>
      <c r="B67" s="49" t="s">
        <v>160</v>
      </c>
      <c r="C67" s="15"/>
      <c r="D67" s="15"/>
      <c r="E67" s="16"/>
      <c r="F67" s="17">
        <v>0</v>
      </c>
      <c r="G67" s="20">
        <v>2240</v>
      </c>
      <c r="H67" s="15">
        <v>6.57782</v>
      </c>
      <c r="I67" s="16" t="s">
        <v>161</v>
      </c>
      <c r="J67" s="15"/>
      <c r="K67" s="18"/>
    </row>
    <row r="68" spans="1:11" ht="47.25" x14ac:dyDescent="0.25">
      <c r="A68" s="13">
        <v>50</v>
      </c>
      <c r="B68" s="49" t="s">
        <v>162</v>
      </c>
      <c r="C68" s="15"/>
      <c r="D68" s="15"/>
      <c r="E68" s="16"/>
      <c r="F68" s="17">
        <v>0</v>
      </c>
      <c r="G68" s="20">
        <v>2240</v>
      </c>
      <c r="H68" s="15">
        <v>3.65</v>
      </c>
      <c r="I68" s="16" t="s">
        <v>163</v>
      </c>
      <c r="J68" s="15"/>
      <c r="K68" s="18"/>
    </row>
    <row r="69" spans="1:11" ht="63" x14ac:dyDescent="0.25">
      <c r="A69" s="13">
        <v>51</v>
      </c>
      <c r="B69" s="49" t="s">
        <v>164</v>
      </c>
      <c r="C69" s="15"/>
      <c r="D69" s="15"/>
      <c r="E69" s="16"/>
      <c r="F69" s="17">
        <v>0</v>
      </c>
      <c r="G69" s="20">
        <v>2240</v>
      </c>
      <c r="H69" s="15">
        <v>4.8949999999999996</v>
      </c>
      <c r="I69" s="16" t="s">
        <v>165</v>
      </c>
      <c r="J69" s="15"/>
      <c r="K69" s="18"/>
    </row>
    <row r="70" spans="1:11" ht="63" x14ac:dyDescent="0.25">
      <c r="A70" s="13">
        <v>52</v>
      </c>
      <c r="B70" s="49" t="s">
        <v>159</v>
      </c>
      <c r="C70" s="15"/>
      <c r="D70" s="15"/>
      <c r="E70" s="16"/>
      <c r="F70" s="17">
        <v>0</v>
      </c>
      <c r="G70" s="20">
        <v>2240</v>
      </c>
      <c r="H70" s="15">
        <v>6.82</v>
      </c>
      <c r="I70" s="16" t="s">
        <v>166</v>
      </c>
      <c r="J70" s="15"/>
      <c r="K70" s="18"/>
    </row>
    <row r="71" spans="1:11" ht="47.25" x14ac:dyDescent="0.25">
      <c r="A71" s="13">
        <v>53</v>
      </c>
      <c r="B71" s="49" t="s">
        <v>159</v>
      </c>
      <c r="C71" s="15"/>
      <c r="D71" s="15"/>
      <c r="E71" s="16"/>
      <c r="F71" s="17">
        <v>0</v>
      </c>
      <c r="G71" s="20">
        <v>2240</v>
      </c>
      <c r="H71" s="15">
        <v>1.35</v>
      </c>
      <c r="I71" s="16" t="s">
        <v>167</v>
      </c>
      <c r="J71" s="15"/>
      <c r="K71" s="18"/>
    </row>
    <row r="72" spans="1:11" ht="31.5" x14ac:dyDescent="0.25">
      <c r="A72" s="13">
        <v>54</v>
      </c>
      <c r="B72" s="49" t="s">
        <v>168</v>
      </c>
      <c r="C72" s="15"/>
      <c r="D72" s="15"/>
      <c r="E72" s="16"/>
      <c r="F72" s="17">
        <v>0</v>
      </c>
      <c r="G72" s="20">
        <v>2240</v>
      </c>
      <c r="H72" s="15">
        <v>15.6</v>
      </c>
      <c r="I72" s="16" t="s">
        <v>169</v>
      </c>
      <c r="J72" s="15"/>
      <c r="K72" s="18"/>
    </row>
    <row r="73" spans="1:11" ht="63" x14ac:dyDescent="0.25">
      <c r="A73" s="13">
        <v>55</v>
      </c>
      <c r="B73" s="49" t="s">
        <v>143</v>
      </c>
      <c r="C73" s="15"/>
      <c r="D73" s="15"/>
      <c r="E73" s="16"/>
      <c r="F73" s="17">
        <v>0</v>
      </c>
      <c r="G73" s="20">
        <v>2240</v>
      </c>
      <c r="H73" s="15">
        <v>22.893999999999998</v>
      </c>
      <c r="I73" s="16" t="s">
        <v>170</v>
      </c>
      <c r="J73" s="15"/>
      <c r="K73" s="18"/>
    </row>
    <row r="74" spans="1:11" ht="31.5" x14ac:dyDescent="0.25">
      <c r="A74" s="13">
        <v>56</v>
      </c>
      <c r="B74" s="49" t="s">
        <v>143</v>
      </c>
      <c r="C74" s="15"/>
      <c r="D74" s="15"/>
      <c r="E74" s="16"/>
      <c r="F74" s="17">
        <v>0</v>
      </c>
      <c r="G74" s="20">
        <v>2240</v>
      </c>
      <c r="H74" s="15">
        <v>0.45</v>
      </c>
      <c r="I74" s="16" t="s">
        <v>171</v>
      </c>
      <c r="J74" s="15"/>
      <c r="K74" s="18"/>
    </row>
    <row r="75" spans="1:11" ht="47.25" x14ac:dyDescent="0.25">
      <c r="A75" s="13">
        <v>57</v>
      </c>
      <c r="B75" s="49" t="s">
        <v>172</v>
      </c>
      <c r="C75" s="15"/>
      <c r="D75" s="15"/>
      <c r="E75" s="16"/>
      <c r="F75" s="17">
        <v>0</v>
      </c>
      <c r="G75" s="20">
        <v>2240</v>
      </c>
      <c r="H75" s="15">
        <v>13</v>
      </c>
      <c r="I75" s="16" t="s">
        <v>173</v>
      </c>
      <c r="J75" s="15"/>
      <c r="K75" s="18"/>
    </row>
    <row r="76" spans="1:11" ht="31.5" x14ac:dyDescent="0.25">
      <c r="A76" s="13">
        <v>58</v>
      </c>
      <c r="B76" s="49" t="s">
        <v>174</v>
      </c>
      <c r="C76" s="15"/>
      <c r="D76" s="15"/>
      <c r="E76" s="16"/>
      <c r="F76" s="17">
        <v>0</v>
      </c>
      <c r="G76" s="20">
        <v>2240</v>
      </c>
      <c r="H76" s="15">
        <v>5.16</v>
      </c>
      <c r="I76" s="16" t="s">
        <v>175</v>
      </c>
      <c r="J76" s="15"/>
      <c r="K76" s="18"/>
    </row>
    <row r="77" spans="1:11" ht="31.5" x14ac:dyDescent="0.25">
      <c r="A77" s="13">
        <v>59</v>
      </c>
      <c r="B77" s="49" t="s">
        <v>176</v>
      </c>
      <c r="C77" s="15"/>
      <c r="D77" s="15"/>
      <c r="E77" s="16"/>
      <c r="F77" s="17">
        <v>0</v>
      </c>
      <c r="G77" s="20">
        <v>2240</v>
      </c>
      <c r="H77" s="15">
        <v>4.4619999999999997</v>
      </c>
      <c r="I77" s="16" t="s">
        <v>177</v>
      </c>
      <c r="J77" s="15"/>
      <c r="K77" s="18"/>
    </row>
    <row r="78" spans="1:11" ht="126" x14ac:dyDescent="0.25">
      <c r="A78" s="13">
        <v>60</v>
      </c>
      <c r="B78" s="16" t="s">
        <v>178</v>
      </c>
      <c r="C78" s="15"/>
      <c r="D78" s="15"/>
      <c r="E78" s="16"/>
      <c r="F78" s="17">
        <f>SUM(C78,D78)</f>
        <v>0</v>
      </c>
      <c r="G78" s="20">
        <v>2240</v>
      </c>
      <c r="H78" s="15">
        <v>140</v>
      </c>
      <c r="I78" s="16" t="s">
        <v>179</v>
      </c>
      <c r="J78" s="15"/>
      <c r="K78" s="18"/>
    </row>
    <row r="79" spans="1:11" ht="47.25" x14ac:dyDescent="0.25">
      <c r="A79" s="13">
        <v>61</v>
      </c>
      <c r="B79" s="16" t="s">
        <v>143</v>
      </c>
      <c r="C79" s="15"/>
      <c r="D79" s="15"/>
      <c r="E79" s="16"/>
      <c r="F79" s="17">
        <v>0</v>
      </c>
      <c r="G79" s="20"/>
      <c r="H79" s="15">
        <v>6.95</v>
      </c>
      <c r="I79" s="16" t="s">
        <v>180</v>
      </c>
      <c r="J79" s="15"/>
      <c r="K79" s="18"/>
    </row>
    <row r="80" spans="1:11" ht="47.25" x14ac:dyDescent="0.25">
      <c r="A80" s="13">
        <v>62</v>
      </c>
      <c r="B80" s="16" t="s">
        <v>181</v>
      </c>
      <c r="C80" s="15"/>
      <c r="D80" s="15"/>
      <c r="E80" s="16"/>
      <c r="F80" s="17">
        <v>0</v>
      </c>
      <c r="G80" s="20">
        <v>2240</v>
      </c>
      <c r="H80" s="15">
        <v>6.24</v>
      </c>
      <c r="I80" s="16" t="s">
        <v>182</v>
      </c>
      <c r="J80" s="15"/>
      <c r="K80" s="18"/>
    </row>
    <row r="81" spans="1:11" ht="110.25" x14ac:dyDescent="0.25">
      <c r="A81" s="13">
        <v>63</v>
      </c>
      <c r="B81" s="16" t="s">
        <v>159</v>
      </c>
      <c r="C81" s="15"/>
      <c r="D81" s="15"/>
      <c r="E81" s="16"/>
      <c r="F81" s="17">
        <v>0</v>
      </c>
      <c r="G81" s="20">
        <v>2240</v>
      </c>
      <c r="H81" s="15">
        <v>17.448</v>
      </c>
      <c r="I81" s="16" t="s">
        <v>183</v>
      </c>
      <c r="J81" s="15"/>
      <c r="K81" s="18"/>
    </row>
    <row r="82" spans="1:11" ht="47.25" x14ac:dyDescent="0.25">
      <c r="A82" s="13">
        <v>64</v>
      </c>
      <c r="B82" s="16" t="s">
        <v>143</v>
      </c>
      <c r="C82" s="15"/>
      <c r="D82" s="15"/>
      <c r="E82" s="16"/>
      <c r="F82" s="17">
        <v>0</v>
      </c>
      <c r="G82" s="20">
        <v>2240</v>
      </c>
      <c r="H82" s="15">
        <v>0.8</v>
      </c>
      <c r="I82" s="16" t="s">
        <v>184</v>
      </c>
      <c r="J82" s="15"/>
      <c r="K82" s="18"/>
    </row>
    <row r="83" spans="1:11" ht="47.25" x14ac:dyDescent="0.25">
      <c r="A83" s="13">
        <v>65</v>
      </c>
      <c r="B83" s="16" t="s">
        <v>185</v>
      </c>
      <c r="C83" s="15"/>
      <c r="D83" s="15"/>
      <c r="E83" s="16"/>
      <c r="F83" s="17">
        <v>0</v>
      </c>
      <c r="G83" s="20">
        <v>2240</v>
      </c>
      <c r="H83" s="15">
        <v>11.52</v>
      </c>
      <c r="I83" s="16" t="s">
        <v>186</v>
      </c>
      <c r="J83" s="15"/>
      <c r="K83" s="18"/>
    </row>
    <row r="84" spans="1:11" ht="63" x14ac:dyDescent="0.25">
      <c r="A84" s="13">
        <v>66</v>
      </c>
      <c r="B84" s="16" t="s">
        <v>143</v>
      </c>
      <c r="C84" s="15"/>
      <c r="D84" s="15"/>
      <c r="E84" s="16"/>
      <c r="F84" s="17">
        <v>0</v>
      </c>
      <c r="G84" s="20">
        <v>2240</v>
      </c>
      <c r="H84" s="15">
        <v>17.963000000000001</v>
      </c>
      <c r="I84" s="16" t="s">
        <v>187</v>
      </c>
      <c r="J84" s="15"/>
      <c r="K84" s="18"/>
    </row>
    <row r="85" spans="1:11" ht="63" x14ac:dyDescent="0.25">
      <c r="A85" s="13">
        <v>67</v>
      </c>
      <c r="B85" s="16" t="s">
        <v>143</v>
      </c>
      <c r="C85" s="15"/>
      <c r="D85" s="15"/>
      <c r="E85" s="16"/>
      <c r="F85" s="17">
        <v>0</v>
      </c>
      <c r="G85" s="20">
        <v>2240</v>
      </c>
      <c r="H85" s="15">
        <v>28.846</v>
      </c>
      <c r="I85" s="16" t="s">
        <v>170</v>
      </c>
      <c r="J85" s="15"/>
      <c r="K85" s="18"/>
    </row>
    <row r="86" spans="1:11" ht="63" x14ac:dyDescent="0.25">
      <c r="A86" s="13">
        <v>68</v>
      </c>
      <c r="B86" s="16" t="s">
        <v>143</v>
      </c>
      <c r="C86" s="15"/>
      <c r="D86" s="15"/>
      <c r="E86" s="16"/>
      <c r="F86" s="17">
        <v>0</v>
      </c>
      <c r="G86" s="20">
        <v>2240</v>
      </c>
      <c r="H86" s="15">
        <v>0.56000000000000005</v>
      </c>
      <c r="I86" s="16" t="s">
        <v>188</v>
      </c>
      <c r="J86" s="15"/>
      <c r="K86" s="18"/>
    </row>
    <row r="87" spans="1:11" ht="78.75" x14ac:dyDescent="0.25">
      <c r="A87" s="13">
        <v>69</v>
      </c>
      <c r="B87" s="16" t="s">
        <v>143</v>
      </c>
      <c r="C87" s="15"/>
      <c r="D87" s="15"/>
      <c r="E87" s="16"/>
      <c r="F87" s="17">
        <v>0</v>
      </c>
      <c r="G87" s="20">
        <v>2240</v>
      </c>
      <c r="H87" s="15">
        <v>18.103999999999999</v>
      </c>
      <c r="I87" s="16" t="s">
        <v>189</v>
      </c>
      <c r="J87" s="15"/>
      <c r="K87" s="18"/>
    </row>
    <row r="88" spans="1:11" ht="47.25" x14ac:dyDescent="0.25">
      <c r="A88" s="13">
        <v>70</v>
      </c>
      <c r="B88" s="16" t="s">
        <v>143</v>
      </c>
      <c r="C88" s="15"/>
      <c r="D88" s="15"/>
      <c r="E88" s="16"/>
      <c r="F88" s="17">
        <v>0</v>
      </c>
      <c r="G88" s="20">
        <v>2240</v>
      </c>
      <c r="H88" s="15">
        <v>1.64</v>
      </c>
      <c r="I88" s="16" t="s">
        <v>190</v>
      </c>
      <c r="J88" s="15"/>
      <c r="K88" s="18"/>
    </row>
    <row r="89" spans="1:11" ht="47.25" x14ac:dyDescent="0.25">
      <c r="A89" s="13">
        <v>71</v>
      </c>
      <c r="B89" s="16" t="s">
        <v>143</v>
      </c>
      <c r="C89" s="15"/>
      <c r="D89" s="15"/>
      <c r="E89" s="16"/>
      <c r="F89" s="17">
        <v>0</v>
      </c>
      <c r="G89" s="20">
        <v>2240</v>
      </c>
      <c r="H89" s="15">
        <v>1.56</v>
      </c>
      <c r="I89" s="16" t="s">
        <v>191</v>
      </c>
      <c r="J89" s="15"/>
      <c r="K89" s="18"/>
    </row>
    <row r="90" spans="1:11" ht="31.5" x14ac:dyDescent="0.25">
      <c r="A90" s="13">
        <v>72</v>
      </c>
      <c r="B90" s="16" t="s">
        <v>135</v>
      </c>
      <c r="C90" s="15"/>
      <c r="D90" s="15"/>
      <c r="E90" s="16"/>
      <c r="F90" s="17">
        <v>0</v>
      </c>
      <c r="G90" s="20">
        <v>2240</v>
      </c>
      <c r="H90" s="15">
        <v>1</v>
      </c>
      <c r="I90" s="16" t="s">
        <v>192</v>
      </c>
      <c r="J90" s="15"/>
      <c r="K90" s="18"/>
    </row>
    <row r="91" spans="1:11" ht="78.75" x14ac:dyDescent="0.25">
      <c r="A91" s="13">
        <v>73</v>
      </c>
      <c r="B91" s="16" t="s">
        <v>193</v>
      </c>
      <c r="C91" s="15"/>
      <c r="D91" s="15"/>
      <c r="E91" s="16"/>
      <c r="F91" s="17">
        <v>0</v>
      </c>
      <c r="G91" s="20">
        <v>2240</v>
      </c>
      <c r="H91" s="15">
        <v>47.7</v>
      </c>
      <c r="I91" s="16" t="s">
        <v>194</v>
      </c>
      <c r="J91" s="15"/>
      <c r="K91" s="18"/>
    </row>
    <row r="92" spans="1:11" ht="63" x14ac:dyDescent="0.25">
      <c r="A92" s="13">
        <v>74</v>
      </c>
      <c r="B92" s="16" t="s">
        <v>195</v>
      </c>
      <c r="C92" s="15"/>
      <c r="D92" s="15"/>
      <c r="E92" s="16"/>
      <c r="F92" s="17">
        <v>0</v>
      </c>
      <c r="G92" s="20">
        <v>2240</v>
      </c>
      <c r="H92" s="15">
        <v>7.4</v>
      </c>
      <c r="I92" s="16" t="s">
        <v>196</v>
      </c>
      <c r="J92" s="15"/>
      <c r="K92" s="18"/>
    </row>
    <row r="93" spans="1:11" ht="31.5" x14ac:dyDescent="0.25">
      <c r="A93" s="13">
        <v>75</v>
      </c>
      <c r="B93" s="16" t="s">
        <v>143</v>
      </c>
      <c r="C93" s="15"/>
      <c r="D93" s="15"/>
      <c r="E93" s="16"/>
      <c r="F93" s="17">
        <v>0</v>
      </c>
      <c r="G93" s="20">
        <v>2240</v>
      </c>
      <c r="H93" s="15">
        <v>2.25</v>
      </c>
      <c r="I93" s="16" t="s">
        <v>197</v>
      </c>
      <c r="J93" s="15"/>
      <c r="K93" s="18"/>
    </row>
    <row r="94" spans="1:11" ht="63" x14ac:dyDescent="0.25">
      <c r="A94" s="13">
        <v>76</v>
      </c>
      <c r="B94" s="16" t="s">
        <v>198</v>
      </c>
      <c r="C94" s="15"/>
      <c r="D94" s="15"/>
      <c r="E94" s="16"/>
      <c r="F94" s="17">
        <v>0</v>
      </c>
      <c r="G94" s="20">
        <v>2240</v>
      </c>
      <c r="H94" s="15">
        <v>15.489000000000001</v>
      </c>
      <c r="I94" s="16" t="s">
        <v>199</v>
      </c>
      <c r="J94" s="15"/>
      <c r="K94" s="18"/>
    </row>
    <row r="95" spans="1:11" ht="47.25" x14ac:dyDescent="0.25">
      <c r="A95" s="13">
        <v>77</v>
      </c>
      <c r="B95" s="16" t="s">
        <v>200</v>
      </c>
      <c r="C95" s="15"/>
      <c r="D95" s="15"/>
      <c r="E95" s="16"/>
      <c r="F95" s="17">
        <v>0</v>
      </c>
      <c r="G95" s="20">
        <v>2240</v>
      </c>
      <c r="H95" s="15">
        <v>6.75</v>
      </c>
      <c r="I95" s="16" t="s">
        <v>201</v>
      </c>
      <c r="J95" s="15"/>
      <c r="K95" s="18"/>
    </row>
    <row r="96" spans="1:11" ht="47.25" x14ac:dyDescent="0.25">
      <c r="A96" s="13">
        <v>78</v>
      </c>
      <c r="B96" s="16" t="s">
        <v>159</v>
      </c>
      <c r="C96" s="15"/>
      <c r="D96" s="15"/>
      <c r="E96" s="16"/>
      <c r="F96" s="17">
        <v>0</v>
      </c>
      <c r="G96" s="20">
        <v>2240</v>
      </c>
      <c r="H96" s="15">
        <v>3.8</v>
      </c>
      <c r="I96" s="16" t="s">
        <v>202</v>
      </c>
      <c r="J96" s="15"/>
      <c r="K96" s="18"/>
    </row>
    <row r="97" spans="1:11" ht="63" x14ac:dyDescent="0.25">
      <c r="A97" s="13">
        <v>79</v>
      </c>
      <c r="B97" s="16" t="s">
        <v>159</v>
      </c>
      <c r="C97" s="15"/>
      <c r="D97" s="15"/>
      <c r="E97" s="16"/>
      <c r="F97" s="17">
        <v>0</v>
      </c>
      <c r="G97" s="20">
        <v>2240</v>
      </c>
      <c r="H97" s="15">
        <v>2.2749999999999999</v>
      </c>
      <c r="I97" s="16" t="s">
        <v>203</v>
      </c>
      <c r="J97" s="15"/>
      <c r="K97" s="18"/>
    </row>
    <row r="98" spans="1:11" ht="47.25" x14ac:dyDescent="0.25">
      <c r="A98" s="13">
        <v>80</v>
      </c>
      <c r="B98" s="16" t="s">
        <v>204</v>
      </c>
      <c r="C98" s="15"/>
      <c r="D98" s="15"/>
      <c r="E98" s="16"/>
      <c r="F98" s="17">
        <v>0</v>
      </c>
      <c r="G98" s="20">
        <v>2240</v>
      </c>
      <c r="H98" s="15">
        <v>5.0883599999999998</v>
      </c>
      <c r="I98" s="16" t="s">
        <v>205</v>
      </c>
      <c r="J98" s="15"/>
      <c r="K98" s="18"/>
    </row>
    <row r="99" spans="1:11" ht="47.25" x14ac:dyDescent="0.25">
      <c r="A99" s="13">
        <v>81</v>
      </c>
      <c r="B99" s="16" t="s">
        <v>206</v>
      </c>
      <c r="C99" s="15"/>
      <c r="D99" s="15"/>
      <c r="E99" s="16"/>
      <c r="F99" s="17">
        <v>0</v>
      </c>
      <c r="G99" s="20">
        <v>2282</v>
      </c>
      <c r="H99" s="15">
        <v>4.8959999999999999</v>
      </c>
      <c r="I99" s="16" t="s">
        <v>207</v>
      </c>
      <c r="J99" s="15"/>
      <c r="K99" s="18"/>
    </row>
    <row r="100" spans="1:11" ht="63" x14ac:dyDescent="0.25">
      <c r="A100" s="13">
        <v>82</v>
      </c>
      <c r="B100" s="16" t="s">
        <v>208</v>
      </c>
      <c r="C100" s="15"/>
      <c r="D100" s="15"/>
      <c r="E100" s="16"/>
      <c r="F100" s="17">
        <f>SUM(C100,D100)</f>
        <v>0</v>
      </c>
      <c r="G100" s="20">
        <v>2282</v>
      </c>
      <c r="H100" s="15">
        <v>8.3219999999999992</v>
      </c>
      <c r="I100" s="16" t="s">
        <v>209</v>
      </c>
      <c r="J100" s="15"/>
      <c r="K100" s="18"/>
    </row>
    <row r="101" spans="1:11" ht="47.25" x14ac:dyDescent="0.25">
      <c r="A101" s="13">
        <v>83</v>
      </c>
      <c r="B101" s="16" t="s">
        <v>210</v>
      </c>
      <c r="C101" s="15"/>
      <c r="D101" s="15"/>
      <c r="E101" s="16"/>
      <c r="F101" s="17">
        <v>0</v>
      </c>
      <c r="G101" s="20">
        <v>2282</v>
      </c>
      <c r="H101" s="15">
        <v>2.9</v>
      </c>
      <c r="I101" s="16" t="s">
        <v>211</v>
      </c>
      <c r="J101" s="15"/>
      <c r="K101" s="18"/>
    </row>
    <row r="102" spans="1:11" ht="31.5" x14ac:dyDescent="0.25">
      <c r="A102" s="13">
        <v>84</v>
      </c>
      <c r="B102" s="16" t="s">
        <v>212</v>
      </c>
      <c r="C102" s="15"/>
      <c r="D102" s="15"/>
      <c r="E102" s="16"/>
      <c r="F102" s="17">
        <v>0</v>
      </c>
      <c r="G102" s="20">
        <v>3110</v>
      </c>
      <c r="H102" s="15">
        <v>12.49</v>
      </c>
      <c r="I102" s="16" t="s">
        <v>213</v>
      </c>
      <c r="J102" s="15"/>
      <c r="K102" s="18"/>
    </row>
    <row r="103" spans="1:11" ht="15.75" x14ac:dyDescent="0.25">
      <c r="A103" s="13">
        <v>85</v>
      </c>
      <c r="B103" s="16" t="s">
        <v>214</v>
      </c>
      <c r="C103" s="15"/>
      <c r="D103" s="15"/>
      <c r="E103" s="16"/>
      <c r="F103" s="17">
        <v>0</v>
      </c>
      <c r="G103" s="20">
        <v>3110</v>
      </c>
      <c r="H103" s="15">
        <v>99.998999999999995</v>
      </c>
      <c r="I103" s="16" t="s">
        <v>215</v>
      </c>
      <c r="J103" s="15"/>
      <c r="K103" s="18"/>
    </row>
    <row r="104" spans="1:11" ht="31.5" x14ac:dyDescent="0.25">
      <c r="A104" s="13">
        <v>86</v>
      </c>
      <c r="B104" s="16" t="s">
        <v>216</v>
      </c>
      <c r="C104" s="15"/>
      <c r="D104" s="15"/>
      <c r="E104" s="16"/>
      <c r="F104" s="17">
        <v>0</v>
      </c>
      <c r="G104" s="20">
        <v>3110</v>
      </c>
      <c r="H104" s="15">
        <v>10.798999999999999</v>
      </c>
      <c r="I104" s="16" t="s">
        <v>217</v>
      </c>
      <c r="J104" s="15"/>
      <c r="K104" s="18"/>
    </row>
    <row r="105" spans="1:11" ht="15.75" x14ac:dyDescent="0.25">
      <c r="A105" s="13">
        <v>87</v>
      </c>
      <c r="B105" s="16" t="s">
        <v>212</v>
      </c>
      <c r="C105" s="15"/>
      <c r="D105" s="15"/>
      <c r="E105" s="16"/>
      <c r="F105" s="17">
        <v>0</v>
      </c>
      <c r="G105" s="20">
        <v>3110</v>
      </c>
      <c r="H105" s="15">
        <v>10.3</v>
      </c>
      <c r="I105" s="16" t="s">
        <v>218</v>
      </c>
      <c r="J105" s="15"/>
      <c r="K105" s="18"/>
    </row>
    <row r="106" spans="1:11" ht="31.5" x14ac:dyDescent="0.25">
      <c r="A106" s="13">
        <v>88</v>
      </c>
      <c r="B106" s="16" t="s">
        <v>181</v>
      </c>
      <c r="C106" s="15"/>
      <c r="D106" s="15"/>
      <c r="E106" s="16"/>
      <c r="F106" s="17">
        <v>0</v>
      </c>
      <c r="G106" s="20">
        <v>3110</v>
      </c>
      <c r="H106" s="15">
        <v>18.48</v>
      </c>
      <c r="I106" s="16" t="s">
        <v>111</v>
      </c>
      <c r="J106" s="15"/>
      <c r="K106" s="18"/>
    </row>
    <row r="107" spans="1:11" ht="47.25" x14ac:dyDescent="0.25">
      <c r="A107" s="13">
        <v>89</v>
      </c>
      <c r="B107" s="16" t="s">
        <v>200</v>
      </c>
      <c r="C107" s="15"/>
      <c r="D107" s="15"/>
      <c r="E107" s="16"/>
      <c r="F107" s="17">
        <v>0</v>
      </c>
      <c r="G107" s="20">
        <v>3132</v>
      </c>
      <c r="H107" s="15">
        <v>7.1</v>
      </c>
      <c r="I107" s="16" t="s">
        <v>219</v>
      </c>
      <c r="J107" s="15"/>
      <c r="K107" s="18"/>
    </row>
    <row r="108" spans="1:11" ht="63" x14ac:dyDescent="0.25">
      <c r="A108" s="13">
        <v>90</v>
      </c>
      <c r="B108" s="16" t="s">
        <v>220</v>
      </c>
      <c r="C108" s="15"/>
      <c r="D108" s="15"/>
      <c r="E108" s="16"/>
      <c r="F108" s="17">
        <v>0</v>
      </c>
      <c r="G108" s="20">
        <v>3132</v>
      </c>
      <c r="H108" s="15">
        <v>3.24</v>
      </c>
      <c r="I108" s="16" t="s">
        <v>221</v>
      </c>
      <c r="J108" s="15"/>
      <c r="K108" s="18"/>
    </row>
    <row r="109" spans="1:11" ht="15.75" x14ac:dyDescent="0.25">
      <c r="A109" s="13"/>
      <c r="B109" s="50" t="s">
        <v>25</v>
      </c>
      <c r="C109" s="26">
        <f>SUM(C7:C43)</f>
        <v>2358.7914000000001</v>
      </c>
      <c r="D109" s="26">
        <f>SUM(D7:D43)</f>
        <v>4630.0587300000007</v>
      </c>
      <c r="E109" s="27"/>
      <c r="F109" s="28">
        <f>SUM(C109,D109)</f>
        <v>6988.8501300000007</v>
      </c>
      <c r="G109" s="29"/>
      <c r="H109" s="26">
        <f>SUM(H19:H108)</f>
        <v>1990.4444100000001</v>
      </c>
      <c r="I109" s="27"/>
      <c r="J109" s="26">
        <f>SUM(J7:J43)</f>
        <v>4630.0578000000005</v>
      </c>
      <c r="K109" s="30">
        <f>SUM(K7:K43)</f>
        <v>0</v>
      </c>
    </row>
    <row r="112" spans="1:11" ht="15.75" x14ac:dyDescent="0.25">
      <c r="B112" s="51" t="s">
        <v>47</v>
      </c>
      <c r="F112" s="32"/>
      <c r="G112" s="33" t="s">
        <v>222</v>
      </c>
      <c r="H112" s="34"/>
    </row>
    <row r="113" spans="2:8" x14ac:dyDescent="0.25">
      <c r="B113" s="51"/>
      <c r="F113" s="35" t="s">
        <v>28</v>
      </c>
      <c r="G113" s="36"/>
      <c r="H113" s="36"/>
    </row>
    <row r="114" spans="2:8" ht="15.75" x14ac:dyDescent="0.25">
      <c r="B114" s="51" t="s">
        <v>29</v>
      </c>
      <c r="F114" s="32"/>
      <c r="G114" s="33" t="s">
        <v>223</v>
      </c>
      <c r="H114" s="34"/>
    </row>
    <row r="115" spans="2:8" x14ac:dyDescent="0.25">
      <c r="F115" s="35" t="s">
        <v>28</v>
      </c>
      <c r="G115" s="36"/>
      <c r="H115" s="36"/>
    </row>
  </sheetData>
  <mergeCells count="10">
    <mergeCell ref="G112:H112"/>
    <mergeCell ref="G114:H114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22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zoomScale="80" zoomScaleNormal="80" workbookViewId="0">
      <selection activeCell="D7" sqref="D7"/>
    </sheetView>
  </sheetViews>
  <sheetFormatPr defaultRowHeight="15" x14ac:dyDescent="0.25"/>
  <cols>
    <col min="1" max="1" width="7.28515625" customWidth="1"/>
    <col min="2" max="2" width="37.285156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37.285156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37.285156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37.285156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37.285156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37.285156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37.285156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37.285156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37.285156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37.285156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37.285156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37.285156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37.285156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37.285156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37.285156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37.285156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37.285156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37.285156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37.285156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37.285156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37.285156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37.285156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37.285156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37.285156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37.285156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37.285156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37.285156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37.285156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37.285156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37.285156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37.285156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37.285156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37.285156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37.285156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37.285156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37.285156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37.285156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37.285156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37.285156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37.285156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37.285156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37.285156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37.285156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37.285156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37.285156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37.285156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37.285156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37.285156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37.285156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37.285156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37.285156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37.285156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37.285156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37.285156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37.285156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37.285156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37.285156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37.285156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37.285156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37.285156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37.285156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37.285156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37.285156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37.285156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42" t="s">
        <v>0</v>
      </c>
      <c r="N1" s="42"/>
      <c r="O1" s="42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3" t="s">
        <v>50</v>
      </c>
      <c r="N2" s="43"/>
      <c r="O2" s="43"/>
      <c r="P2" s="43"/>
    </row>
    <row r="3" spans="1:16" ht="61.5" customHeight="1" x14ac:dyDescent="0.25">
      <c r="A3" s="2"/>
      <c r="B3" s="5" t="s">
        <v>51</v>
      </c>
      <c r="C3" s="6"/>
      <c r="D3" s="6"/>
      <c r="E3" s="6"/>
      <c r="F3" s="6"/>
      <c r="G3" s="6"/>
      <c r="H3" s="6"/>
      <c r="I3" s="6"/>
      <c r="J3" s="6"/>
      <c r="K3" s="2"/>
    </row>
    <row r="4" spans="1:16" ht="31.5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6" ht="33" customHeight="1" x14ac:dyDescent="0.25">
      <c r="A5" s="8" t="s">
        <v>4</v>
      </c>
      <c r="B5" s="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6" ht="158.25" customHeight="1" x14ac:dyDescent="0.25">
      <c r="A6" s="8"/>
      <c r="B6" s="8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6" ht="15.75" x14ac:dyDescent="0.25">
      <c r="A7" s="13">
        <v>1</v>
      </c>
      <c r="B7" s="14" t="s">
        <v>20</v>
      </c>
      <c r="C7" s="15">
        <v>700.7</v>
      </c>
      <c r="D7" s="15"/>
      <c r="E7" s="16"/>
      <c r="F7" s="17">
        <f>SUM(C7,D7)</f>
        <v>700.7</v>
      </c>
      <c r="G7" s="14"/>
      <c r="H7" s="15"/>
      <c r="I7" s="16" t="s">
        <v>52</v>
      </c>
      <c r="J7" s="15">
        <v>4157.4359999999997</v>
      </c>
      <c r="K7" s="18"/>
    </row>
    <row r="8" spans="1:16" ht="31.5" x14ac:dyDescent="0.25">
      <c r="A8" s="13">
        <v>2</v>
      </c>
      <c r="B8" s="14" t="s">
        <v>53</v>
      </c>
      <c r="C8" s="15"/>
      <c r="D8" s="15">
        <v>4157.4359999999997</v>
      </c>
      <c r="E8" s="16" t="s">
        <v>52</v>
      </c>
      <c r="F8" s="17">
        <f t="shared" ref="F8:F13" si="0">SUM(C8,D8)</f>
        <v>4157.4359999999997</v>
      </c>
      <c r="G8" s="14"/>
      <c r="H8" s="15"/>
      <c r="I8" s="16" t="s">
        <v>41</v>
      </c>
      <c r="J8" s="15">
        <v>29.462</v>
      </c>
      <c r="K8" s="18"/>
    </row>
    <row r="9" spans="1:16" ht="31.5" x14ac:dyDescent="0.25">
      <c r="A9" s="13">
        <v>3</v>
      </c>
      <c r="B9" s="14" t="s">
        <v>54</v>
      </c>
      <c r="C9" s="15"/>
      <c r="D9" s="15">
        <v>29.462</v>
      </c>
      <c r="E9" s="16" t="s">
        <v>41</v>
      </c>
      <c r="F9" s="17">
        <f t="shared" si="0"/>
        <v>29.462</v>
      </c>
      <c r="G9" s="14">
        <v>2220</v>
      </c>
      <c r="H9" s="15">
        <v>760.51</v>
      </c>
      <c r="I9" s="41"/>
      <c r="J9" s="15"/>
      <c r="K9" s="18"/>
    </row>
    <row r="10" spans="1:16" ht="15.75" x14ac:dyDescent="0.25">
      <c r="A10" s="13"/>
      <c r="B10" s="14"/>
      <c r="C10" s="15"/>
      <c r="D10" s="15"/>
      <c r="E10" s="16"/>
      <c r="F10" s="17">
        <f t="shared" si="0"/>
        <v>0</v>
      </c>
      <c r="G10" s="14">
        <v>3110</v>
      </c>
      <c r="H10" s="15">
        <v>25.3</v>
      </c>
      <c r="I10" s="41"/>
      <c r="J10" s="15"/>
      <c r="K10" s="18"/>
    </row>
    <row r="11" spans="1:16" ht="15.75" x14ac:dyDescent="0.25">
      <c r="A11" s="13"/>
      <c r="B11" s="14"/>
      <c r="C11" s="15"/>
      <c r="D11" s="15"/>
      <c r="E11" s="16"/>
      <c r="F11" s="17">
        <f t="shared" si="0"/>
        <v>0</v>
      </c>
      <c r="G11" s="14"/>
      <c r="H11" s="15"/>
      <c r="I11" s="41"/>
      <c r="J11" s="15"/>
      <c r="K11" s="18"/>
    </row>
    <row r="12" spans="1:16" ht="15.75" x14ac:dyDescent="0.25">
      <c r="A12" s="21"/>
      <c r="B12" s="22"/>
      <c r="C12" s="23"/>
      <c r="D12" s="23"/>
      <c r="E12" s="24"/>
      <c r="F12" s="17">
        <f t="shared" si="0"/>
        <v>0</v>
      </c>
      <c r="G12" s="22"/>
      <c r="H12" s="23"/>
      <c r="I12" s="24"/>
      <c r="J12" s="23"/>
      <c r="K12" s="18"/>
    </row>
    <row r="13" spans="1:16" ht="15.75" x14ac:dyDescent="0.25">
      <c r="A13" s="22"/>
      <c r="B13" s="25" t="s">
        <v>25</v>
      </c>
      <c r="C13" s="26">
        <f>SUM(C7:C12)</f>
        <v>700.7</v>
      </c>
      <c r="D13" s="26">
        <f>SUM(D7:D12)</f>
        <v>4186.8980000000001</v>
      </c>
      <c r="E13" s="27"/>
      <c r="F13" s="28">
        <f t="shared" si="0"/>
        <v>4887.598</v>
      </c>
      <c r="G13" s="29"/>
      <c r="H13" s="26">
        <f>SUM(H7:H12)</f>
        <v>785.81</v>
      </c>
      <c r="I13" s="27"/>
      <c r="J13" s="26">
        <f>SUM(J7:J12)</f>
        <v>4186.8980000000001</v>
      </c>
      <c r="K13" s="30">
        <f>C13-H13</f>
        <v>-85.1099999999999</v>
      </c>
    </row>
    <row r="16" spans="1:16" ht="15.75" x14ac:dyDescent="0.25">
      <c r="B16" s="31" t="s">
        <v>26</v>
      </c>
      <c r="F16" s="32"/>
      <c r="G16" s="33" t="s">
        <v>55</v>
      </c>
      <c r="H16" s="44"/>
    </row>
    <row r="17" spans="2:8" x14ac:dyDescent="0.25">
      <c r="B17" s="31"/>
      <c r="F17" s="35" t="s">
        <v>28</v>
      </c>
      <c r="G17" s="35"/>
      <c r="H17" s="35"/>
    </row>
    <row r="18" spans="2:8" ht="15.75" x14ac:dyDescent="0.25">
      <c r="B18" s="31" t="s">
        <v>56</v>
      </c>
      <c r="F18" s="32"/>
      <c r="G18" s="33" t="s">
        <v>57</v>
      </c>
      <c r="H18" s="44"/>
    </row>
    <row r="19" spans="2:8" x14ac:dyDescent="0.25">
      <c r="F19" s="35" t="s">
        <v>28</v>
      </c>
      <c r="G19" s="35"/>
      <c r="H19" s="35"/>
    </row>
  </sheetData>
  <mergeCells count="12">
    <mergeCell ref="G16:H16"/>
    <mergeCell ref="G18:H18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zoomScale="80" zoomScaleNormal="80" workbookViewId="0">
      <selection activeCell="D7" sqref="D7"/>
    </sheetView>
  </sheetViews>
  <sheetFormatPr defaultRowHeight="15" x14ac:dyDescent="0.25"/>
  <cols>
    <col min="1" max="1" width="5.85546875" customWidth="1"/>
    <col min="2" max="2" width="24.42578125" style="52" customWidth="1"/>
    <col min="3" max="3" width="11.710937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0.5703125" customWidth="1"/>
    <col min="9" max="9" width="22.85546875" customWidth="1"/>
    <col min="10" max="10" width="14" customWidth="1"/>
    <col min="11" max="11" width="10.42578125" customWidth="1"/>
    <col min="257" max="257" width="5.85546875" customWidth="1"/>
    <col min="258" max="258" width="24.42578125" customWidth="1"/>
    <col min="259" max="259" width="11.710937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0.5703125" customWidth="1"/>
    <col min="265" max="265" width="22.85546875" customWidth="1"/>
    <col min="266" max="266" width="14" customWidth="1"/>
    <col min="267" max="267" width="10.42578125" customWidth="1"/>
    <col min="513" max="513" width="5.85546875" customWidth="1"/>
    <col min="514" max="514" width="24.42578125" customWidth="1"/>
    <col min="515" max="515" width="11.710937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0.5703125" customWidth="1"/>
    <col min="521" max="521" width="22.85546875" customWidth="1"/>
    <col min="522" max="522" width="14" customWidth="1"/>
    <col min="523" max="523" width="10.42578125" customWidth="1"/>
    <col min="769" max="769" width="5.85546875" customWidth="1"/>
    <col min="770" max="770" width="24.42578125" customWidth="1"/>
    <col min="771" max="771" width="11.710937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0.5703125" customWidth="1"/>
    <col min="777" max="777" width="22.85546875" customWidth="1"/>
    <col min="778" max="778" width="14" customWidth="1"/>
    <col min="779" max="779" width="10.42578125" customWidth="1"/>
    <col min="1025" max="1025" width="5.85546875" customWidth="1"/>
    <col min="1026" max="1026" width="24.42578125" customWidth="1"/>
    <col min="1027" max="1027" width="11.710937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0.5703125" customWidth="1"/>
    <col min="1033" max="1033" width="22.85546875" customWidth="1"/>
    <col min="1034" max="1034" width="14" customWidth="1"/>
    <col min="1035" max="1035" width="10.42578125" customWidth="1"/>
    <col min="1281" max="1281" width="5.85546875" customWidth="1"/>
    <col min="1282" max="1282" width="24.42578125" customWidth="1"/>
    <col min="1283" max="1283" width="11.710937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0.5703125" customWidth="1"/>
    <col min="1289" max="1289" width="22.85546875" customWidth="1"/>
    <col min="1290" max="1290" width="14" customWidth="1"/>
    <col min="1291" max="1291" width="10.42578125" customWidth="1"/>
    <col min="1537" max="1537" width="5.85546875" customWidth="1"/>
    <col min="1538" max="1538" width="24.42578125" customWidth="1"/>
    <col min="1539" max="1539" width="11.710937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0.5703125" customWidth="1"/>
    <col min="1545" max="1545" width="22.85546875" customWidth="1"/>
    <col min="1546" max="1546" width="14" customWidth="1"/>
    <col min="1547" max="1547" width="10.42578125" customWidth="1"/>
    <col min="1793" max="1793" width="5.85546875" customWidth="1"/>
    <col min="1794" max="1794" width="24.42578125" customWidth="1"/>
    <col min="1795" max="1795" width="11.710937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0.5703125" customWidth="1"/>
    <col min="1801" max="1801" width="22.85546875" customWidth="1"/>
    <col min="1802" max="1802" width="14" customWidth="1"/>
    <col min="1803" max="1803" width="10.42578125" customWidth="1"/>
    <col min="2049" max="2049" width="5.85546875" customWidth="1"/>
    <col min="2050" max="2050" width="24.42578125" customWidth="1"/>
    <col min="2051" max="2051" width="11.710937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0.5703125" customWidth="1"/>
    <col min="2057" max="2057" width="22.85546875" customWidth="1"/>
    <col min="2058" max="2058" width="14" customWidth="1"/>
    <col min="2059" max="2059" width="10.42578125" customWidth="1"/>
    <col min="2305" max="2305" width="5.85546875" customWidth="1"/>
    <col min="2306" max="2306" width="24.42578125" customWidth="1"/>
    <col min="2307" max="2307" width="11.710937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0.5703125" customWidth="1"/>
    <col min="2313" max="2313" width="22.85546875" customWidth="1"/>
    <col min="2314" max="2314" width="14" customWidth="1"/>
    <col min="2315" max="2315" width="10.42578125" customWidth="1"/>
    <col min="2561" max="2561" width="5.85546875" customWidth="1"/>
    <col min="2562" max="2562" width="24.42578125" customWidth="1"/>
    <col min="2563" max="2563" width="11.710937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0.5703125" customWidth="1"/>
    <col min="2569" max="2569" width="22.85546875" customWidth="1"/>
    <col min="2570" max="2570" width="14" customWidth="1"/>
    <col min="2571" max="2571" width="10.42578125" customWidth="1"/>
    <col min="2817" max="2817" width="5.85546875" customWidth="1"/>
    <col min="2818" max="2818" width="24.42578125" customWidth="1"/>
    <col min="2819" max="2819" width="11.710937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0.5703125" customWidth="1"/>
    <col min="2825" max="2825" width="22.85546875" customWidth="1"/>
    <col min="2826" max="2826" width="14" customWidth="1"/>
    <col min="2827" max="2827" width="10.42578125" customWidth="1"/>
    <col min="3073" max="3073" width="5.85546875" customWidth="1"/>
    <col min="3074" max="3074" width="24.42578125" customWidth="1"/>
    <col min="3075" max="3075" width="11.710937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0.5703125" customWidth="1"/>
    <col min="3081" max="3081" width="22.85546875" customWidth="1"/>
    <col min="3082" max="3082" width="14" customWidth="1"/>
    <col min="3083" max="3083" width="10.42578125" customWidth="1"/>
    <col min="3329" max="3329" width="5.85546875" customWidth="1"/>
    <col min="3330" max="3330" width="24.42578125" customWidth="1"/>
    <col min="3331" max="3331" width="11.710937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0.5703125" customWidth="1"/>
    <col min="3337" max="3337" width="22.85546875" customWidth="1"/>
    <col min="3338" max="3338" width="14" customWidth="1"/>
    <col min="3339" max="3339" width="10.42578125" customWidth="1"/>
    <col min="3585" max="3585" width="5.85546875" customWidth="1"/>
    <col min="3586" max="3586" width="24.42578125" customWidth="1"/>
    <col min="3587" max="3587" width="11.710937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0.5703125" customWidth="1"/>
    <col min="3593" max="3593" width="22.85546875" customWidth="1"/>
    <col min="3594" max="3594" width="14" customWidth="1"/>
    <col min="3595" max="3595" width="10.42578125" customWidth="1"/>
    <col min="3841" max="3841" width="5.85546875" customWidth="1"/>
    <col min="3842" max="3842" width="24.42578125" customWidth="1"/>
    <col min="3843" max="3843" width="11.710937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0.5703125" customWidth="1"/>
    <col min="3849" max="3849" width="22.85546875" customWidth="1"/>
    <col min="3850" max="3850" width="14" customWidth="1"/>
    <col min="3851" max="3851" width="10.42578125" customWidth="1"/>
    <col min="4097" max="4097" width="5.85546875" customWidth="1"/>
    <col min="4098" max="4098" width="24.42578125" customWidth="1"/>
    <col min="4099" max="4099" width="11.710937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0.5703125" customWidth="1"/>
    <col min="4105" max="4105" width="22.85546875" customWidth="1"/>
    <col min="4106" max="4106" width="14" customWidth="1"/>
    <col min="4107" max="4107" width="10.42578125" customWidth="1"/>
    <col min="4353" max="4353" width="5.85546875" customWidth="1"/>
    <col min="4354" max="4354" width="24.42578125" customWidth="1"/>
    <col min="4355" max="4355" width="11.710937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0.5703125" customWidth="1"/>
    <col min="4361" max="4361" width="22.85546875" customWidth="1"/>
    <col min="4362" max="4362" width="14" customWidth="1"/>
    <col min="4363" max="4363" width="10.42578125" customWidth="1"/>
    <col min="4609" max="4609" width="5.85546875" customWidth="1"/>
    <col min="4610" max="4610" width="24.42578125" customWidth="1"/>
    <col min="4611" max="4611" width="11.710937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0.5703125" customWidth="1"/>
    <col min="4617" max="4617" width="22.85546875" customWidth="1"/>
    <col min="4618" max="4618" width="14" customWidth="1"/>
    <col min="4619" max="4619" width="10.42578125" customWidth="1"/>
    <col min="4865" max="4865" width="5.85546875" customWidth="1"/>
    <col min="4866" max="4866" width="24.42578125" customWidth="1"/>
    <col min="4867" max="4867" width="11.710937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0.5703125" customWidth="1"/>
    <col min="4873" max="4873" width="22.85546875" customWidth="1"/>
    <col min="4874" max="4874" width="14" customWidth="1"/>
    <col min="4875" max="4875" width="10.42578125" customWidth="1"/>
    <col min="5121" max="5121" width="5.85546875" customWidth="1"/>
    <col min="5122" max="5122" width="24.42578125" customWidth="1"/>
    <col min="5123" max="5123" width="11.710937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0.5703125" customWidth="1"/>
    <col min="5129" max="5129" width="22.85546875" customWidth="1"/>
    <col min="5130" max="5130" width="14" customWidth="1"/>
    <col min="5131" max="5131" width="10.42578125" customWidth="1"/>
    <col min="5377" max="5377" width="5.85546875" customWidth="1"/>
    <col min="5378" max="5378" width="24.42578125" customWidth="1"/>
    <col min="5379" max="5379" width="11.710937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0.5703125" customWidth="1"/>
    <col min="5385" max="5385" width="22.85546875" customWidth="1"/>
    <col min="5386" max="5386" width="14" customWidth="1"/>
    <col min="5387" max="5387" width="10.42578125" customWidth="1"/>
    <col min="5633" max="5633" width="5.85546875" customWidth="1"/>
    <col min="5634" max="5634" width="24.42578125" customWidth="1"/>
    <col min="5635" max="5635" width="11.710937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0.5703125" customWidth="1"/>
    <col min="5641" max="5641" width="22.85546875" customWidth="1"/>
    <col min="5642" max="5642" width="14" customWidth="1"/>
    <col min="5643" max="5643" width="10.42578125" customWidth="1"/>
    <col min="5889" max="5889" width="5.85546875" customWidth="1"/>
    <col min="5890" max="5890" width="24.42578125" customWidth="1"/>
    <col min="5891" max="5891" width="11.710937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0.5703125" customWidth="1"/>
    <col min="5897" max="5897" width="22.85546875" customWidth="1"/>
    <col min="5898" max="5898" width="14" customWidth="1"/>
    <col min="5899" max="5899" width="10.42578125" customWidth="1"/>
    <col min="6145" max="6145" width="5.85546875" customWidth="1"/>
    <col min="6146" max="6146" width="24.42578125" customWidth="1"/>
    <col min="6147" max="6147" width="11.710937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0.5703125" customWidth="1"/>
    <col min="6153" max="6153" width="22.85546875" customWidth="1"/>
    <col min="6154" max="6154" width="14" customWidth="1"/>
    <col min="6155" max="6155" width="10.42578125" customWidth="1"/>
    <col min="6401" max="6401" width="5.85546875" customWidth="1"/>
    <col min="6402" max="6402" width="24.42578125" customWidth="1"/>
    <col min="6403" max="6403" width="11.710937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0.5703125" customWidth="1"/>
    <col min="6409" max="6409" width="22.85546875" customWidth="1"/>
    <col min="6410" max="6410" width="14" customWidth="1"/>
    <col min="6411" max="6411" width="10.42578125" customWidth="1"/>
    <col min="6657" max="6657" width="5.85546875" customWidth="1"/>
    <col min="6658" max="6658" width="24.42578125" customWidth="1"/>
    <col min="6659" max="6659" width="11.710937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0.5703125" customWidth="1"/>
    <col min="6665" max="6665" width="22.85546875" customWidth="1"/>
    <col min="6666" max="6666" width="14" customWidth="1"/>
    <col min="6667" max="6667" width="10.42578125" customWidth="1"/>
    <col min="6913" max="6913" width="5.85546875" customWidth="1"/>
    <col min="6914" max="6914" width="24.42578125" customWidth="1"/>
    <col min="6915" max="6915" width="11.710937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0.5703125" customWidth="1"/>
    <col min="6921" max="6921" width="22.85546875" customWidth="1"/>
    <col min="6922" max="6922" width="14" customWidth="1"/>
    <col min="6923" max="6923" width="10.42578125" customWidth="1"/>
    <col min="7169" max="7169" width="5.85546875" customWidth="1"/>
    <col min="7170" max="7170" width="24.42578125" customWidth="1"/>
    <col min="7171" max="7171" width="11.710937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0.5703125" customWidth="1"/>
    <col min="7177" max="7177" width="22.85546875" customWidth="1"/>
    <col min="7178" max="7178" width="14" customWidth="1"/>
    <col min="7179" max="7179" width="10.42578125" customWidth="1"/>
    <col min="7425" max="7425" width="5.85546875" customWidth="1"/>
    <col min="7426" max="7426" width="24.42578125" customWidth="1"/>
    <col min="7427" max="7427" width="11.710937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0.5703125" customWidth="1"/>
    <col min="7433" max="7433" width="22.85546875" customWidth="1"/>
    <col min="7434" max="7434" width="14" customWidth="1"/>
    <col min="7435" max="7435" width="10.42578125" customWidth="1"/>
    <col min="7681" max="7681" width="5.85546875" customWidth="1"/>
    <col min="7682" max="7682" width="24.42578125" customWidth="1"/>
    <col min="7683" max="7683" width="11.710937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0.5703125" customWidth="1"/>
    <col min="7689" max="7689" width="22.85546875" customWidth="1"/>
    <col min="7690" max="7690" width="14" customWidth="1"/>
    <col min="7691" max="7691" width="10.42578125" customWidth="1"/>
    <col min="7937" max="7937" width="5.85546875" customWidth="1"/>
    <col min="7938" max="7938" width="24.42578125" customWidth="1"/>
    <col min="7939" max="7939" width="11.710937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0.5703125" customWidth="1"/>
    <col min="7945" max="7945" width="22.85546875" customWidth="1"/>
    <col min="7946" max="7946" width="14" customWidth="1"/>
    <col min="7947" max="7947" width="10.42578125" customWidth="1"/>
    <col min="8193" max="8193" width="5.85546875" customWidth="1"/>
    <col min="8194" max="8194" width="24.42578125" customWidth="1"/>
    <col min="8195" max="8195" width="11.710937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0.5703125" customWidth="1"/>
    <col min="8201" max="8201" width="22.85546875" customWidth="1"/>
    <col min="8202" max="8202" width="14" customWidth="1"/>
    <col min="8203" max="8203" width="10.42578125" customWidth="1"/>
    <col min="8449" max="8449" width="5.85546875" customWidth="1"/>
    <col min="8450" max="8450" width="24.42578125" customWidth="1"/>
    <col min="8451" max="8451" width="11.710937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0.5703125" customWidth="1"/>
    <col min="8457" max="8457" width="22.85546875" customWidth="1"/>
    <col min="8458" max="8458" width="14" customWidth="1"/>
    <col min="8459" max="8459" width="10.42578125" customWidth="1"/>
    <col min="8705" max="8705" width="5.85546875" customWidth="1"/>
    <col min="8706" max="8706" width="24.42578125" customWidth="1"/>
    <col min="8707" max="8707" width="11.710937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0.5703125" customWidth="1"/>
    <col min="8713" max="8713" width="22.85546875" customWidth="1"/>
    <col min="8714" max="8714" width="14" customWidth="1"/>
    <col min="8715" max="8715" width="10.42578125" customWidth="1"/>
    <col min="8961" max="8961" width="5.85546875" customWidth="1"/>
    <col min="8962" max="8962" width="24.42578125" customWidth="1"/>
    <col min="8963" max="8963" width="11.710937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0.5703125" customWidth="1"/>
    <col min="8969" max="8969" width="22.85546875" customWidth="1"/>
    <col min="8970" max="8970" width="14" customWidth="1"/>
    <col min="8971" max="8971" width="10.42578125" customWidth="1"/>
    <col min="9217" max="9217" width="5.85546875" customWidth="1"/>
    <col min="9218" max="9218" width="24.42578125" customWidth="1"/>
    <col min="9219" max="9219" width="11.710937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0.5703125" customWidth="1"/>
    <col min="9225" max="9225" width="22.85546875" customWidth="1"/>
    <col min="9226" max="9226" width="14" customWidth="1"/>
    <col min="9227" max="9227" width="10.42578125" customWidth="1"/>
    <col min="9473" max="9473" width="5.85546875" customWidth="1"/>
    <col min="9474" max="9474" width="24.42578125" customWidth="1"/>
    <col min="9475" max="9475" width="11.710937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0.5703125" customWidth="1"/>
    <col min="9481" max="9481" width="22.85546875" customWidth="1"/>
    <col min="9482" max="9482" width="14" customWidth="1"/>
    <col min="9483" max="9483" width="10.42578125" customWidth="1"/>
    <col min="9729" max="9729" width="5.85546875" customWidth="1"/>
    <col min="9730" max="9730" width="24.42578125" customWidth="1"/>
    <col min="9731" max="9731" width="11.710937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0.5703125" customWidth="1"/>
    <col min="9737" max="9737" width="22.85546875" customWidth="1"/>
    <col min="9738" max="9738" width="14" customWidth="1"/>
    <col min="9739" max="9739" width="10.42578125" customWidth="1"/>
    <col min="9985" max="9985" width="5.85546875" customWidth="1"/>
    <col min="9986" max="9986" width="24.42578125" customWidth="1"/>
    <col min="9987" max="9987" width="11.710937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0.5703125" customWidth="1"/>
    <col min="9993" max="9993" width="22.85546875" customWidth="1"/>
    <col min="9994" max="9994" width="14" customWidth="1"/>
    <col min="9995" max="9995" width="10.42578125" customWidth="1"/>
    <col min="10241" max="10241" width="5.85546875" customWidth="1"/>
    <col min="10242" max="10242" width="24.42578125" customWidth="1"/>
    <col min="10243" max="10243" width="11.710937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0.5703125" customWidth="1"/>
    <col min="10249" max="10249" width="22.85546875" customWidth="1"/>
    <col min="10250" max="10250" width="14" customWidth="1"/>
    <col min="10251" max="10251" width="10.42578125" customWidth="1"/>
    <col min="10497" max="10497" width="5.85546875" customWidth="1"/>
    <col min="10498" max="10498" width="24.42578125" customWidth="1"/>
    <col min="10499" max="10499" width="11.710937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0.5703125" customWidth="1"/>
    <col min="10505" max="10505" width="22.85546875" customWidth="1"/>
    <col min="10506" max="10506" width="14" customWidth="1"/>
    <col min="10507" max="10507" width="10.42578125" customWidth="1"/>
    <col min="10753" max="10753" width="5.85546875" customWidth="1"/>
    <col min="10754" max="10754" width="24.42578125" customWidth="1"/>
    <col min="10755" max="10755" width="11.710937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0.5703125" customWidth="1"/>
    <col min="10761" max="10761" width="22.85546875" customWidth="1"/>
    <col min="10762" max="10762" width="14" customWidth="1"/>
    <col min="10763" max="10763" width="10.42578125" customWidth="1"/>
    <col min="11009" max="11009" width="5.85546875" customWidth="1"/>
    <col min="11010" max="11010" width="24.42578125" customWidth="1"/>
    <col min="11011" max="11011" width="11.710937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0.5703125" customWidth="1"/>
    <col min="11017" max="11017" width="22.85546875" customWidth="1"/>
    <col min="11018" max="11018" width="14" customWidth="1"/>
    <col min="11019" max="11019" width="10.42578125" customWidth="1"/>
    <col min="11265" max="11265" width="5.85546875" customWidth="1"/>
    <col min="11266" max="11266" width="24.42578125" customWidth="1"/>
    <col min="11267" max="11267" width="11.710937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0.5703125" customWidth="1"/>
    <col min="11273" max="11273" width="22.85546875" customWidth="1"/>
    <col min="11274" max="11274" width="14" customWidth="1"/>
    <col min="11275" max="11275" width="10.42578125" customWidth="1"/>
    <col min="11521" max="11521" width="5.85546875" customWidth="1"/>
    <col min="11522" max="11522" width="24.42578125" customWidth="1"/>
    <col min="11523" max="11523" width="11.710937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0.5703125" customWidth="1"/>
    <col min="11529" max="11529" width="22.85546875" customWidth="1"/>
    <col min="11530" max="11530" width="14" customWidth="1"/>
    <col min="11531" max="11531" width="10.42578125" customWidth="1"/>
    <col min="11777" max="11777" width="5.85546875" customWidth="1"/>
    <col min="11778" max="11778" width="24.42578125" customWidth="1"/>
    <col min="11779" max="11779" width="11.710937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0.5703125" customWidth="1"/>
    <col min="11785" max="11785" width="22.85546875" customWidth="1"/>
    <col min="11786" max="11786" width="14" customWidth="1"/>
    <col min="11787" max="11787" width="10.42578125" customWidth="1"/>
    <col min="12033" max="12033" width="5.85546875" customWidth="1"/>
    <col min="12034" max="12034" width="24.42578125" customWidth="1"/>
    <col min="12035" max="12035" width="11.710937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0.5703125" customWidth="1"/>
    <col min="12041" max="12041" width="22.85546875" customWidth="1"/>
    <col min="12042" max="12042" width="14" customWidth="1"/>
    <col min="12043" max="12043" width="10.42578125" customWidth="1"/>
    <col min="12289" max="12289" width="5.85546875" customWidth="1"/>
    <col min="12290" max="12290" width="24.42578125" customWidth="1"/>
    <col min="12291" max="12291" width="11.710937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0.5703125" customWidth="1"/>
    <col min="12297" max="12297" width="22.85546875" customWidth="1"/>
    <col min="12298" max="12298" width="14" customWidth="1"/>
    <col min="12299" max="12299" width="10.42578125" customWidth="1"/>
    <col min="12545" max="12545" width="5.85546875" customWidth="1"/>
    <col min="12546" max="12546" width="24.42578125" customWidth="1"/>
    <col min="12547" max="12547" width="11.710937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0.5703125" customWidth="1"/>
    <col min="12553" max="12553" width="22.85546875" customWidth="1"/>
    <col min="12554" max="12554" width="14" customWidth="1"/>
    <col min="12555" max="12555" width="10.42578125" customWidth="1"/>
    <col min="12801" max="12801" width="5.85546875" customWidth="1"/>
    <col min="12802" max="12802" width="24.42578125" customWidth="1"/>
    <col min="12803" max="12803" width="11.710937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0.5703125" customWidth="1"/>
    <col min="12809" max="12809" width="22.85546875" customWidth="1"/>
    <col min="12810" max="12810" width="14" customWidth="1"/>
    <col min="12811" max="12811" width="10.42578125" customWidth="1"/>
    <col min="13057" max="13057" width="5.85546875" customWidth="1"/>
    <col min="13058" max="13058" width="24.42578125" customWidth="1"/>
    <col min="13059" max="13059" width="11.710937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0.5703125" customWidth="1"/>
    <col min="13065" max="13065" width="22.85546875" customWidth="1"/>
    <col min="13066" max="13066" width="14" customWidth="1"/>
    <col min="13067" max="13067" width="10.42578125" customWidth="1"/>
    <col min="13313" max="13313" width="5.85546875" customWidth="1"/>
    <col min="13314" max="13314" width="24.42578125" customWidth="1"/>
    <col min="13315" max="13315" width="11.710937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0.5703125" customWidth="1"/>
    <col min="13321" max="13321" width="22.85546875" customWidth="1"/>
    <col min="13322" max="13322" width="14" customWidth="1"/>
    <col min="13323" max="13323" width="10.42578125" customWidth="1"/>
    <col min="13569" max="13569" width="5.85546875" customWidth="1"/>
    <col min="13570" max="13570" width="24.42578125" customWidth="1"/>
    <col min="13571" max="13571" width="11.710937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0.5703125" customWidth="1"/>
    <col min="13577" max="13577" width="22.85546875" customWidth="1"/>
    <col min="13578" max="13578" width="14" customWidth="1"/>
    <col min="13579" max="13579" width="10.42578125" customWidth="1"/>
    <col min="13825" max="13825" width="5.85546875" customWidth="1"/>
    <col min="13826" max="13826" width="24.42578125" customWidth="1"/>
    <col min="13827" max="13827" width="11.710937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0.5703125" customWidth="1"/>
    <col min="13833" max="13833" width="22.85546875" customWidth="1"/>
    <col min="13834" max="13834" width="14" customWidth="1"/>
    <col min="13835" max="13835" width="10.42578125" customWidth="1"/>
    <col min="14081" max="14081" width="5.85546875" customWidth="1"/>
    <col min="14082" max="14082" width="24.42578125" customWidth="1"/>
    <col min="14083" max="14083" width="11.710937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0.5703125" customWidth="1"/>
    <col min="14089" max="14089" width="22.85546875" customWidth="1"/>
    <col min="14090" max="14090" width="14" customWidth="1"/>
    <col min="14091" max="14091" width="10.42578125" customWidth="1"/>
    <col min="14337" max="14337" width="5.85546875" customWidth="1"/>
    <col min="14338" max="14338" width="24.42578125" customWidth="1"/>
    <col min="14339" max="14339" width="11.710937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0.5703125" customWidth="1"/>
    <col min="14345" max="14345" width="22.85546875" customWidth="1"/>
    <col min="14346" max="14346" width="14" customWidth="1"/>
    <col min="14347" max="14347" width="10.42578125" customWidth="1"/>
    <col min="14593" max="14593" width="5.85546875" customWidth="1"/>
    <col min="14594" max="14594" width="24.42578125" customWidth="1"/>
    <col min="14595" max="14595" width="11.710937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0.5703125" customWidth="1"/>
    <col min="14601" max="14601" width="22.85546875" customWidth="1"/>
    <col min="14602" max="14602" width="14" customWidth="1"/>
    <col min="14603" max="14603" width="10.42578125" customWidth="1"/>
    <col min="14849" max="14849" width="5.85546875" customWidth="1"/>
    <col min="14850" max="14850" width="24.42578125" customWidth="1"/>
    <col min="14851" max="14851" width="11.710937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0.5703125" customWidth="1"/>
    <col min="14857" max="14857" width="22.85546875" customWidth="1"/>
    <col min="14858" max="14858" width="14" customWidth="1"/>
    <col min="14859" max="14859" width="10.42578125" customWidth="1"/>
    <col min="15105" max="15105" width="5.85546875" customWidth="1"/>
    <col min="15106" max="15106" width="24.42578125" customWidth="1"/>
    <col min="15107" max="15107" width="11.710937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0.5703125" customWidth="1"/>
    <col min="15113" max="15113" width="22.85546875" customWidth="1"/>
    <col min="15114" max="15114" width="14" customWidth="1"/>
    <col min="15115" max="15115" width="10.42578125" customWidth="1"/>
    <col min="15361" max="15361" width="5.85546875" customWidth="1"/>
    <col min="15362" max="15362" width="24.42578125" customWidth="1"/>
    <col min="15363" max="15363" width="11.710937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0.5703125" customWidth="1"/>
    <col min="15369" max="15369" width="22.85546875" customWidth="1"/>
    <col min="15370" max="15370" width="14" customWidth="1"/>
    <col min="15371" max="15371" width="10.42578125" customWidth="1"/>
    <col min="15617" max="15617" width="5.85546875" customWidth="1"/>
    <col min="15618" max="15618" width="24.42578125" customWidth="1"/>
    <col min="15619" max="15619" width="11.710937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0.5703125" customWidth="1"/>
    <col min="15625" max="15625" width="22.85546875" customWidth="1"/>
    <col min="15626" max="15626" width="14" customWidth="1"/>
    <col min="15627" max="15627" width="10.42578125" customWidth="1"/>
    <col min="15873" max="15873" width="5.85546875" customWidth="1"/>
    <col min="15874" max="15874" width="24.42578125" customWidth="1"/>
    <col min="15875" max="15875" width="11.710937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0.5703125" customWidth="1"/>
    <col min="15881" max="15881" width="22.85546875" customWidth="1"/>
    <col min="15882" max="15882" width="14" customWidth="1"/>
    <col min="15883" max="15883" width="10.42578125" customWidth="1"/>
    <col min="16129" max="16129" width="5.85546875" customWidth="1"/>
    <col min="16130" max="16130" width="24.42578125" customWidth="1"/>
    <col min="16131" max="16131" width="11.710937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0.5703125" customWidth="1"/>
    <col min="16137" max="16137" width="22.85546875" customWidth="1"/>
    <col min="16138" max="16138" width="14" customWidth="1"/>
    <col min="16139" max="16139" width="10.42578125" customWidth="1"/>
  </cols>
  <sheetData>
    <row r="1" spans="1:16" ht="18.75" customHeight="1" x14ac:dyDescent="0.25">
      <c r="K1" s="1"/>
      <c r="L1" s="1"/>
      <c r="M1" s="42" t="s">
        <v>0</v>
      </c>
      <c r="N1" s="42"/>
      <c r="O1" s="42"/>
    </row>
    <row r="2" spans="1:16" ht="20.25" customHeight="1" x14ac:dyDescent="0.25">
      <c r="A2" s="2"/>
      <c r="B2" s="53"/>
      <c r="C2" s="2"/>
      <c r="D2" s="2"/>
      <c r="E2" s="2"/>
      <c r="F2" s="2"/>
      <c r="G2" s="2"/>
      <c r="H2" s="3"/>
      <c r="I2" s="3"/>
      <c r="K2" s="4"/>
      <c r="L2" s="4"/>
      <c r="M2" s="43" t="s">
        <v>50</v>
      </c>
      <c r="N2" s="43"/>
      <c r="O2" s="43"/>
      <c r="P2" s="43"/>
    </row>
    <row r="3" spans="1:16" ht="61.5" customHeight="1" x14ac:dyDescent="0.25">
      <c r="A3" s="2"/>
      <c r="B3" s="5" t="s">
        <v>229</v>
      </c>
      <c r="C3" s="6"/>
      <c r="D3" s="6"/>
      <c r="E3" s="6"/>
      <c r="F3" s="6"/>
      <c r="G3" s="6"/>
      <c r="H3" s="6"/>
      <c r="I3" s="6"/>
      <c r="J3" s="6"/>
      <c r="K3" s="2"/>
    </row>
    <row r="4" spans="1:16" ht="31.5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6" ht="33" customHeight="1" x14ac:dyDescent="0.25">
      <c r="A5" s="8" t="s">
        <v>4</v>
      </c>
      <c r="B5" s="58" t="s">
        <v>5</v>
      </c>
      <c r="C5" s="9" t="s">
        <v>6</v>
      </c>
      <c r="D5" s="9"/>
      <c r="E5" s="9"/>
      <c r="F5" s="9" t="s">
        <v>7</v>
      </c>
      <c r="G5" s="9" t="s">
        <v>8</v>
      </c>
      <c r="H5" s="9"/>
      <c r="I5" s="9"/>
      <c r="J5" s="9"/>
      <c r="K5" s="10" t="s">
        <v>9</v>
      </c>
    </row>
    <row r="6" spans="1:16" ht="158.25" customHeight="1" x14ac:dyDescent="0.25">
      <c r="A6" s="8"/>
      <c r="B6" s="59"/>
      <c r="C6" s="11" t="s">
        <v>10</v>
      </c>
      <c r="D6" s="11" t="s">
        <v>11</v>
      </c>
      <c r="E6" s="11" t="s">
        <v>12</v>
      </c>
      <c r="F6" s="9"/>
      <c r="G6" s="12" t="s">
        <v>13</v>
      </c>
      <c r="H6" s="11" t="s">
        <v>14</v>
      </c>
      <c r="I6" s="11" t="s">
        <v>15</v>
      </c>
      <c r="J6" s="11" t="s">
        <v>14</v>
      </c>
      <c r="K6" s="10"/>
    </row>
    <row r="7" spans="1:16" ht="31.5" x14ac:dyDescent="0.25">
      <c r="A7" s="13">
        <v>1</v>
      </c>
      <c r="B7" s="60" t="s">
        <v>20</v>
      </c>
      <c r="C7" s="61">
        <v>2994.02</v>
      </c>
      <c r="D7" s="62">
        <v>71.8</v>
      </c>
      <c r="E7" s="63" t="s">
        <v>224</v>
      </c>
      <c r="F7" s="17">
        <f>C7+D7</f>
        <v>3065.82</v>
      </c>
      <c r="G7" s="14"/>
      <c r="H7" s="15"/>
      <c r="I7" s="41"/>
      <c r="J7" s="15"/>
      <c r="K7" s="18"/>
    </row>
    <row r="8" spans="1:16" ht="15.75" x14ac:dyDescent="0.25">
      <c r="A8" s="13">
        <v>2</v>
      </c>
      <c r="B8" s="60" t="s">
        <v>225</v>
      </c>
      <c r="C8" s="64">
        <v>7</v>
      </c>
      <c r="D8" s="62"/>
      <c r="E8" s="63"/>
      <c r="F8" s="17">
        <f>SUM(C8:E8)</f>
        <v>7</v>
      </c>
      <c r="G8" s="14"/>
      <c r="H8" s="15"/>
      <c r="I8" s="41" t="s">
        <v>230</v>
      </c>
      <c r="J8" s="15">
        <v>20.100000000000001</v>
      </c>
      <c r="K8" s="18"/>
    </row>
    <row r="9" spans="1:16" ht="31.5" x14ac:dyDescent="0.25">
      <c r="A9" s="13">
        <v>3</v>
      </c>
      <c r="B9" s="60" t="s">
        <v>226</v>
      </c>
      <c r="C9" s="64">
        <v>30.9</v>
      </c>
      <c r="D9" s="62"/>
      <c r="E9" s="63"/>
      <c r="F9" s="17">
        <f>SUM(C9:E9)</f>
        <v>30.9</v>
      </c>
      <c r="G9" s="14"/>
      <c r="H9" s="15"/>
      <c r="I9" s="41" t="s">
        <v>231</v>
      </c>
      <c r="J9" s="15">
        <v>2.9</v>
      </c>
      <c r="K9" s="18"/>
    </row>
    <row r="10" spans="1:16" ht="15.75" x14ac:dyDescent="0.25">
      <c r="A10" s="13">
        <v>4</v>
      </c>
      <c r="B10" s="60" t="s">
        <v>232</v>
      </c>
      <c r="C10" s="62">
        <v>4</v>
      </c>
      <c r="D10" s="62"/>
      <c r="E10" s="63"/>
      <c r="F10" s="17">
        <f t="shared" ref="F10:F19" si="0">SUM(C10,D10)</f>
        <v>4</v>
      </c>
      <c r="G10" s="14"/>
      <c r="H10" s="15"/>
      <c r="I10" s="41" t="s">
        <v>224</v>
      </c>
      <c r="J10" s="15">
        <v>25.1</v>
      </c>
      <c r="K10" s="18"/>
    </row>
    <row r="11" spans="1:16" ht="15.75" x14ac:dyDescent="0.25">
      <c r="A11" s="13">
        <v>5</v>
      </c>
      <c r="B11" s="60" t="s">
        <v>233</v>
      </c>
      <c r="C11" s="62"/>
      <c r="D11" s="62">
        <v>319.64</v>
      </c>
      <c r="E11" s="63" t="s">
        <v>227</v>
      </c>
      <c r="F11" s="17"/>
      <c r="G11" s="47">
        <v>2210</v>
      </c>
      <c r="H11" s="15">
        <v>126.9</v>
      </c>
      <c r="I11" s="65"/>
      <c r="J11" s="65"/>
      <c r="K11" s="18"/>
    </row>
    <row r="12" spans="1:16" ht="31.5" x14ac:dyDescent="0.25">
      <c r="A12" s="13">
        <v>6</v>
      </c>
      <c r="B12" s="60" t="s">
        <v>234</v>
      </c>
      <c r="C12" s="62"/>
      <c r="D12" s="62">
        <v>199.66</v>
      </c>
      <c r="E12" s="63" t="s">
        <v>227</v>
      </c>
      <c r="F12" s="17">
        <f>SUM(C12,D12)</f>
        <v>199.66</v>
      </c>
      <c r="G12" s="47">
        <v>2220</v>
      </c>
      <c r="H12" s="15">
        <v>1324.7</v>
      </c>
      <c r="I12" s="41"/>
      <c r="J12" s="15"/>
      <c r="K12" s="18"/>
    </row>
    <row r="13" spans="1:16" ht="15.75" x14ac:dyDescent="0.25">
      <c r="A13" s="13">
        <v>7</v>
      </c>
      <c r="B13" s="60" t="s">
        <v>235</v>
      </c>
      <c r="C13" s="62"/>
      <c r="D13" s="62">
        <v>650.9</v>
      </c>
      <c r="E13" s="63" t="s">
        <v>227</v>
      </c>
      <c r="F13" s="17">
        <f>SUM(C13,D13)</f>
        <v>650.9</v>
      </c>
      <c r="G13" s="20">
        <v>2240</v>
      </c>
      <c r="H13" s="15">
        <v>164.4</v>
      </c>
      <c r="I13" s="16"/>
      <c r="J13" s="15"/>
      <c r="K13" s="18"/>
    </row>
    <row r="14" spans="1:16" ht="31.5" x14ac:dyDescent="0.25">
      <c r="A14" s="13">
        <v>8</v>
      </c>
      <c r="B14" s="60" t="s">
        <v>236</v>
      </c>
      <c r="C14" s="62"/>
      <c r="D14" s="62">
        <v>4.05</v>
      </c>
      <c r="E14" s="63" t="s">
        <v>237</v>
      </c>
      <c r="F14" s="17">
        <f>SUM(C14,D14)</f>
        <v>4.05</v>
      </c>
      <c r="G14" s="20">
        <v>2250</v>
      </c>
      <c r="H14" s="15">
        <v>1.2</v>
      </c>
      <c r="I14" s="16"/>
      <c r="J14" s="15"/>
      <c r="K14" s="18"/>
    </row>
    <row r="15" spans="1:16" ht="15.75" x14ac:dyDescent="0.25">
      <c r="A15" s="13"/>
      <c r="B15" s="60" t="s">
        <v>238</v>
      </c>
      <c r="C15" s="62"/>
      <c r="D15" s="62"/>
      <c r="E15" s="63"/>
      <c r="F15" s="17">
        <f t="shared" si="0"/>
        <v>0</v>
      </c>
      <c r="G15" s="47">
        <v>2282</v>
      </c>
      <c r="H15" s="15">
        <v>2</v>
      </c>
      <c r="I15" s="16"/>
      <c r="J15" s="15"/>
      <c r="K15" s="18"/>
    </row>
    <row r="16" spans="1:16" ht="15.75" x14ac:dyDescent="0.25">
      <c r="A16" s="20"/>
      <c r="B16" s="60"/>
      <c r="C16" s="62"/>
      <c r="D16" s="62"/>
      <c r="E16" s="63"/>
      <c r="F16" s="17">
        <f t="shared" si="0"/>
        <v>0</v>
      </c>
      <c r="G16" s="47">
        <v>3110</v>
      </c>
      <c r="H16" s="15">
        <v>348.8</v>
      </c>
      <c r="I16" s="16"/>
      <c r="J16" s="15"/>
      <c r="K16" s="18"/>
    </row>
    <row r="17" spans="1:11" ht="15.75" x14ac:dyDescent="0.25">
      <c r="A17" s="21"/>
      <c r="B17" s="66"/>
      <c r="C17" s="67"/>
      <c r="D17" s="67"/>
      <c r="E17" s="68"/>
      <c r="F17" s="17">
        <f t="shared" si="0"/>
        <v>0</v>
      </c>
      <c r="G17" s="69">
        <v>3132</v>
      </c>
      <c r="H17" s="23">
        <v>13.3</v>
      </c>
      <c r="I17" s="24"/>
      <c r="J17" s="23"/>
      <c r="K17" s="18"/>
    </row>
    <row r="18" spans="1:11" ht="15.75" x14ac:dyDescent="0.25">
      <c r="A18" s="21"/>
      <c r="B18" s="54"/>
      <c r="C18" s="70"/>
      <c r="D18" s="70"/>
      <c r="E18" s="24"/>
      <c r="F18" s="17">
        <f t="shared" si="0"/>
        <v>0</v>
      </c>
      <c r="G18" s="69"/>
      <c r="H18" s="23"/>
      <c r="I18" s="24"/>
      <c r="J18" s="23"/>
      <c r="K18" s="18"/>
    </row>
    <row r="19" spans="1:11" ht="15.75" x14ac:dyDescent="0.25">
      <c r="A19" s="22"/>
      <c r="B19" s="55" t="s">
        <v>25</v>
      </c>
      <c r="C19" s="71">
        <f>SUM(C7:C18)</f>
        <v>3035.92</v>
      </c>
      <c r="D19" s="71">
        <f>SUM(D7:D18)</f>
        <v>1246.05</v>
      </c>
      <c r="E19" s="56"/>
      <c r="F19" s="28">
        <f t="shared" si="0"/>
        <v>4281.97</v>
      </c>
      <c r="G19" s="29"/>
      <c r="H19" s="26">
        <f>SUM(H7:H18)</f>
        <v>1981.3000000000002</v>
      </c>
      <c r="I19" s="27"/>
      <c r="J19" s="26">
        <f>SUM(J7:J18)</f>
        <v>48.1</v>
      </c>
      <c r="K19" s="30">
        <f>C19-H19</f>
        <v>1054.6199999999999</v>
      </c>
    </row>
    <row r="22" spans="1:11" ht="15.75" x14ac:dyDescent="0.25">
      <c r="B22" s="57" t="s">
        <v>26</v>
      </c>
      <c r="F22" s="32"/>
      <c r="G22" s="33" t="s">
        <v>239</v>
      </c>
      <c r="H22" s="34"/>
    </row>
    <row r="23" spans="1:11" x14ac:dyDescent="0.25">
      <c r="B23" s="57"/>
      <c r="F23" s="35" t="s">
        <v>28</v>
      </c>
      <c r="G23" s="36"/>
      <c r="H23" s="36"/>
    </row>
    <row r="24" spans="1:11" ht="15.75" x14ac:dyDescent="0.25">
      <c r="B24" s="57" t="s">
        <v>29</v>
      </c>
      <c r="F24" s="32"/>
      <c r="G24" s="33" t="s">
        <v>228</v>
      </c>
      <c r="H24" s="34"/>
    </row>
    <row r="25" spans="1:11" x14ac:dyDescent="0.25">
      <c r="F25" s="35" t="s">
        <v>28</v>
      </c>
      <c r="G25" s="36"/>
      <c r="H25" s="36"/>
    </row>
  </sheetData>
  <mergeCells count="12">
    <mergeCell ref="G22:H22"/>
    <mergeCell ref="G24:H24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кмпб1</vt:lpstr>
      <vt:lpstr>кмпб2</vt:lpstr>
      <vt:lpstr>ккмпб6</vt:lpstr>
      <vt:lpstr>кмпб3</vt:lpstr>
      <vt:lpstr>перинальний</vt:lpstr>
      <vt:lpstr>ккмпб6!Область_печати</vt:lpstr>
      <vt:lpstr>кмпб1!Область_печати</vt:lpstr>
      <vt:lpstr>кмпб2!Область_печати</vt:lpstr>
      <vt:lpstr>кмпб3!Область_печати</vt:lpstr>
      <vt:lpstr>перинальний!Область_печати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Бугера Юлия</dc:creator>
  <cp:lastModifiedBy>Пользователь Windows</cp:lastModifiedBy>
  <cp:lastPrinted>2017-09-07T05:44:19Z</cp:lastPrinted>
  <dcterms:created xsi:type="dcterms:W3CDTF">2017-09-06T12:41:31Z</dcterms:created>
  <dcterms:modified xsi:type="dcterms:W3CDTF">2019-07-10T11:04:21Z</dcterms:modified>
</cp:coreProperties>
</file>