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deval\Desktop\робота\благодійка\2 квартал\Медико-соц.захист дітей сиріт\"/>
    </mc:Choice>
  </mc:AlternateContent>
  <bookViews>
    <workbookView xWindow="0" yWindow="450" windowWidth="20730" windowHeight="9735" firstSheet="1" activeTab="1"/>
  </bookViews>
  <sheets>
    <sheet name="Лист4" sheetId="124" r:id="rId1"/>
    <sheet name="берізка" sheetId="125" r:id="rId2"/>
    <sheet name="городецкого" sheetId="127" r:id="rId3"/>
  </sheets>
  <definedNames>
    <definedName name="_xlnm.Print_Area" localSheetId="1">берізка!$A$1:$K$60</definedName>
    <definedName name="_xlnm.Print_Area" localSheetId="2">городецкого!$A$1:$K$56</definedName>
  </definedNames>
  <calcPr calcId="162913"/>
</workbook>
</file>

<file path=xl/calcChain.xml><?xml version="1.0" encoding="utf-8"?>
<calcChain xmlns="http://schemas.openxmlformats.org/spreadsheetml/2006/main">
  <c r="J48" i="127" l="1"/>
  <c r="H48" i="127"/>
  <c r="K48" i="127" s="1"/>
  <c r="F48" i="127"/>
  <c r="D48" i="127"/>
  <c r="C48" i="127"/>
  <c r="F47" i="127"/>
  <c r="F46" i="127"/>
  <c r="F45" i="127"/>
  <c r="F44" i="127"/>
  <c r="F43" i="127"/>
  <c r="F42" i="127"/>
  <c r="F41" i="127"/>
  <c r="F40" i="127"/>
  <c r="F39" i="127"/>
  <c r="F38" i="127"/>
  <c r="F37" i="127"/>
  <c r="F36" i="127"/>
  <c r="F35" i="127"/>
  <c r="F34" i="127"/>
  <c r="F33" i="127"/>
  <c r="F32" i="127"/>
  <c r="F31" i="127"/>
  <c r="F30" i="127"/>
  <c r="F29" i="127"/>
  <c r="F28" i="127"/>
  <c r="F27" i="127"/>
  <c r="F26" i="127"/>
  <c r="F25" i="127"/>
  <c r="F24" i="127"/>
  <c r="F23" i="127"/>
  <c r="F22" i="127"/>
  <c r="F21" i="127"/>
  <c r="F20" i="127"/>
  <c r="F19" i="127"/>
  <c r="F18" i="127"/>
  <c r="F17" i="127"/>
  <c r="F16" i="127"/>
  <c r="F15" i="127"/>
  <c r="F14" i="127"/>
  <c r="F13" i="127"/>
  <c r="F12" i="127"/>
  <c r="F11" i="127"/>
  <c r="F10" i="127"/>
  <c r="F9" i="127"/>
  <c r="F8" i="127"/>
  <c r="F7" i="127"/>
  <c r="J49" i="125"/>
  <c r="H49" i="125"/>
  <c r="C49" i="125"/>
  <c r="K48" i="125"/>
  <c r="F48" i="125"/>
  <c r="K47" i="125"/>
  <c r="F47" i="125"/>
  <c r="F46" i="125"/>
  <c r="K46" i="125" s="1"/>
  <c r="K45" i="125"/>
  <c r="F45" i="125"/>
  <c r="K44" i="125"/>
  <c r="F44" i="125"/>
  <c r="F43" i="125"/>
  <c r="K43" i="125" s="1"/>
  <c r="K42" i="125"/>
  <c r="F42" i="125"/>
  <c r="K41" i="125"/>
  <c r="F41" i="125"/>
  <c r="F40" i="125"/>
  <c r="K40" i="125" s="1"/>
  <c r="K39" i="125"/>
  <c r="F39" i="125"/>
  <c r="K38" i="125"/>
  <c r="F38" i="125"/>
  <c r="F37" i="125"/>
  <c r="K37" i="125" s="1"/>
  <c r="K36" i="125"/>
  <c r="F36" i="125"/>
  <c r="K35" i="125"/>
  <c r="F35" i="125"/>
  <c r="F34" i="125"/>
  <c r="K34" i="125" s="1"/>
  <c r="K33" i="125"/>
  <c r="F33" i="125"/>
  <c r="K32" i="125"/>
  <c r="F32" i="125"/>
  <c r="D31" i="125"/>
  <c r="F31" i="125" s="1"/>
  <c r="K31" i="125" s="1"/>
  <c r="F30" i="125"/>
  <c r="K30" i="125" s="1"/>
  <c r="D29" i="125"/>
  <c r="F29" i="125" s="1"/>
  <c r="K29" i="125" s="1"/>
  <c r="K28" i="125"/>
  <c r="F28" i="125"/>
  <c r="D27" i="125"/>
  <c r="F27" i="125" s="1"/>
  <c r="K27" i="125" s="1"/>
  <c r="F26" i="125"/>
  <c r="K26" i="125" s="1"/>
  <c r="F25" i="125"/>
  <c r="K25" i="125" s="1"/>
  <c r="D24" i="125"/>
  <c r="F24" i="125" s="1"/>
  <c r="K24" i="125" s="1"/>
  <c r="K23" i="125"/>
  <c r="F23" i="125"/>
  <c r="K22" i="125"/>
  <c r="F22" i="125"/>
  <c r="D21" i="125"/>
  <c r="F21" i="125" s="1"/>
  <c r="K21" i="125" s="1"/>
  <c r="F20" i="125"/>
  <c r="K20" i="125" s="1"/>
  <c r="F19" i="125"/>
  <c r="K19" i="125" s="1"/>
  <c r="F18" i="125"/>
  <c r="K18" i="125" s="1"/>
  <c r="D18" i="125"/>
  <c r="K17" i="125"/>
  <c r="F17" i="125"/>
  <c r="F16" i="125"/>
  <c r="K16" i="125" s="1"/>
  <c r="K15" i="125"/>
  <c r="F15" i="125"/>
  <c r="D14" i="125"/>
  <c r="F14" i="125" s="1"/>
  <c r="K14" i="125" s="1"/>
  <c r="F13" i="125"/>
  <c r="K13" i="125" s="1"/>
  <c r="F12" i="125"/>
  <c r="K12" i="125" s="1"/>
  <c r="D12" i="125"/>
  <c r="D11" i="125"/>
  <c r="F11" i="125" s="1"/>
  <c r="K11" i="125" s="1"/>
  <c r="F10" i="125"/>
  <c r="K10" i="125" s="1"/>
  <c r="D10" i="125"/>
  <c r="D9" i="125"/>
  <c r="F9" i="125" s="1"/>
  <c r="K9" i="125" s="1"/>
  <c r="F8" i="125"/>
  <c r="K8" i="125" s="1"/>
  <c r="D7" i="125"/>
  <c r="F7" i="125" s="1"/>
  <c r="K7" i="125" s="1"/>
  <c r="D49" i="125" l="1"/>
  <c r="F49" i="125" s="1"/>
  <c r="K49" i="125" s="1"/>
</calcChain>
</file>

<file path=xl/sharedStrings.xml><?xml version="1.0" encoding="utf-8"?>
<sst xmlns="http://schemas.openxmlformats.org/spreadsheetml/2006/main" count="192" uniqueCount="66">
  <si>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</si>
  <si>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</si>
  <si>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___Київський міський будинок дитини "Берізка"___за__ІI__квартал__2019___року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</si>
  <si>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</si>
  <si>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</si>
  <si>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</si>
  <si>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</si>
  <si>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</si>
  <si>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</si>
  <si>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</si>
  <si>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</si>
  <si>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</si>
  <si>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</si>
  <si>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</si>
  <si>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</si>
  <si>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</si>
  <si>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</si>
  <si>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засоби гігієни</t>
  </si>
  <si>
    <t>мякий інвентар</t>
  </si>
  <si>
    <t>електроприбори</t>
  </si>
  <si>
    <t>іграшки</t>
  </si>
  <si>
    <t>засоби по догляду за малюками</t>
  </si>
  <si>
    <t>продукти харчування</t>
  </si>
  <si>
    <t>Поліція України</t>
  </si>
  <si>
    <t>Лікарня № 3</t>
  </si>
  <si>
    <t>Лікарня № 12</t>
  </si>
  <si>
    <t>Лікарня № 8</t>
  </si>
  <si>
    <t>Лікарня № 6</t>
  </si>
  <si>
    <t>Лікарня № 1</t>
  </si>
  <si>
    <t>Лікарня № 10</t>
  </si>
  <si>
    <t>Діагностичний центр</t>
  </si>
  <si>
    <t>лікарня № 17</t>
  </si>
  <si>
    <t>Ашан</t>
  </si>
  <si>
    <t>ТОВ Хіпп Україна</t>
  </si>
  <si>
    <t>Спілка ветеранів Авганістану та АТО</t>
  </si>
  <si>
    <t>Метро</t>
  </si>
  <si>
    <t>В"єтнамська община</t>
  </si>
  <si>
    <t>Приватна особа</t>
  </si>
  <si>
    <t>ліки</t>
  </si>
  <si>
    <t>КМЩТ Червоний хрест України</t>
  </si>
  <si>
    <t>ВСЬОГО по закладу</t>
  </si>
  <si>
    <t>Головний лікар</t>
  </si>
  <si>
    <t>Могильний О.І.</t>
  </si>
  <si>
    <t>(підпис)           (ініціали і прізвище) </t>
  </si>
  <si>
    <t>Головний бухгалтер</t>
  </si>
  <si>
    <t>Вороніна І.В.</t>
  </si>
  <si>
    <t>медикаменти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</si>
  <si>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</si>
  <si>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будинок дитини ім. М.М. Городецького за ІІ квартал 2019року </t>
  </si>
  <si>
    <t>КО "Спілка Самаритян"</t>
  </si>
  <si>
    <t>прод. харчування</t>
  </si>
  <si>
    <t>прод.харчування</t>
  </si>
  <si>
    <t>ВіДіАвтосітіКільцева</t>
  </si>
  <si>
    <t>канц.товари</t>
  </si>
  <si>
    <t>Компанія "Агроскоп"</t>
  </si>
  <si>
    <t>госп.матеріали</t>
  </si>
  <si>
    <t>господ.матеріали</t>
  </si>
  <si>
    <t>ТОВ "Парі"</t>
  </si>
  <si>
    <t>меблі</t>
  </si>
  <si>
    <t>миючі засоби</t>
  </si>
  <si>
    <t>ТОВ "Натане-Фарм"</t>
  </si>
  <si>
    <t>ТОВ "Сильний бумеранг"</t>
  </si>
  <si>
    <t>основні засоби</t>
  </si>
  <si>
    <t>БМФ "Санахант"</t>
  </si>
  <si>
    <t>В.І. Федорова</t>
  </si>
  <si>
    <t>М.Ю. Кінаш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</si>
</sst>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</cellStyleXfs>
  <cellXfs count="44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" fontId="0" fillId="0" borderId="0" xfId="0" applyNumberFormat="1"/>
    <xf numFmtId="0" fontId="13" fillId="0" borderId="2" xfId="0" applyFont="1" applyBorder="1" applyAlignment="1">
      <alignment vertical="distributed"/>
    </xf>
    <xf numFmtId="0" fontId="14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6" fillId="0" borderId="2" xfId="0" applyFont="1" applyBorder="1"/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13" fillId="0" borderId="2" xfId="0" applyFont="1" applyFill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 vertical="center"/>
    </xf>
    <xf numFmtId="164" fontId="13" fillId="0" borderId="2" xfId="0" applyNumberFormat="1" applyFont="1" applyBorder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</cellXfs>
  <cellStyles count="7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B1" zoomScale="75" workbookViewId="0">
      <selection activeCell="C8" sqref="C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4" ht="18.75" customHeight="1" x14ac:dyDescent="0.25">
      <c r="K1" s="1"/>
      <c r="L1" s="1"/>
      <c r="M1" s="1" t="s">
        <v>0</v>
      </c>
    </row>
    <row r="2" spans="1:14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4" ht="61.5" customHeight="1" x14ac:dyDescent="0.25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4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4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4" ht="15.75" x14ac:dyDescent="0.25">
      <c r="A7" s="13">
        <v>1</v>
      </c>
      <c r="B7" s="14" t="s">
        <v>16</v>
      </c>
      <c r="C7" s="15">
        <v>18.399999999999999</v>
      </c>
      <c r="D7" s="15">
        <f>1.41+2.5+0.87+0.2</f>
        <v>4.9800000000000004</v>
      </c>
      <c r="E7" s="16" t="s">
        <v>17</v>
      </c>
      <c r="F7" s="17">
        <f>SUM(C7,D7)</f>
        <v>23.38</v>
      </c>
      <c r="G7" s="14"/>
      <c r="H7" s="15"/>
      <c r="I7" s="16" t="s">
        <v>17</v>
      </c>
      <c r="J7" s="15">
        <v>0.75</v>
      </c>
      <c r="K7" s="18">
        <f t="shared" ref="K7:K48" si="0">F7-J7-H7</f>
        <v>22.63</v>
      </c>
    </row>
    <row r="8" spans="1:14" ht="15.75" x14ac:dyDescent="0.25">
      <c r="A8" s="13"/>
      <c r="B8" s="14"/>
      <c r="C8" s="15"/>
      <c r="D8" s="15">
        <v>4.62</v>
      </c>
      <c r="E8" s="16" t="s">
        <v>18</v>
      </c>
      <c r="F8" s="17">
        <f t="shared" ref="F8:F49" si="1">SUM(C8,D8)</f>
        <v>4.62</v>
      </c>
      <c r="G8" s="14"/>
      <c r="H8" s="15"/>
      <c r="I8" s="16" t="s">
        <v>18</v>
      </c>
      <c r="J8" s="15"/>
      <c r="K8" s="18">
        <f t="shared" si="0"/>
        <v>4.62</v>
      </c>
    </row>
    <row r="9" spans="1:14" ht="15.75" x14ac:dyDescent="0.25">
      <c r="A9" s="13"/>
      <c r="B9" s="14"/>
      <c r="C9" s="15"/>
      <c r="D9" s="15">
        <f>0.75+5.9</f>
        <v>6.65</v>
      </c>
      <c r="E9" s="16" t="s">
        <v>19</v>
      </c>
      <c r="F9" s="17">
        <f t="shared" si="1"/>
        <v>6.65</v>
      </c>
      <c r="G9" s="14"/>
      <c r="H9" s="15"/>
      <c r="I9" s="16" t="s">
        <v>19</v>
      </c>
      <c r="J9" s="15"/>
      <c r="K9" s="18">
        <f t="shared" si="0"/>
        <v>6.65</v>
      </c>
    </row>
    <row r="10" spans="1:14" ht="15.75" x14ac:dyDescent="0.25">
      <c r="A10" s="13"/>
      <c r="B10" s="14"/>
      <c r="C10" s="15"/>
      <c r="D10" s="15">
        <f>0.55</f>
        <v>0.55000000000000004</v>
      </c>
      <c r="E10" s="16" t="s">
        <v>20</v>
      </c>
      <c r="F10" s="17">
        <f t="shared" si="1"/>
        <v>0.55000000000000004</v>
      </c>
      <c r="G10" s="19"/>
      <c r="H10" s="15"/>
      <c r="I10" s="16" t="s">
        <v>20</v>
      </c>
      <c r="J10" s="15"/>
      <c r="K10" s="18">
        <f t="shared" si="0"/>
        <v>0.55000000000000004</v>
      </c>
    </row>
    <row r="11" spans="1:14" ht="32.25" customHeight="1" x14ac:dyDescent="0.25">
      <c r="A11" s="13"/>
      <c r="B11" s="14"/>
      <c r="C11" s="15"/>
      <c r="D11" s="15">
        <f>3.56+0.27+12.22+4.02+2.11+0.19+1.03</f>
        <v>23.400000000000002</v>
      </c>
      <c r="E11" s="16" t="s">
        <v>21</v>
      </c>
      <c r="F11" s="17">
        <f t="shared" si="1"/>
        <v>23.400000000000002</v>
      </c>
      <c r="G11" s="14"/>
      <c r="H11" s="15"/>
      <c r="I11" s="16" t="s">
        <v>21</v>
      </c>
      <c r="J11" s="15">
        <v>8.3000000000000007</v>
      </c>
      <c r="K11" s="18">
        <f t="shared" si="0"/>
        <v>15.100000000000001</v>
      </c>
    </row>
    <row r="12" spans="1:14" ht="31.5" x14ac:dyDescent="0.25">
      <c r="A12" s="13"/>
      <c r="B12" s="14"/>
      <c r="C12" s="15"/>
      <c r="D12" s="15">
        <f>38.74+32.22+20.63+4.42</f>
        <v>96.01</v>
      </c>
      <c r="E12" s="16" t="s">
        <v>22</v>
      </c>
      <c r="F12" s="17">
        <f t="shared" si="1"/>
        <v>96.01</v>
      </c>
      <c r="G12" s="14"/>
      <c r="H12" s="15"/>
      <c r="I12" s="16" t="s">
        <v>22</v>
      </c>
      <c r="J12" s="15">
        <v>75.02</v>
      </c>
      <c r="K12" s="18">
        <f t="shared" si="0"/>
        <v>20.990000000000009</v>
      </c>
    </row>
    <row r="13" spans="1:14" ht="15.75" x14ac:dyDescent="0.25">
      <c r="A13" s="13">
        <v>2</v>
      </c>
      <c r="B13" s="14" t="s">
        <v>23</v>
      </c>
      <c r="C13" s="15"/>
      <c r="D13" s="15">
        <v>1.71</v>
      </c>
      <c r="E13" s="16" t="s">
        <v>17</v>
      </c>
      <c r="F13" s="17">
        <f t="shared" si="1"/>
        <v>1.71</v>
      </c>
      <c r="G13" s="14"/>
      <c r="H13" s="15"/>
      <c r="I13" s="16" t="s">
        <v>17</v>
      </c>
      <c r="J13" s="15">
        <v>0.26</v>
      </c>
      <c r="K13" s="18">
        <f t="shared" si="0"/>
        <v>1.45</v>
      </c>
      <c r="N13" s="20"/>
    </row>
    <row r="14" spans="1:14" ht="15.75" x14ac:dyDescent="0.25">
      <c r="A14" s="13"/>
      <c r="B14" s="14"/>
      <c r="C14" s="15"/>
      <c r="D14" s="15">
        <f>0.79+0.76</f>
        <v>1.55</v>
      </c>
      <c r="E14" s="16" t="s">
        <v>17</v>
      </c>
      <c r="F14" s="17">
        <f>SUM(C14,D14)</f>
        <v>1.55</v>
      </c>
      <c r="G14" s="14"/>
      <c r="H14" s="15"/>
      <c r="I14" s="16" t="s">
        <v>17</v>
      </c>
      <c r="J14" s="15">
        <v>0.23</v>
      </c>
      <c r="K14" s="18">
        <f t="shared" si="0"/>
        <v>1.32</v>
      </c>
    </row>
    <row r="15" spans="1:14" ht="15.75" x14ac:dyDescent="0.25">
      <c r="A15" s="13"/>
      <c r="B15" s="14" t="s">
        <v>24</v>
      </c>
      <c r="C15" s="15"/>
      <c r="D15" s="15">
        <v>1</v>
      </c>
      <c r="E15" s="16" t="s">
        <v>19</v>
      </c>
      <c r="F15" s="17">
        <f t="shared" si="1"/>
        <v>1</v>
      </c>
      <c r="G15" s="14"/>
      <c r="H15" s="15"/>
      <c r="I15" s="16" t="s">
        <v>19</v>
      </c>
      <c r="J15" s="15"/>
      <c r="K15" s="18">
        <f t="shared" si="0"/>
        <v>1</v>
      </c>
    </row>
    <row r="16" spans="1:14" ht="15.75" x14ac:dyDescent="0.25">
      <c r="A16" s="13"/>
      <c r="B16" s="14"/>
      <c r="C16" s="15"/>
      <c r="D16" s="15">
        <v>0.57999999999999996</v>
      </c>
      <c r="E16" s="16" t="s">
        <v>17</v>
      </c>
      <c r="F16" s="17">
        <f t="shared" si="1"/>
        <v>0.57999999999999996</v>
      </c>
      <c r="G16" s="14"/>
      <c r="H16" s="15"/>
      <c r="I16" s="16" t="s">
        <v>17</v>
      </c>
      <c r="J16" s="15">
        <v>0.09</v>
      </c>
      <c r="K16" s="18">
        <f t="shared" si="0"/>
        <v>0.49</v>
      </c>
    </row>
    <row r="17" spans="1:14" ht="31.5" x14ac:dyDescent="0.25">
      <c r="A17" s="13"/>
      <c r="B17" s="14"/>
      <c r="C17" s="15"/>
      <c r="D17" s="15">
        <v>2.83</v>
      </c>
      <c r="E17" s="16" t="s">
        <v>22</v>
      </c>
      <c r="F17" s="17">
        <f t="shared" si="1"/>
        <v>2.83</v>
      </c>
      <c r="G17" s="14"/>
      <c r="H17" s="15"/>
      <c r="I17" s="16" t="s">
        <v>22</v>
      </c>
      <c r="J17" s="15">
        <v>1.05</v>
      </c>
      <c r="K17" s="18">
        <f t="shared" si="0"/>
        <v>1.78</v>
      </c>
      <c r="N17" s="20"/>
    </row>
    <row r="18" spans="1:14" ht="31.5" x14ac:dyDescent="0.25">
      <c r="A18" s="13"/>
      <c r="B18" s="14"/>
      <c r="C18" s="15"/>
      <c r="D18" s="15">
        <f>6.75+2.19</f>
        <v>8.94</v>
      </c>
      <c r="E18" s="16" t="s">
        <v>21</v>
      </c>
      <c r="F18" s="17">
        <f t="shared" si="1"/>
        <v>8.94</v>
      </c>
      <c r="G18" s="14"/>
      <c r="H18" s="15"/>
      <c r="I18" s="16" t="s">
        <v>21</v>
      </c>
      <c r="J18" s="15">
        <v>3.89</v>
      </c>
      <c r="K18" s="18">
        <f t="shared" si="0"/>
        <v>5.0499999999999989</v>
      </c>
    </row>
    <row r="19" spans="1:14" ht="15.75" x14ac:dyDescent="0.25">
      <c r="A19" s="13">
        <v>3</v>
      </c>
      <c r="B19" s="14" t="s">
        <v>25</v>
      </c>
      <c r="C19" s="15"/>
      <c r="D19" s="15">
        <v>0.78</v>
      </c>
      <c r="E19" s="16" t="s">
        <v>17</v>
      </c>
      <c r="F19" s="17">
        <f t="shared" si="1"/>
        <v>0.78</v>
      </c>
      <c r="G19" s="14"/>
      <c r="H19" s="15"/>
      <c r="I19" s="16" t="s">
        <v>17</v>
      </c>
      <c r="J19" s="15">
        <v>0.12</v>
      </c>
      <c r="K19" s="18">
        <f t="shared" si="0"/>
        <v>0.66</v>
      </c>
    </row>
    <row r="20" spans="1:14" ht="31.5" x14ac:dyDescent="0.25">
      <c r="A20" s="13"/>
      <c r="B20" s="14"/>
      <c r="C20" s="15"/>
      <c r="D20" s="15">
        <v>0.21</v>
      </c>
      <c r="E20" s="16" t="s">
        <v>22</v>
      </c>
      <c r="F20" s="17">
        <f t="shared" si="1"/>
        <v>0.21</v>
      </c>
      <c r="G20" s="14"/>
      <c r="H20" s="15"/>
      <c r="I20" s="16" t="s">
        <v>22</v>
      </c>
      <c r="J20" s="15">
        <v>0.21</v>
      </c>
      <c r="K20" s="18">
        <f t="shared" si="0"/>
        <v>0</v>
      </c>
    </row>
    <row r="21" spans="1:14" ht="31.5" x14ac:dyDescent="0.25">
      <c r="A21" s="13"/>
      <c r="B21" s="14"/>
      <c r="C21" s="15"/>
      <c r="D21" s="15">
        <f>1.7+0.95</f>
        <v>2.65</v>
      </c>
      <c r="E21" s="16" t="s">
        <v>21</v>
      </c>
      <c r="F21" s="17">
        <f t="shared" si="1"/>
        <v>2.65</v>
      </c>
      <c r="G21" s="14"/>
      <c r="H21" s="15"/>
      <c r="I21" s="16" t="s">
        <v>21</v>
      </c>
      <c r="J21" s="15">
        <v>1.3</v>
      </c>
      <c r="K21" s="18">
        <f t="shared" si="0"/>
        <v>1.3499999999999999</v>
      </c>
    </row>
    <row r="22" spans="1:14" ht="15.75" x14ac:dyDescent="0.25">
      <c r="A22" s="13"/>
      <c r="B22" s="14" t="s">
        <v>26</v>
      </c>
      <c r="C22" s="15"/>
      <c r="D22" s="15">
        <v>0.4</v>
      </c>
      <c r="E22" s="16" t="s">
        <v>19</v>
      </c>
      <c r="F22" s="17">
        <f>SUM(C22,D22)</f>
        <v>0.4</v>
      </c>
      <c r="G22" s="14"/>
      <c r="H22" s="15"/>
      <c r="I22" s="16" t="s">
        <v>19</v>
      </c>
      <c r="J22" s="15"/>
      <c r="K22" s="18">
        <f t="shared" si="0"/>
        <v>0.4</v>
      </c>
    </row>
    <row r="23" spans="1:14" ht="15.75" x14ac:dyDescent="0.25">
      <c r="A23" s="13"/>
      <c r="B23" s="14"/>
      <c r="C23" s="15"/>
      <c r="D23" s="15">
        <v>0.3</v>
      </c>
      <c r="E23" s="16" t="s">
        <v>17</v>
      </c>
      <c r="F23" s="17">
        <f t="shared" si="1"/>
        <v>0.3</v>
      </c>
      <c r="G23" s="14"/>
      <c r="H23" s="15"/>
      <c r="I23" s="16" t="s">
        <v>17</v>
      </c>
      <c r="J23" s="15">
        <v>0.05</v>
      </c>
      <c r="K23" s="18">
        <f t="shared" si="0"/>
        <v>0.25</v>
      </c>
    </row>
    <row r="24" spans="1:14" ht="31.5" x14ac:dyDescent="0.25">
      <c r="A24" s="13"/>
      <c r="B24" s="14"/>
      <c r="C24" s="15"/>
      <c r="D24" s="15">
        <f>1.31+0.21</f>
        <v>1.52</v>
      </c>
      <c r="E24" s="16" t="s">
        <v>21</v>
      </c>
      <c r="F24" s="17">
        <f t="shared" si="1"/>
        <v>1.52</v>
      </c>
      <c r="G24" s="14"/>
      <c r="H24" s="15"/>
      <c r="I24" s="16" t="s">
        <v>21</v>
      </c>
      <c r="J24" s="15">
        <v>0.25</v>
      </c>
      <c r="K24" s="18">
        <f t="shared" si="0"/>
        <v>1.27</v>
      </c>
    </row>
    <row r="25" spans="1:14" ht="15.75" x14ac:dyDescent="0.25">
      <c r="A25" s="13"/>
      <c r="B25" s="14" t="s">
        <v>27</v>
      </c>
      <c r="C25" s="15"/>
      <c r="D25" s="15">
        <v>0.45</v>
      </c>
      <c r="E25" s="16" t="s">
        <v>17</v>
      </c>
      <c r="F25" s="17">
        <f t="shared" si="1"/>
        <v>0.45</v>
      </c>
      <c r="G25" s="14"/>
      <c r="H25" s="15"/>
      <c r="I25" s="16" t="s">
        <v>17</v>
      </c>
      <c r="J25" s="15">
        <v>7.0000000000000007E-2</v>
      </c>
      <c r="K25" s="18">
        <f t="shared" si="0"/>
        <v>0.38</v>
      </c>
    </row>
    <row r="26" spans="1:14" ht="31.5" x14ac:dyDescent="0.25">
      <c r="A26" s="13"/>
      <c r="B26" s="14"/>
      <c r="C26" s="15"/>
      <c r="D26" s="15">
        <v>4.26</v>
      </c>
      <c r="E26" s="16" t="s">
        <v>22</v>
      </c>
      <c r="F26" s="17">
        <f t="shared" si="1"/>
        <v>4.26</v>
      </c>
      <c r="G26" s="14"/>
      <c r="H26" s="15"/>
      <c r="I26" s="16" t="s">
        <v>22</v>
      </c>
      <c r="J26" s="15">
        <v>3.1</v>
      </c>
      <c r="K26" s="18">
        <f t="shared" si="0"/>
        <v>1.1599999999999997</v>
      </c>
    </row>
    <row r="27" spans="1:14" ht="31.5" x14ac:dyDescent="0.25">
      <c r="A27" s="13"/>
      <c r="B27" s="14"/>
      <c r="C27" s="15"/>
      <c r="D27" s="15">
        <f>2.61+2.33</f>
        <v>4.9399999999999995</v>
      </c>
      <c r="E27" s="16" t="s">
        <v>21</v>
      </c>
      <c r="F27" s="17">
        <f t="shared" si="1"/>
        <v>4.9399999999999995</v>
      </c>
      <c r="G27" s="14"/>
      <c r="H27" s="15"/>
      <c r="I27" s="16" t="s">
        <v>21</v>
      </c>
      <c r="J27" s="15">
        <v>1.8</v>
      </c>
      <c r="K27" s="18">
        <f t="shared" si="0"/>
        <v>3.1399999999999997</v>
      </c>
    </row>
    <row r="28" spans="1:14" ht="15.75" x14ac:dyDescent="0.25">
      <c r="A28" s="13"/>
      <c r="B28" s="14" t="s">
        <v>28</v>
      </c>
      <c r="C28" s="15"/>
      <c r="D28" s="15">
        <v>3.03</v>
      </c>
      <c r="E28" s="16" t="s">
        <v>17</v>
      </c>
      <c r="F28" s="17">
        <f t="shared" si="1"/>
        <v>3.03</v>
      </c>
      <c r="G28" s="14"/>
      <c r="H28" s="15"/>
      <c r="I28" s="16" t="s">
        <v>17</v>
      </c>
      <c r="J28" s="15">
        <v>0.45</v>
      </c>
      <c r="K28" s="18">
        <f t="shared" si="0"/>
        <v>2.5799999999999996</v>
      </c>
    </row>
    <row r="29" spans="1:14" ht="31.5" x14ac:dyDescent="0.25">
      <c r="A29" s="13"/>
      <c r="B29" s="14"/>
      <c r="C29" s="15"/>
      <c r="D29" s="15">
        <f>0.16+1.29</f>
        <v>1.45</v>
      </c>
      <c r="E29" s="16" t="s">
        <v>21</v>
      </c>
      <c r="F29" s="17">
        <f t="shared" si="1"/>
        <v>1.45</v>
      </c>
      <c r="G29" s="14"/>
      <c r="H29" s="15"/>
      <c r="I29" s="16" t="s">
        <v>21</v>
      </c>
      <c r="J29" s="15">
        <v>0.5</v>
      </c>
      <c r="K29" s="18">
        <f t="shared" si="0"/>
        <v>0.95</v>
      </c>
    </row>
    <row r="30" spans="1:14" ht="15.75" x14ac:dyDescent="0.25">
      <c r="A30" s="13"/>
      <c r="B30" s="14" t="s">
        <v>29</v>
      </c>
      <c r="C30" s="15"/>
      <c r="D30" s="15">
        <v>0.59</v>
      </c>
      <c r="E30" s="16" t="s">
        <v>17</v>
      </c>
      <c r="F30" s="17">
        <f t="shared" si="1"/>
        <v>0.59</v>
      </c>
      <c r="G30" s="14"/>
      <c r="H30" s="15"/>
      <c r="I30" s="16" t="s">
        <v>17</v>
      </c>
      <c r="J30" s="15">
        <v>0.09</v>
      </c>
      <c r="K30" s="18">
        <f t="shared" si="0"/>
        <v>0.5</v>
      </c>
    </row>
    <row r="31" spans="1:14" ht="31.5" x14ac:dyDescent="0.25">
      <c r="A31" s="13"/>
      <c r="B31" s="14"/>
      <c r="C31" s="15"/>
      <c r="D31" s="15">
        <f>3.17+1.02</f>
        <v>4.1899999999999995</v>
      </c>
      <c r="E31" s="16" t="s">
        <v>21</v>
      </c>
      <c r="F31" s="17">
        <f t="shared" si="1"/>
        <v>4.1899999999999995</v>
      </c>
      <c r="G31" s="14"/>
      <c r="H31" s="15"/>
      <c r="I31" s="16" t="s">
        <v>21</v>
      </c>
      <c r="J31" s="15">
        <v>1.9</v>
      </c>
      <c r="K31" s="18">
        <f t="shared" si="0"/>
        <v>2.2899999999999996</v>
      </c>
    </row>
    <row r="32" spans="1:14" ht="15.75" x14ac:dyDescent="0.25">
      <c r="A32" s="13"/>
      <c r="B32" s="14" t="s">
        <v>30</v>
      </c>
      <c r="C32" s="15"/>
      <c r="D32" s="15">
        <v>0.89</v>
      </c>
      <c r="E32" s="16" t="s">
        <v>17</v>
      </c>
      <c r="F32" s="17">
        <f>SUM(C32,D32)</f>
        <v>0.89</v>
      </c>
      <c r="G32" s="14"/>
      <c r="H32" s="15"/>
      <c r="I32" s="16" t="s">
        <v>17</v>
      </c>
      <c r="J32" s="15">
        <v>0.13</v>
      </c>
      <c r="K32" s="18">
        <f t="shared" si="0"/>
        <v>0.76</v>
      </c>
    </row>
    <row r="33" spans="1:11" ht="15.75" x14ac:dyDescent="0.25">
      <c r="A33" s="13">
        <v>4</v>
      </c>
      <c r="B33" s="14"/>
      <c r="C33" s="15"/>
      <c r="D33" s="15">
        <v>1.4</v>
      </c>
      <c r="E33" s="16" t="s">
        <v>19</v>
      </c>
      <c r="F33" s="17">
        <f>SUM(C33,D33)</f>
        <v>1.4</v>
      </c>
      <c r="G33" s="14"/>
      <c r="H33" s="15"/>
      <c r="I33" s="16" t="s">
        <v>19</v>
      </c>
      <c r="J33" s="15"/>
      <c r="K33" s="18">
        <f t="shared" si="0"/>
        <v>1.4</v>
      </c>
    </row>
    <row r="34" spans="1:11" ht="31.5" x14ac:dyDescent="0.25">
      <c r="A34" s="13"/>
      <c r="B34" s="14"/>
      <c r="C34" s="15"/>
      <c r="D34" s="15">
        <v>0.31</v>
      </c>
      <c r="E34" s="16" t="s">
        <v>22</v>
      </c>
      <c r="F34" s="17">
        <f>SUM(C34,D34)</f>
        <v>0.31</v>
      </c>
      <c r="G34" s="14"/>
      <c r="H34" s="15"/>
      <c r="I34" s="16" t="s">
        <v>22</v>
      </c>
      <c r="J34" s="15">
        <v>0.31</v>
      </c>
      <c r="K34" s="18">
        <f t="shared" si="0"/>
        <v>0</v>
      </c>
    </row>
    <row r="35" spans="1:11" ht="31.5" x14ac:dyDescent="0.25">
      <c r="A35" s="13"/>
      <c r="B35" s="14"/>
      <c r="C35" s="15"/>
      <c r="D35" s="15">
        <v>0.67</v>
      </c>
      <c r="E35" s="16" t="s">
        <v>21</v>
      </c>
      <c r="F35" s="17">
        <f>SUM(C35,D35)</f>
        <v>0.67</v>
      </c>
      <c r="G35" s="14"/>
      <c r="H35" s="15"/>
      <c r="I35" s="16" t="s">
        <v>21</v>
      </c>
      <c r="J35" s="15">
        <v>0.67</v>
      </c>
      <c r="K35" s="18">
        <f t="shared" si="0"/>
        <v>0</v>
      </c>
    </row>
    <row r="36" spans="1:11" ht="15.75" x14ac:dyDescent="0.25">
      <c r="A36" s="13"/>
      <c r="B36" s="14" t="s">
        <v>31</v>
      </c>
      <c r="C36" s="15"/>
      <c r="D36" s="15">
        <v>0.8</v>
      </c>
      <c r="E36" s="16" t="s">
        <v>19</v>
      </c>
      <c r="F36" s="17">
        <f>SUM(C36,D36)</f>
        <v>0.8</v>
      </c>
      <c r="G36" s="14"/>
      <c r="H36" s="15"/>
      <c r="I36" s="16" t="s">
        <v>19</v>
      </c>
      <c r="J36" s="15"/>
      <c r="K36" s="18">
        <f t="shared" si="0"/>
        <v>0.8</v>
      </c>
    </row>
    <row r="37" spans="1:11" ht="15.75" x14ac:dyDescent="0.25">
      <c r="A37" s="13"/>
      <c r="B37" s="14"/>
      <c r="C37" s="15"/>
      <c r="D37" s="15">
        <v>2.64</v>
      </c>
      <c r="E37" s="15" t="s">
        <v>17</v>
      </c>
      <c r="F37" s="17">
        <f t="shared" ref="F37:F45" si="2">SUM(C37,D37)</f>
        <v>2.64</v>
      </c>
      <c r="G37" s="14"/>
      <c r="H37" s="15"/>
      <c r="I37" s="15" t="s">
        <v>17</v>
      </c>
      <c r="J37" s="15">
        <v>0.4</v>
      </c>
      <c r="K37" s="18">
        <f t="shared" si="0"/>
        <v>2.2400000000000002</v>
      </c>
    </row>
    <row r="38" spans="1:11" ht="31.5" x14ac:dyDescent="0.25">
      <c r="A38" s="13"/>
      <c r="B38" s="14"/>
      <c r="C38" s="15"/>
      <c r="D38" s="15">
        <v>1.26</v>
      </c>
      <c r="E38" s="16" t="s">
        <v>22</v>
      </c>
      <c r="F38" s="17">
        <f t="shared" si="2"/>
        <v>1.26</v>
      </c>
      <c r="G38" s="14"/>
      <c r="H38" s="15"/>
      <c r="I38" s="16" t="s">
        <v>22</v>
      </c>
      <c r="J38" s="15">
        <v>1.26</v>
      </c>
      <c r="K38" s="18">
        <f t="shared" si="0"/>
        <v>0</v>
      </c>
    </row>
    <row r="39" spans="1:11" ht="31.5" x14ac:dyDescent="0.25">
      <c r="A39" s="13"/>
      <c r="B39" s="14"/>
      <c r="C39" s="15"/>
      <c r="D39" s="15">
        <v>0.18</v>
      </c>
      <c r="E39" s="16" t="s">
        <v>21</v>
      </c>
      <c r="F39" s="17">
        <f t="shared" si="2"/>
        <v>0.18</v>
      </c>
      <c r="G39" s="14"/>
      <c r="H39" s="15"/>
      <c r="I39" s="16" t="s">
        <v>21</v>
      </c>
      <c r="J39" s="15">
        <v>0.18</v>
      </c>
      <c r="K39" s="18">
        <f t="shared" si="0"/>
        <v>0</v>
      </c>
    </row>
    <row r="40" spans="1:11" ht="15.75" x14ac:dyDescent="0.25">
      <c r="A40" s="13"/>
      <c r="B40" s="14" t="s">
        <v>32</v>
      </c>
      <c r="C40" s="15"/>
      <c r="D40" s="15">
        <v>0.55000000000000004</v>
      </c>
      <c r="E40" s="15" t="s">
        <v>17</v>
      </c>
      <c r="F40" s="17">
        <f t="shared" si="2"/>
        <v>0.55000000000000004</v>
      </c>
      <c r="G40" s="14"/>
      <c r="H40" s="15"/>
      <c r="I40" s="15" t="s">
        <v>17</v>
      </c>
      <c r="J40" s="15">
        <v>0.08</v>
      </c>
      <c r="K40" s="18">
        <f t="shared" si="0"/>
        <v>0.47000000000000003</v>
      </c>
    </row>
    <row r="41" spans="1:11" ht="31.5" x14ac:dyDescent="0.25">
      <c r="A41" s="13"/>
      <c r="B41" s="14"/>
      <c r="C41" s="15"/>
      <c r="D41" s="15">
        <v>0.56000000000000005</v>
      </c>
      <c r="E41" s="16" t="s">
        <v>22</v>
      </c>
      <c r="F41" s="17">
        <f t="shared" si="2"/>
        <v>0.56000000000000005</v>
      </c>
      <c r="G41" s="14"/>
      <c r="H41" s="15"/>
      <c r="I41" s="16" t="s">
        <v>22</v>
      </c>
      <c r="J41" s="15">
        <v>0.56000000000000005</v>
      </c>
      <c r="K41" s="18">
        <f t="shared" si="0"/>
        <v>0</v>
      </c>
    </row>
    <row r="42" spans="1:11" ht="31.5" x14ac:dyDescent="0.25">
      <c r="A42" s="13"/>
      <c r="B42" s="14"/>
      <c r="C42" s="15"/>
      <c r="D42" s="15">
        <v>2.79</v>
      </c>
      <c r="E42" s="16" t="s">
        <v>21</v>
      </c>
      <c r="F42" s="17">
        <f t="shared" si="2"/>
        <v>2.79</v>
      </c>
      <c r="G42" s="14"/>
      <c r="H42" s="15"/>
      <c r="I42" s="16" t="s">
        <v>21</v>
      </c>
      <c r="J42" s="15">
        <v>0.9</v>
      </c>
      <c r="K42" s="18">
        <f t="shared" si="0"/>
        <v>1.8900000000000001</v>
      </c>
    </row>
    <row r="43" spans="1:11" ht="31.5" x14ac:dyDescent="0.25">
      <c r="A43" s="13"/>
      <c r="B43" s="14" t="s">
        <v>33</v>
      </c>
      <c r="C43" s="15"/>
      <c r="D43" s="15">
        <v>10.52</v>
      </c>
      <c r="E43" s="16" t="s">
        <v>22</v>
      </c>
      <c r="F43" s="17">
        <f t="shared" si="2"/>
        <v>10.52</v>
      </c>
      <c r="G43" s="14"/>
      <c r="H43" s="15"/>
      <c r="I43" s="16" t="s">
        <v>22</v>
      </c>
      <c r="J43" s="15">
        <v>8.6999999999999993</v>
      </c>
      <c r="K43" s="18">
        <f t="shared" si="0"/>
        <v>1.8200000000000003</v>
      </c>
    </row>
    <row r="44" spans="1:11" ht="31.5" x14ac:dyDescent="0.25">
      <c r="A44" s="13"/>
      <c r="B44" s="21" t="s">
        <v>34</v>
      </c>
      <c r="C44" s="15"/>
      <c r="D44" s="15">
        <v>0.4</v>
      </c>
      <c r="E44" s="16" t="s">
        <v>22</v>
      </c>
      <c r="F44" s="17">
        <f t="shared" si="2"/>
        <v>0.4</v>
      </c>
      <c r="G44" s="14"/>
      <c r="H44" s="15"/>
      <c r="I44" s="16" t="s">
        <v>22</v>
      </c>
      <c r="J44" s="15">
        <v>0.4</v>
      </c>
      <c r="K44" s="18">
        <f t="shared" si="0"/>
        <v>0</v>
      </c>
    </row>
    <row r="45" spans="1:11" ht="31.5" x14ac:dyDescent="0.25">
      <c r="A45" s="13"/>
      <c r="B45" s="21" t="s">
        <v>35</v>
      </c>
      <c r="C45" s="15"/>
      <c r="D45" s="15">
        <v>4.42</v>
      </c>
      <c r="E45" s="16" t="s">
        <v>22</v>
      </c>
      <c r="F45" s="17">
        <f t="shared" si="2"/>
        <v>4.42</v>
      </c>
      <c r="G45" s="14"/>
      <c r="H45" s="15"/>
      <c r="I45" s="16" t="s">
        <v>22</v>
      </c>
      <c r="J45" s="15">
        <v>3.2</v>
      </c>
      <c r="K45" s="18">
        <f t="shared" si="0"/>
        <v>1.2199999999999998</v>
      </c>
    </row>
    <row r="46" spans="1:11" ht="31.5" x14ac:dyDescent="0.25">
      <c r="A46" s="13">
        <v>7</v>
      </c>
      <c r="B46" s="21" t="s">
        <v>36</v>
      </c>
      <c r="C46" s="15"/>
      <c r="D46" s="15">
        <v>1.88</v>
      </c>
      <c r="E46" s="16" t="s">
        <v>22</v>
      </c>
      <c r="F46" s="17">
        <f>SUM(C46,D46)</f>
        <v>1.88</v>
      </c>
      <c r="G46" s="14"/>
      <c r="H46" s="15"/>
      <c r="I46" s="16" t="s">
        <v>22</v>
      </c>
      <c r="J46" s="15">
        <v>1.88</v>
      </c>
      <c r="K46" s="18">
        <f t="shared" si="0"/>
        <v>0</v>
      </c>
    </row>
    <row r="47" spans="1:11" ht="15.75" x14ac:dyDescent="0.25">
      <c r="A47" s="13"/>
      <c r="B47" s="21" t="s">
        <v>37</v>
      </c>
      <c r="C47" s="15"/>
      <c r="D47" s="15">
        <v>5.79</v>
      </c>
      <c r="E47" s="16" t="s">
        <v>38</v>
      </c>
      <c r="F47" s="17">
        <f>SUM(C47,D47)</f>
        <v>5.79</v>
      </c>
      <c r="G47" s="14"/>
      <c r="H47" s="15"/>
      <c r="I47" s="16" t="s">
        <v>38</v>
      </c>
      <c r="J47" s="15">
        <v>2.69</v>
      </c>
      <c r="K47" s="18">
        <f t="shared" si="0"/>
        <v>3.1</v>
      </c>
    </row>
    <row r="48" spans="1:11" ht="31.5" x14ac:dyDescent="0.25">
      <c r="A48" s="13">
        <v>8</v>
      </c>
      <c r="B48" s="21" t="s">
        <v>39</v>
      </c>
      <c r="C48" s="15"/>
      <c r="D48" s="15">
        <v>420.79</v>
      </c>
      <c r="E48" s="16" t="s">
        <v>21</v>
      </c>
      <c r="F48" s="17">
        <f>SUM(C48,D48)</f>
        <v>420.79</v>
      </c>
      <c r="G48" s="14"/>
      <c r="H48" s="15"/>
      <c r="I48" s="16" t="s">
        <v>21</v>
      </c>
      <c r="J48" s="15">
        <v>267.5</v>
      </c>
      <c r="K48" s="18">
        <f t="shared" si="0"/>
        <v>153.29000000000002</v>
      </c>
    </row>
    <row r="49" spans="1:11" ht="15.75" x14ac:dyDescent="0.25">
      <c r="A49" s="13"/>
      <c r="B49" s="22" t="s">
        <v>40</v>
      </c>
      <c r="C49" s="23">
        <f>SUM(C7:C48)</f>
        <v>18.399999999999999</v>
      </c>
      <c r="D49" s="23">
        <f>SUM(D7:D48)</f>
        <v>633.44000000000005</v>
      </c>
      <c r="E49" s="24"/>
      <c r="F49" s="25">
        <f t="shared" si="1"/>
        <v>651.84</v>
      </c>
      <c r="G49" s="26"/>
      <c r="H49" s="23">
        <f>SUM(H7:H48)</f>
        <v>0</v>
      </c>
      <c r="I49" s="24"/>
      <c r="J49" s="23">
        <f>SUM(J7:J48)</f>
        <v>388.29</v>
      </c>
      <c r="K49" s="27">
        <f>F49-H49-J49</f>
        <v>263.55</v>
      </c>
    </row>
    <row r="50" spans="1:11" ht="15.75" x14ac:dyDescent="0.25">
      <c r="A50" s="13"/>
    </row>
    <row r="51" spans="1:11" ht="15.75" x14ac:dyDescent="0.25">
      <c r="A51" s="13">
        <v>9</v>
      </c>
    </row>
    <row r="52" spans="1:11" ht="15.75" x14ac:dyDescent="0.25">
      <c r="A52" s="28"/>
      <c r="B52" s="29" t="s">
        <v>41</v>
      </c>
      <c r="F52" s="30"/>
      <c r="G52" s="31" t="s">
        <v>42</v>
      </c>
      <c r="H52" s="32"/>
    </row>
    <row r="53" spans="1:11" x14ac:dyDescent="0.25">
      <c r="B53" s="29"/>
      <c r="F53" s="33" t="s">
        <v>43</v>
      </c>
      <c r="G53" s="34"/>
      <c r="H53" s="34"/>
    </row>
    <row r="54" spans="1:11" ht="15.75" x14ac:dyDescent="0.25">
      <c r="B54" s="29" t="s">
        <v>44</v>
      </c>
      <c r="F54" s="30"/>
      <c r="G54" s="31" t="s">
        <v>45</v>
      </c>
      <c r="H54" s="32"/>
    </row>
    <row r="55" spans="1:11" x14ac:dyDescent="0.25">
      <c r="F55" s="33" t="s">
        <v>43</v>
      </c>
      <c r="G55" s="34"/>
      <c r="H55" s="34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75" workbookViewId="0">
      <selection activeCell="F54" sqref="F54"/>
    </sheetView>
  </sheetViews>
  <sheetFormatPr defaultRowHeight="15" x14ac:dyDescent="0.25"/>
  <cols>
    <col min="1" max="1" width="7.28515625" customWidth="1"/>
    <col min="2" max="2" width="27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28515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28515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28515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28515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28515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28515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28515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28515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28515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28515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28515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28515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28515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28515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28515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28515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28515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28515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28515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28515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28515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28515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28515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28515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28515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28515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28515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28515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28515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28515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28515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28515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28515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28515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28515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28515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28515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28515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28515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28515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28515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28515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28515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28515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28515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28515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28515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28515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28515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28515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28515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28515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28515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28515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28515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28515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28515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28515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28515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28515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28515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28515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28515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48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/>
      <c r="B7" s="14" t="s">
        <v>49</v>
      </c>
      <c r="C7" s="15"/>
      <c r="D7" s="15">
        <v>169.83</v>
      </c>
      <c r="E7" s="16" t="s">
        <v>50</v>
      </c>
      <c r="F7" s="17">
        <f>SUM(C7,D7)</f>
        <v>169.83</v>
      </c>
      <c r="G7" s="14">
        <v>2230</v>
      </c>
      <c r="H7" s="15"/>
      <c r="I7" s="35" t="s">
        <v>51</v>
      </c>
      <c r="J7" s="15">
        <v>169.83</v>
      </c>
      <c r="K7" s="18">
        <v>0</v>
      </c>
    </row>
    <row r="8" spans="1:13" ht="15.75" x14ac:dyDescent="0.25">
      <c r="A8" s="13"/>
      <c r="B8" s="14" t="s">
        <v>37</v>
      </c>
      <c r="C8" s="15"/>
      <c r="D8" s="15">
        <v>41.32</v>
      </c>
      <c r="E8" s="16" t="s">
        <v>50</v>
      </c>
      <c r="F8" s="17">
        <f t="shared" ref="F8:F48" si="0">SUM(C8,D8)</f>
        <v>41.32</v>
      </c>
      <c r="G8" s="39">
        <v>2230</v>
      </c>
      <c r="H8" s="15"/>
      <c r="I8" s="35" t="s">
        <v>51</v>
      </c>
      <c r="J8" s="15">
        <v>41.32</v>
      </c>
      <c r="K8" s="18">
        <v>0</v>
      </c>
    </row>
    <row r="9" spans="1:13" ht="15.75" x14ac:dyDescent="0.25">
      <c r="A9" s="13"/>
      <c r="B9" s="14" t="s">
        <v>37</v>
      </c>
      <c r="C9" s="15"/>
      <c r="D9" s="15">
        <v>105.38</v>
      </c>
      <c r="E9" s="16" t="s">
        <v>20</v>
      </c>
      <c r="F9" s="17">
        <f t="shared" si="0"/>
        <v>105.38</v>
      </c>
      <c r="G9" s="39">
        <v>2210</v>
      </c>
      <c r="H9" s="15"/>
      <c r="I9" s="35" t="s">
        <v>20</v>
      </c>
      <c r="J9" s="15">
        <v>105.38</v>
      </c>
      <c r="K9" s="18"/>
    </row>
    <row r="10" spans="1:13" ht="15.75" x14ac:dyDescent="0.25">
      <c r="A10" s="13"/>
      <c r="B10" s="14" t="s">
        <v>37</v>
      </c>
      <c r="C10" s="15"/>
      <c r="D10" s="15">
        <v>186.98</v>
      </c>
      <c r="E10" s="16" t="s">
        <v>18</v>
      </c>
      <c r="F10" s="17">
        <f>SUM(C10,D10)</f>
        <v>186.98</v>
      </c>
      <c r="G10" s="40">
        <v>2210</v>
      </c>
      <c r="H10" s="15"/>
      <c r="I10" s="16" t="s">
        <v>18</v>
      </c>
      <c r="J10" s="15">
        <v>186.98</v>
      </c>
      <c r="K10" s="18"/>
    </row>
    <row r="11" spans="1:13" ht="15.75" x14ac:dyDescent="0.25">
      <c r="A11" s="13"/>
      <c r="B11" s="14" t="s">
        <v>52</v>
      </c>
      <c r="C11" s="15"/>
      <c r="D11" s="15">
        <v>39.1</v>
      </c>
      <c r="E11" s="16" t="s">
        <v>53</v>
      </c>
      <c r="F11" s="17">
        <f t="shared" si="0"/>
        <v>39.1</v>
      </c>
      <c r="G11" s="40">
        <v>2210</v>
      </c>
      <c r="H11" s="15"/>
      <c r="I11" s="16" t="s">
        <v>53</v>
      </c>
      <c r="J11" s="15">
        <v>39.1</v>
      </c>
      <c r="K11" s="18"/>
    </row>
    <row r="12" spans="1:13" ht="15.75" x14ac:dyDescent="0.25">
      <c r="A12" s="13"/>
      <c r="B12" s="14" t="s">
        <v>54</v>
      </c>
      <c r="C12" s="15"/>
      <c r="D12" s="15">
        <v>278.85000000000002</v>
      </c>
      <c r="E12" s="16" t="s">
        <v>55</v>
      </c>
      <c r="F12" s="17">
        <f t="shared" si="0"/>
        <v>278.85000000000002</v>
      </c>
      <c r="G12" s="39">
        <v>2210</v>
      </c>
      <c r="H12" s="15"/>
      <c r="I12" s="16" t="s">
        <v>56</v>
      </c>
      <c r="J12" s="15">
        <v>278.85000000000002</v>
      </c>
      <c r="K12" s="18"/>
    </row>
    <row r="13" spans="1:13" ht="15.75" x14ac:dyDescent="0.25">
      <c r="A13" s="19"/>
      <c r="B13" s="14" t="s">
        <v>57</v>
      </c>
      <c r="C13" s="15"/>
      <c r="D13" s="15">
        <v>107.39</v>
      </c>
      <c r="E13" s="16" t="s">
        <v>58</v>
      </c>
      <c r="F13" s="17">
        <f t="shared" si="0"/>
        <v>107.39</v>
      </c>
      <c r="G13" s="39">
        <v>2210</v>
      </c>
      <c r="H13" s="15"/>
      <c r="I13" s="16" t="s">
        <v>58</v>
      </c>
      <c r="J13" s="15">
        <v>107.39</v>
      </c>
      <c r="K13" s="18"/>
    </row>
    <row r="14" spans="1:13" ht="15" customHeight="1" x14ac:dyDescent="0.25">
      <c r="A14" s="19"/>
      <c r="B14" s="14" t="s">
        <v>37</v>
      </c>
      <c r="C14" s="15"/>
      <c r="D14" s="15">
        <v>49.06</v>
      </c>
      <c r="E14" s="16" t="s">
        <v>59</v>
      </c>
      <c r="F14" s="17">
        <f t="shared" si="0"/>
        <v>49.06</v>
      </c>
      <c r="G14" s="39">
        <v>2210</v>
      </c>
      <c r="H14" s="15"/>
      <c r="I14" s="16" t="s">
        <v>59</v>
      </c>
      <c r="J14" s="15">
        <v>49.06</v>
      </c>
      <c r="K14" s="18"/>
    </row>
    <row r="15" spans="1:13" ht="15.75" x14ac:dyDescent="0.25">
      <c r="A15" s="13"/>
      <c r="B15" s="14" t="s">
        <v>37</v>
      </c>
      <c r="C15" s="15"/>
      <c r="D15" s="15">
        <v>314.24</v>
      </c>
      <c r="E15" s="16" t="s">
        <v>17</v>
      </c>
      <c r="F15" s="17">
        <f t="shared" si="0"/>
        <v>314.24</v>
      </c>
      <c r="G15" s="39">
        <v>2210</v>
      </c>
      <c r="H15" s="15"/>
      <c r="I15" s="16" t="s">
        <v>17</v>
      </c>
      <c r="J15" s="15">
        <v>314.24</v>
      </c>
      <c r="K15" s="18"/>
    </row>
    <row r="16" spans="1:13" ht="15.75" x14ac:dyDescent="0.25">
      <c r="A16" s="13"/>
      <c r="B16" s="14" t="s">
        <v>37</v>
      </c>
      <c r="C16" s="15"/>
      <c r="D16" s="15">
        <v>101.19</v>
      </c>
      <c r="E16" s="16" t="s">
        <v>46</v>
      </c>
      <c r="F16" s="17">
        <f t="shared" si="0"/>
        <v>101.19</v>
      </c>
      <c r="G16" s="39">
        <v>2220</v>
      </c>
      <c r="H16" s="15"/>
      <c r="I16" s="16" t="s">
        <v>46</v>
      </c>
      <c r="J16" s="15">
        <v>101.19</v>
      </c>
      <c r="K16" s="18"/>
    </row>
    <row r="17" spans="1:11" ht="15.75" x14ac:dyDescent="0.25">
      <c r="A17" s="13"/>
      <c r="B17" s="14" t="s">
        <v>60</v>
      </c>
      <c r="C17" s="15"/>
      <c r="D17" s="15">
        <v>20.46</v>
      </c>
      <c r="E17" s="16" t="s">
        <v>46</v>
      </c>
      <c r="F17" s="17">
        <f>SUM(C17,D17)</f>
        <v>20.46</v>
      </c>
      <c r="G17" s="39">
        <v>2220</v>
      </c>
      <c r="H17" s="15"/>
      <c r="I17" s="16" t="s">
        <v>46</v>
      </c>
      <c r="J17" s="15">
        <v>20.46</v>
      </c>
      <c r="K17" s="18"/>
    </row>
    <row r="18" spans="1:11" ht="15.75" x14ac:dyDescent="0.25">
      <c r="A18" s="13"/>
      <c r="B18" s="14" t="s">
        <v>61</v>
      </c>
      <c r="C18" s="15"/>
      <c r="D18" s="15">
        <v>0.86</v>
      </c>
      <c r="E18" s="16" t="s">
        <v>46</v>
      </c>
      <c r="F18" s="17">
        <f>SUM(C18,D18)</f>
        <v>0.86</v>
      </c>
      <c r="G18" s="39">
        <v>2220</v>
      </c>
      <c r="H18" s="15"/>
      <c r="I18" s="16" t="s">
        <v>46</v>
      </c>
      <c r="J18" s="15">
        <v>0.86</v>
      </c>
      <c r="K18" s="18"/>
    </row>
    <row r="19" spans="1:11" ht="15.75" x14ac:dyDescent="0.25">
      <c r="A19" s="13"/>
      <c r="B19" s="14" t="s">
        <v>37</v>
      </c>
      <c r="C19" s="41">
        <v>214.16499999999999</v>
      </c>
      <c r="D19" s="15"/>
      <c r="E19" s="16"/>
      <c r="F19" s="17">
        <f t="shared" si="0"/>
        <v>214.16499999999999</v>
      </c>
      <c r="G19" s="39"/>
      <c r="H19" s="15"/>
      <c r="I19" s="16"/>
      <c r="J19" s="15"/>
      <c r="K19" s="18"/>
    </row>
    <row r="20" spans="1:11" ht="15.75" x14ac:dyDescent="0.25">
      <c r="A20" s="13"/>
      <c r="B20" s="14" t="s">
        <v>37</v>
      </c>
      <c r="C20" s="15"/>
      <c r="D20" s="15">
        <v>74.739999999999995</v>
      </c>
      <c r="E20" s="16" t="s">
        <v>62</v>
      </c>
      <c r="F20" s="17">
        <f t="shared" si="0"/>
        <v>74.739999999999995</v>
      </c>
      <c r="G20" s="39">
        <v>3210</v>
      </c>
      <c r="H20" s="15"/>
      <c r="I20" s="16" t="s">
        <v>62</v>
      </c>
      <c r="J20" s="15">
        <v>74.739999999999995</v>
      </c>
      <c r="K20" s="18"/>
    </row>
    <row r="21" spans="1:11" ht="15.75" x14ac:dyDescent="0.25">
      <c r="A21" s="13"/>
      <c r="B21" s="14" t="s">
        <v>63</v>
      </c>
      <c r="C21" s="15"/>
      <c r="D21" s="15">
        <v>43.56</v>
      </c>
      <c r="E21" s="16" t="s">
        <v>62</v>
      </c>
      <c r="F21" s="17">
        <f t="shared" si="0"/>
        <v>43.56</v>
      </c>
      <c r="G21" s="39">
        <v>3210</v>
      </c>
      <c r="H21" s="15"/>
      <c r="I21" s="16" t="s">
        <v>62</v>
      </c>
      <c r="J21" s="15">
        <v>43.56</v>
      </c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9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9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3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9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9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3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9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9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36"/>
      <c r="B45" s="28"/>
      <c r="C45" s="37"/>
      <c r="D45" s="37"/>
      <c r="E45" s="38"/>
      <c r="F45" s="17">
        <f t="shared" si="0"/>
        <v>0</v>
      </c>
      <c r="G45" s="28"/>
      <c r="H45" s="37"/>
      <c r="I45" s="38"/>
      <c r="J45" s="37"/>
      <c r="K45" s="18"/>
    </row>
    <row r="46" spans="1:11" ht="15.75" x14ac:dyDescent="0.25">
      <c r="A46" s="36"/>
      <c r="B46" s="28"/>
      <c r="C46" s="37"/>
      <c r="D46" s="37"/>
      <c r="E46" s="38"/>
      <c r="F46" s="17">
        <f t="shared" si="0"/>
        <v>0</v>
      </c>
      <c r="G46" s="28"/>
      <c r="H46" s="37"/>
      <c r="I46" s="38"/>
      <c r="J46" s="37"/>
      <c r="K46" s="18"/>
    </row>
    <row r="47" spans="1:11" ht="15.75" x14ac:dyDescent="0.25">
      <c r="A47" s="36"/>
      <c r="B47" s="28"/>
      <c r="C47" s="37"/>
      <c r="D47" s="37"/>
      <c r="E47" s="38"/>
      <c r="F47" s="17">
        <f t="shared" si="0"/>
        <v>0</v>
      </c>
      <c r="G47" s="28"/>
      <c r="H47" s="37"/>
      <c r="I47" s="38"/>
      <c r="J47" s="37"/>
      <c r="K47" s="18"/>
    </row>
    <row r="48" spans="1:11" ht="15.75" x14ac:dyDescent="0.25">
      <c r="A48" s="28"/>
      <c r="B48" s="22" t="s">
        <v>40</v>
      </c>
      <c r="C48" s="42">
        <f>SUM(C7:C47)</f>
        <v>214.16499999999999</v>
      </c>
      <c r="D48" s="23">
        <f>SUM(D7:D47)</f>
        <v>1532.96</v>
      </c>
      <c r="E48" s="24"/>
      <c r="F48" s="25">
        <f t="shared" si="0"/>
        <v>1747.125</v>
      </c>
      <c r="G48" s="26"/>
      <c r="H48" s="23">
        <f>SUM(H7:H47)</f>
        <v>0</v>
      </c>
      <c r="I48" s="24"/>
      <c r="J48" s="23">
        <f>SUM(J7:J47)</f>
        <v>1532.96</v>
      </c>
      <c r="K48" s="43">
        <f>C48-H48</f>
        <v>214.16499999999999</v>
      </c>
    </row>
    <row r="51" spans="2:8" ht="15.75" x14ac:dyDescent="0.25">
      <c r="B51" s="29" t="s">
        <v>47</v>
      </c>
      <c r="F51" s="30"/>
      <c r="G51" s="31" t="s">
        <v>64</v>
      </c>
      <c r="H51" s="32"/>
    </row>
    <row r="52" spans="2:8" x14ac:dyDescent="0.25">
      <c r="B52" s="29"/>
      <c r="F52" s="33" t="s">
        <v>43</v>
      </c>
      <c r="G52" s="34"/>
      <c r="H52" s="34"/>
    </row>
    <row r="53" spans="2:8" ht="15.75" x14ac:dyDescent="0.25">
      <c r="B53" s="29" t="s">
        <v>44</v>
      </c>
      <c r="F53" s="30"/>
      <c r="G53" s="31" t="s">
        <v>65</v>
      </c>
      <c r="H53" s="32"/>
    </row>
    <row r="54" spans="2:8" x14ac:dyDescent="0.25">
      <c r="F54" s="33" t="s">
        <v>43</v>
      </c>
      <c r="G54" s="34"/>
      <c r="H54" s="34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Лист4</vt:lpstr>
      <vt:lpstr>берізка</vt:lpstr>
      <vt:lpstr>городецкого</vt:lpstr>
      <vt:lpstr>берізка!Область_печати</vt:lpstr>
      <vt:lpstr>городецкого!Область_печати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Пользователь Windows</cp:lastModifiedBy>
  <cp:lastPrinted>2017-09-07T05:44:19Z</cp:lastPrinted>
  <dcterms:created xsi:type="dcterms:W3CDTF">2017-09-06T12:41:31Z</dcterms:created>
  <dcterms:modified xsi:type="dcterms:W3CDTF">2019-07-10T11:11:11Z</dcterms:modified>
</cp:coreProperties>
</file>