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Kadeval\Desktop\робота\благодійка\2 квартал\Спеціалізована стаціонарна мед.доп.населен\"/>
    </mc:Choice>
  </mc:AlternateContent>
  <bookViews>
    <workbookView xWindow="0" yWindow="450" windowWidth="20730" windowHeight="9735" tabRatio="830"/>
  </bookViews>
  <sheets>
    <sheet name="Кмпл2" sheetId="125" r:id="rId1"/>
    <sheet name="кмпл3" sheetId="128" r:id="rId2"/>
    <sheet name="кмтл1" sheetId="130" r:id="rId3"/>
    <sheet name="КМКШВЛ" sheetId="132" r:id="rId4"/>
    <sheet name="кмцрпм" sheetId="133" r:id="rId5"/>
    <sheet name="кмкоц" sheetId="140" r:id="rId6"/>
    <sheet name="соціотерап" sheetId="141" r:id="rId7"/>
    <sheet name="кмдкіл" sheetId="146" r:id="rId8"/>
    <sheet name="кмцрз" sheetId="147" r:id="rId9"/>
    <sheet name="кмкгвв" sheetId="149" r:id="rId10"/>
    <sheet name="ЦМО" sheetId="151" r:id="rId11"/>
    <sheet name="цсм" sheetId="153" r:id="rId12"/>
    <sheet name="кцткм" sheetId="156" r:id="rId13"/>
    <sheet name="кмцдн" sheetId="157" r:id="rId14"/>
  </sheets>
  <definedNames>
    <definedName name="Excel_BuiltIn_Print_Area" localSheetId="8">кмцрз!$A$1:$K$33</definedName>
    <definedName name="_xlnm.Print_Area" localSheetId="7">кмдкіл!$A$1:$K$26</definedName>
    <definedName name="_xlnm.Print_Area" localSheetId="9">кмкгвв!$A$1:$K$36</definedName>
    <definedName name="_xlnm.Print_Area" localSheetId="0">Кмпл2!$A$1:$K$58</definedName>
    <definedName name="_xlnm.Print_Area" localSheetId="1">кмпл3!$A$1:$K$58</definedName>
    <definedName name="_xlnm.Print_Area" localSheetId="2">кмтл1!$A$1:$K$58</definedName>
    <definedName name="_xlnm.Print_Area" localSheetId="13">кмцдн!$A$1:$K$58</definedName>
    <definedName name="_xlnm.Print_Area" localSheetId="8">кмцрз!$A$1:$P$30</definedName>
    <definedName name="_xlnm.Print_Area" localSheetId="4">кмцрпм!$A$1:$K$37</definedName>
    <definedName name="_xlnm.Print_Area" localSheetId="6">соціотерап!$A$1:$K$55</definedName>
    <definedName name="_xlnm.Print_Area" localSheetId="10">ЦМО!$A$1:$P$58</definedName>
    <definedName name="_xlnm.Print_Area" localSheetId="11">цсм!$A$1:$K$60</definedName>
  </definedNames>
  <calcPr calcId="162913"/>
</workbook>
</file>

<file path=xl/calcChain.xml><?xml version="1.0" encoding="utf-8"?>
<calcChain xmlns="http://schemas.openxmlformats.org/spreadsheetml/2006/main">
  <c r="J50" i="157" l="1"/>
  <c r="H50" i="157"/>
  <c r="K50" i="157" s="1"/>
  <c r="F50" i="157"/>
  <c r="D50" i="157"/>
  <c r="C50" i="157"/>
  <c r="F49" i="157"/>
  <c r="F48" i="157"/>
  <c r="F47" i="157"/>
  <c r="F46" i="157"/>
  <c r="F45" i="157"/>
  <c r="F44" i="157"/>
  <c r="F43" i="157"/>
  <c r="F42" i="157"/>
  <c r="F41" i="157"/>
  <c r="F40" i="157"/>
  <c r="F39" i="157"/>
  <c r="F38" i="157"/>
  <c r="F37" i="157"/>
  <c r="F36" i="157"/>
  <c r="F35" i="157"/>
  <c r="F34" i="157"/>
  <c r="F33" i="157"/>
  <c r="F32" i="157"/>
  <c r="F31" i="157"/>
  <c r="F30" i="157"/>
  <c r="F29" i="157"/>
  <c r="F28" i="157"/>
  <c r="F27" i="157"/>
  <c r="F26" i="157"/>
  <c r="F25" i="157"/>
  <c r="F24" i="157"/>
  <c r="F23" i="157"/>
  <c r="F22" i="157"/>
  <c r="F21" i="157"/>
  <c r="F20" i="157"/>
  <c r="F19" i="157"/>
  <c r="F18" i="157"/>
  <c r="F17" i="157"/>
  <c r="F16" i="157"/>
  <c r="F15" i="157"/>
  <c r="F14" i="157"/>
  <c r="F13" i="157"/>
  <c r="F12" i="157"/>
  <c r="F11" i="157"/>
  <c r="F10" i="157"/>
  <c r="F9" i="157"/>
  <c r="F8" i="157"/>
  <c r="F7" i="157"/>
  <c r="J15" i="156"/>
  <c r="H15" i="156"/>
  <c r="K15" i="156" s="1"/>
  <c r="F15" i="156"/>
  <c r="D15" i="156"/>
  <c r="C15" i="156"/>
  <c r="F14" i="156"/>
  <c r="F13" i="156"/>
  <c r="F12" i="156"/>
  <c r="F11" i="156"/>
  <c r="F10" i="156"/>
  <c r="F9" i="156"/>
  <c r="F8" i="156"/>
  <c r="F7" i="156"/>
  <c r="K50" i="153"/>
  <c r="J50" i="153"/>
  <c r="H50" i="153"/>
  <c r="D50" i="153"/>
  <c r="C50" i="153"/>
  <c r="F50" i="153" s="1"/>
  <c r="F49" i="153"/>
  <c r="F48" i="153"/>
  <c r="F47" i="153"/>
  <c r="F46" i="153"/>
  <c r="F45" i="153"/>
  <c r="F44" i="153"/>
  <c r="F43" i="153"/>
  <c r="F42" i="153"/>
  <c r="F41" i="153"/>
  <c r="F40" i="153"/>
  <c r="F39" i="153"/>
  <c r="F38" i="153"/>
  <c r="F37" i="153"/>
  <c r="F36" i="153"/>
  <c r="F35" i="153"/>
  <c r="F34" i="153"/>
  <c r="F33" i="153"/>
  <c r="F32" i="153"/>
  <c r="F31" i="153"/>
  <c r="F30" i="153"/>
  <c r="F29" i="153"/>
  <c r="F28" i="153"/>
  <c r="F27" i="153"/>
  <c r="F26" i="153"/>
  <c r="F25" i="153"/>
  <c r="F24" i="153"/>
  <c r="F23" i="153"/>
  <c r="F22" i="153"/>
  <c r="F21" i="153"/>
  <c r="F20" i="153"/>
  <c r="F19" i="153"/>
  <c r="F18" i="153"/>
  <c r="F17" i="153"/>
  <c r="F16" i="153"/>
  <c r="F15" i="153"/>
  <c r="F14" i="153"/>
  <c r="F13" i="153"/>
  <c r="F12" i="153"/>
  <c r="F11" i="153"/>
  <c r="F10" i="153"/>
  <c r="F9" i="153"/>
  <c r="F8" i="153"/>
  <c r="F7" i="153"/>
  <c r="J50" i="151"/>
  <c r="H50" i="151"/>
  <c r="D50" i="151"/>
  <c r="C50" i="151"/>
  <c r="K50" i="151" s="1"/>
  <c r="F49" i="151"/>
  <c r="F48" i="151"/>
  <c r="F47" i="151"/>
  <c r="F46" i="151"/>
  <c r="F45" i="151"/>
  <c r="F44" i="151"/>
  <c r="F43" i="151"/>
  <c r="F42" i="151"/>
  <c r="F41" i="151"/>
  <c r="F40" i="151"/>
  <c r="F39" i="151"/>
  <c r="F38" i="151"/>
  <c r="F37" i="151"/>
  <c r="F36" i="151"/>
  <c r="F35" i="151"/>
  <c r="F34" i="151"/>
  <c r="F33" i="151"/>
  <c r="F32" i="151"/>
  <c r="F31" i="151"/>
  <c r="F30" i="151"/>
  <c r="F29" i="151"/>
  <c r="F28" i="151"/>
  <c r="F27" i="151"/>
  <c r="F26" i="151"/>
  <c r="F25" i="151"/>
  <c r="F24" i="151"/>
  <c r="F23" i="151"/>
  <c r="F22" i="151"/>
  <c r="F21" i="151"/>
  <c r="F20" i="151"/>
  <c r="F19" i="151"/>
  <c r="F18" i="151"/>
  <c r="F17" i="151"/>
  <c r="F16" i="151"/>
  <c r="F15" i="151"/>
  <c r="F14" i="151"/>
  <c r="F13" i="151"/>
  <c r="F12" i="151"/>
  <c r="F11" i="151"/>
  <c r="F10" i="151"/>
  <c r="F9" i="151"/>
  <c r="F8" i="151"/>
  <c r="F7" i="151"/>
  <c r="J28" i="149"/>
  <c r="H28" i="149"/>
  <c r="K28" i="149" s="1"/>
  <c r="F28" i="149"/>
  <c r="D28" i="149"/>
  <c r="C28" i="149"/>
  <c r="F27" i="149"/>
  <c r="F26" i="149"/>
  <c r="F25" i="149"/>
  <c r="F24" i="149"/>
  <c r="F23" i="149"/>
  <c r="F22" i="149"/>
  <c r="F21" i="149"/>
  <c r="F20" i="149"/>
  <c r="F19" i="149"/>
  <c r="F18" i="149"/>
  <c r="F17" i="149"/>
  <c r="F16" i="149"/>
  <c r="F15" i="149"/>
  <c r="F14" i="149"/>
  <c r="F13" i="149"/>
  <c r="F12" i="149"/>
  <c r="F11" i="149"/>
  <c r="F9" i="149"/>
  <c r="F8" i="149"/>
  <c r="K22" i="147"/>
  <c r="J22" i="147"/>
  <c r="H22" i="147"/>
  <c r="F22" i="147"/>
  <c r="D22" i="147"/>
  <c r="C22" i="147"/>
  <c r="F21" i="147"/>
  <c r="F20" i="147"/>
  <c r="F19" i="147"/>
  <c r="F18" i="147"/>
  <c r="F17" i="147"/>
  <c r="F16" i="147"/>
  <c r="F15" i="147"/>
  <c r="F14" i="147"/>
  <c r="F13" i="147"/>
  <c r="F12" i="147"/>
  <c r="F11" i="147"/>
  <c r="F10" i="147"/>
  <c r="F9" i="147"/>
  <c r="F8" i="147"/>
  <c r="F7" i="147"/>
  <c r="J13" i="146"/>
  <c r="H13" i="146"/>
  <c r="D13" i="146"/>
  <c r="C13" i="146"/>
  <c r="K13" i="146" s="1"/>
  <c r="F12" i="146"/>
  <c r="F11" i="146"/>
  <c r="F10" i="146"/>
  <c r="F9" i="146"/>
  <c r="F8" i="146"/>
  <c r="F7" i="146"/>
  <c r="H47" i="141"/>
  <c r="K47" i="141" s="1"/>
  <c r="C47" i="141"/>
  <c r="F46" i="141"/>
  <c r="F45" i="141"/>
  <c r="F44" i="141"/>
  <c r="F43" i="141"/>
  <c r="F42" i="141"/>
  <c r="F41" i="141"/>
  <c r="F40" i="141"/>
  <c r="F39" i="141"/>
  <c r="F38" i="141"/>
  <c r="F37" i="141"/>
  <c r="F36" i="141"/>
  <c r="F35" i="141"/>
  <c r="F34" i="141"/>
  <c r="F33" i="141"/>
  <c r="F32" i="141"/>
  <c r="F31" i="141"/>
  <c r="F30" i="141"/>
  <c r="F29" i="141"/>
  <c r="F28" i="141"/>
  <c r="F27" i="141"/>
  <c r="F26" i="141"/>
  <c r="F25" i="141"/>
  <c r="F24" i="141"/>
  <c r="F23" i="141"/>
  <c r="F22" i="141"/>
  <c r="F21" i="141"/>
  <c r="F20" i="141"/>
  <c r="F19" i="141"/>
  <c r="F18" i="141"/>
  <c r="F17" i="141"/>
  <c r="F16" i="141"/>
  <c r="F15" i="141"/>
  <c r="F14" i="141"/>
  <c r="F13" i="141"/>
  <c r="F12" i="141"/>
  <c r="F11" i="141"/>
  <c r="F10" i="141"/>
  <c r="F9" i="141"/>
  <c r="F8" i="141"/>
  <c r="J7" i="141"/>
  <c r="J47" i="141" s="1"/>
  <c r="D7" i="141"/>
  <c r="D47" i="141" s="1"/>
  <c r="F47" i="141" s="1"/>
  <c r="K79" i="140"/>
  <c r="H79" i="140"/>
  <c r="C79" i="140"/>
  <c r="F77" i="140"/>
  <c r="E77" i="140"/>
  <c r="F76" i="140"/>
  <c r="E76" i="140"/>
  <c r="F75" i="140"/>
  <c r="E75" i="140"/>
  <c r="F74" i="140"/>
  <c r="E74" i="140"/>
  <c r="F73" i="140"/>
  <c r="E73" i="140"/>
  <c r="F72" i="140"/>
  <c r="E72" i="140"/>
  <c r="F71" i="140"/>
  <c r="E71" i="140"/>
  <c r="F70" i="140"/>
  <c r="E70" i="140"/>
  <c r="F69" i="140"/>
  <c r="E69" i="140"/>
  <c r="F68" i="140"/>
  <c r="E68" i="140"/>
  <c r="F67" i="140"/>
  <c r="E67" i="140"/>
  <c r="F66" i="140"/>
  <c r="E66" i="140"/>
  <c r="F65" i="140"/>
  <c r="E65" i="140"/>
  <c r="F64" i="140"/>
  <c r="E64" i="140"/>
  <c r="F63" i="140"/>
  <c r="E63" i="140"/>
  <c r="F62" i="140"/>
  <c r="E62" i="140"/>
  <c r="F61" i="140"/>
  <c r="E61" i="140"/>
  <c r="F60" i="140"/>
  <c r="E60" i="140"/>
  <c r="F59" i="140"/>
  <c r="E59" i="140"/>
  <c r="F58" i="140"/>
  <c r="E58" i="140"/>
  <c r="F57" i="140"/>
  <c r="E57" i="140"/>
  <c r="F56" i="140"/>
  <c r="E56" i="140"/>
  <c r="F55" i="140"/>
  <c r="E55" i="140"/>
  <c r="F54" i="140"/>
  <c r="E54" i="140"/>
  <c r="F53" i="140"/>
  <c r="E53" i="140"/>
  <c r="F52" i="140"/>
  <c r="E52" i="140"/>
  <c r="F51" i="140"/>
  <c r="E51" i="140"/>
  <c r="F50" i="140"/>
  <c r="E50" i="140"/>
  <c r="F49" i="140"/>
  <c r="E49" i="140"/>
  <c r="F48" i="140"/>
  <c r="E48" i="140"/>
  <c r="F47" i="140"/>
  <c r="E47" i="140"/>
  <c r="F46" i="140"/>
  <c r="E46" i="140"/>
  <c r="F45" i="140"/>
  <c r="E45" i="140"/>
  <c r="F44" i="140"/>
  <c r="E44" i="140"/>
  <c r="F43" i="140"/>
  <c r="E43" i="140"/>
  <c r="F42" i="140"/>
  <c r="E42" i="140"/>
  <c r="F41" i="140"/>
  <c r="E41" i="140"/>
  <c r="F40" i="140"/>
  <c r="E40" i="140"/>
  <c r="F39" i="140"/>
  <c r="E39" i="140"/>
  <c r="F38" i="140"/>
  <c r="E38" i="140"/>
  <c r="F37" i="140"/>
  <c r="E37" i="140"/>
  <c r="F36" i="140"/>
  <c r="E36" i="140"/>
  <c r="F35" i="140"/>
  <c r="E35" i="140"/>
  <c r="F34" i="140"/>
  <c r="E34" i="140"/>
  <c r="F33" i="140"/>
  <c r="J33" i="140" s="1"/>
  <c r="E33" i="140"/>
  <c r="J32" i="140"/>
  <c r="F32" i="140"/>
  <c r="E32" i="140"/>
  <c r="A32" i="140"/>
  <c r="F31" i="140"/>
  <c r="J31" i="140" s="1"/>
  <c r="E31" i="140"/>
  <c r="D31" i="140"/>
  <c r="E30" i="140"/>
  <c r="D30" i="140"/>
  <c r="D79" i="140" s="1"/>
  <c r="J29" i="140"/>
  <c r="I29" i="140"/>
  <c r="F29" i="140"/>
  <c r="I28" i="140"/>
  <c r="F28" i="140"/>
  <c r="J28" i="140" s="1"/>
  <c r="A28" i="140"/>
  <c r="J27" i="140"/>
  <c r="I27" i="140"/>
  <c r="F27" i="140"/>
  <c r="I26" i="140"/>
  <c r="F26" i="140"/>
  <c r="J26" i="140" s="1"/>
  <c r="J25" i="140"/>
  <c r="I25" i="140"/>
  <c r="F25" i="140"/>
  <c r="I24" i="140"/>
  <c r="F24" i="140"/>
  <c r="J24" i="140" s="1"/>
  <c r="A24" i="140"/>
  <c r="J23" i="140"/>
  <c r="I23" i="140"/>
  <c r="F23" i="140"/>
  <c r="J22" i="140"/>
  <c r="I22" i="140"/>
  <c r="F22" i="140"/>
  <c r="J21" i="140"/>
  <c r="I21" i="140"/>
  <c r="F21" i="140"/>
  <c r="J20" i="140"/>
  <c r="I20" i="140"/>
  <c r="F20" i="140"/>
  <c r="A20" i="140"/>
  <c r="F19" i="140"/>
  <c r="J19" i="140" s="1"/>
  <c r="F18" i="140"/>
  <c r="J18" i="140" s="1"/>
  <c r="F17" i="140"/>
  <c r="J17" i="140" s="1"/>
  <c r="F16" i="140"/>
  <c r="J16" i="140" s="1"/>
  <c r="A16" i="140"/>
  <c r="J15" i="140"/>
  <c r="F15" i="140"/>
  <c r="J14" i="140"/>
  <c r="F14" i="140"/>
  <c r="F13" i="140"/>
  <c r="J13" i="140" s="1"/>
  <c r="J12" i="140"/>
  <c r="F12" i="140"/>
  <c r="A12" i="140"/>
  <c r="F11" i="140"/>
  <c r="J11" i="140" s="1"/>
  <c r="F10" i="140"/>
  <c r="J10" i="140" s="1"/>
  <c r="J9" i="140"/>
  <c r="I9" i="140"/>
  <c r="F9" i="140"/>
  <c r="I8" i="140"/>
  <c r="F8" i="140"/>
  <c r="J8" i="140" s="1"/>
  <c r="A8" i="140"/>
  <c r="J7" i="140"/>
  <c r="I7" i="140"/>
  <c r="F7" i="140"/>
  <c r="F5" i="140"/>
  <c r="J29" i="133"/>
  <c r="C29" i="133"/>
  <c r="F29" i="133" s="1"/>
  <c r="F28" i="133"/>
  <c r="F27" i="133"/>
  <c r="F26" i="133"/>
  <c r="F25" i="133"/>
  <c r="F24" i="133"/>
  <c r="F23" i="133"/>
  <c r="F22" i="133"/>
  <c r="F21" i="133"/>
  <c r="F20" i="133"/>
  <c r="F19" i="133"/>
  <c r="F18" i="133"/>
  <c r="F17" i="133"/>
  <c r="H16" i="133"/>
  <c r="F16" i="133"/>
  <c r="H15" i="133"/>
  <c r="F15" i="133"/>
  <c r="F14" i="133"/>
  <c r="F13" i="133"/>
  <c r="H12" i="133"/>
  <c r="F12" i="133"/>
  <c r="H11" i="133"/>
  <c r="H29" i="133" s="1"/>
  <c r="K29" i="133" s="1"/>
  <c r="F11" i="133"/>
  <c r="F10" i="133"/>
  <c r="F9" i="133"/>
  <c r="J8" i="133"/>
  <c r="F8" i="133"/>
  <c r="D8" i="133"/>
  <c r="J7" i="133"/>
  <c r="D7" i="133"/>
  <c r="D29" i="133" s="1"/>
  <c r="J53" i="132"/>
  <c r="H53" i="132"/>
  <c r="D53" i="132"/>
  <c r="C53" i="132"/>
  <c r="K53" i="132" s="1"/>
  <c r="F52" i="132"/>
  <c r="F51" i="132"/>
  <c r="F50" i="132"/>
  <c r="F49" i="132"/>
  <c r="F48" i="132"/>
  <c r="F47" i="132"/>
  <c r="F46" i="132"/>
  <c r="F45" i="132"/>
  <c r="F44" i="132"/>
  <c r="F43" i="132"/>
  <c r="F42" i="132"/>
  <c r="F41" i="132"/>
  <c r="F40" i="132"/>
  <c r="F39" i="132"/>
  <c r="F38" i="132"/>
  <c r="F37" i="132"/>
  <c r="F36" i="132"/>
  <c r="F35" i="132"/>
  <c r="F34" i="132"/>
  <c r="F33" i="132"/>
  <c r="F32" i="132"/>
  <c r="F31" i="132"/>
  <c r="F30" i="132"/>
  <c r="F29" i="132"/>
  <c r="F28" i="132"/>
  <c r="F27" i="132"/>
  <c r="F26" i="132"/>
  <c r="F25" i="132"/>
  <c r="F24" i="132"/>
  <c r="F23" i="132"/>
  <c r="F22" i="132"/>
  <c r="F21" i="132"/>
  <c r="F18" i="132"/>
  <c r="F17" i="132"/>
  <c r="F16" i="132"/>
  <c r="F15" i="132"/>
  <c r="F14" i="132"/>
  <c r="F13" i="132"/>
  <c r="F12" i="132"/>
  <c r="F11" i="132"/>
  <c r="F10" i="132"/>
  <c r="F8" i="132"/>
  <c r="F7" i="132"/>
  <c r="J50" i="130"/>
  <c r="H50" i="130"/>
  <c r="K50" i="130" s="1"/>
  <c r="F50" i="130"/>
  <c r="D50" i="130"/>
  <c r="C50" i="130"/>
  <c r="F49" i="130"/>
  <c r="F48" i="130"/>
  <c r="F47" i="130"/>
  <c r="F46" i="130"/>
  <c r="F45" i="130"/>
  <c r="F44" i="130"/>
  <c r="F43" i="130"/>
  <c r="F42" i="130"/>
  <c r="F41" i="130"/>
  <c r="F40" i="130"/>
  <c r="F39" i="130"/>
  <c r="F38" i="130"/>
  <c r="F37" i="130"/>
  <c r="F36" i="130"/>
  <c r="F35" i="130"/>
  <c r="F34" i="130"/>
  <c r="F33" i="130"/>
  <c r="F32" i="130"/>
  <c r="F31" i="130"/>
  <c r="F30" i="130"/>
  <c r="F29" i="130"/>
  <c r="F28" i="130"/>
  <c r="F27" i="130"/>
  <c r="F26" i="130"/>
  <c r="F25" i="130"/>
  <c r="F24" i="130"/>
  <c r="F23" i="130"/>
  <c r="F22" i="130"/>
  <c r="F21" i="130"/>
  <c r="F20" i="130"/>
  <c r="F19" i="130"/>
  <c r="F18" i="130"/>
  <c r="F17" i="130"/>
  <c r="F16" i="130"/>
  <c r="F15" i="130"/>
  <c r="F14" i="130"/>
  <c r="F13" i="130"/>
  <c r="F12" i="130"/>
  <c r="F11" i="130"/>
  <c r="F10" i="130"/>
  <c r="F9" i="130"/>
  <c r="F8" i="130"/>
  <c r="F7" i="130"/>
  <c r="J50" i="128"/>
  <c r="H50" i="128"/>
  <c r="D50" i="128"/>
  <c r="C50" i="128"/>
  <c r="K50" i="128" s="1"/>
  <c r="F49" i="128"/>
  <c r="F48" i="128"/>
  <c r="F47" i="128"/>
  <c r="F46" i="128"/>
  <c r="F45" i="128"/>
  <c r="F44" i="128"/>
  <c r="F43" i="128"/>
  <c r="F42" i="128"/>
  <c r="F41" i="128"/>
  <c r="F40" i="128"/>
  <c r="F39" i="128"/>
  <c r="F38" i="128"/>
  <c r="F37" i="128"/>
  <c r="F36" i="128"/>
  <c r="F35" i="128"/>
  <c r="F34" i="128"/>
  <c r="F33" i="128"/>
  <c r="F32" i="128"/>
  <c r="F31" i="128"/>
  <c r="F30" i="128"/>
  <c r="F29" i="128"/>
  <c r="F28" i="128"/>
  <c r="F27" i="128"/>
  <c r="F26" i="128"/>
  <c r="F25" i="128"/>
  <c r="F24" i="128"/>
  <c r="F23" i="128"/>
  <c r="F22" i="128"/>
  <c r="F21" i="128"/>
  <c r="F20" i="128"/>
  <c r="F19" i="128"/>
  <c r="F18" i="128"/>
  <c r="F17" i="128"/>
  <c r="F16" i="128"/>
  <c r="F15" i="128"/>
  <c r="F14" i="128"/>
  <c r="F13" i="128"/>
  <c r="F12" i="128"/>
  <c r="F11" i="128"/>
  <c r="F10" i="128"/>
  <c r="F9" i="128"/>
  <c r="F8" i="128"/>
  <c r="F7" i="128"/>
  <c r="J50" i="125"/>
  <c r="H50" i="125"/>
  <c r="F50" i="125"/>
  <c r="D50" i="125"/>
  <c r="C50" i="125"/>
  <c r="F49" i="125"/>
  <c r="F48" i="125"/>
  <c r="F47" i="125"/>
  <c r="F46" i="125"/>
  <c r="F45" i="125"/>
  <c r="F44" i="125"/>
  <c r="F43" i="125"/>
  <c r="F42" i="125"/>
  <c r="F41" i="125"/>
  <c r="F40" i="125"/>
  <c r="F39" i="125"/>
  <c r="F38" i="125"/>
  <c r="F37" i="125"/>
  <c r="F36" i="125"/>
  <c r="F35" i="125"/>
  <c r="F34" i="125"/>
  <c r="F33" i="125"/>
  <c r="F32" i="125"/>
  <c r="F31" i="125"/>
  <c r="F30" i="125"/>
  <c r="F29" i="125"/>
  <c r="F28" i="125"/>
  <c r="F27" i="125"/>
  <c r="F26" i="125"/>
  <c r="F25" i="125"/>
  <c r="F24" i="125"/>
  <c r="F23" i="125"/>
  <c r="F22" i="125"/>
  <c r="F21" i="125"/>
  <c r="F20" i="125"/>
  <c r="F19" i="125"/>
  <c r="F18" i="125"/>
  <c r="F17" i="125"/>
  <c r="F16" i="125"/>
  <c r="F15" i="125"/>
  <c r="F14" i="125"/>
  <c r="F13" i="125"/>
  <c r="F12" i="125"/>
  <c r="F11" i="125"/>
  <c r="F10" i="125"/>
  <c r="F9" i="125"/>
  <c r="F8" i="125"/>
  <c r="F7" i="125"/>
  <c r="F50" i="151" l="1"/>
  <c r="F13" i="146"/>
  <c r="F7" i="141"/>
  <c r="F30" i="140"/>
  <c r="J30" i="140" s="1"/>
  <c r="J79" i="140" s="1"/>
  <c r="F7" i="133"/>
  <c r="F53" i="132"/>
  <c r="F50" i="128"/>
  <c r="F79" i="140" l="1"/>
</calcChain>
</file>

<file path=xl/sharedStrings.xml><?xml version="1.0" encoding="utf-8"?>
<sst xmlns="http://schemas.openxmlformats.org/spreadsheetml/2006/main" count="609" uniqueCount="263">
  <si>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Київській міській психоневрологічній лікарні № 2  за  ІІ квартал 2019 року </t>
  </si>
  <si>
    <r>
      <t xml:space="preserve">               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</si>
  <si>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>№ пп</t>
  </si>
  <si>
    <t>Найменування юридичної особи (або позначення фізичної особи)</t>
  </si>
  <si>
    <t>Благодійні пожертви, що були отримані закладом охорони здоров'я від фізичних та юридичних осіб</t>
  </si>
  <si>
    <t>Всього отримано благодійних пожертв, тис. грн</t>
  </si>
  <si>
    <t>Використання закладом охорони здоров'я благодійних пожертв, отриманих у грошовій (товари і послуг) формі</t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</si>
  <si>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0"/>
        <color indexed="8"/>
        <rFont val="Times New Roman"/>
        <family val="1"/>
        <charset val="204"/>
      </rPr>
      <t>тис. грн</t>
    </r>
  </si>
  <si>
    <r>
      <t>В грошовій форм,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</si>
  <si>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В  натуральній формі (товари і послуги),  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</si>
  <si>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t>Перелік товарів і послуг в натуральній формі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</si>
  <si>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Напрямки використання у грошовій формі (стаття витрат)</t>
  </si>
  <si>
    <r>
      <t xml:space="preserve">Сума,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</si>
  <si>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>Перелік використаних товарів та послуг у натуральній формі 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</si>
  <si>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Фізична особа</t>
  </si>
  <si>
    <t xml:space="preserve"> обладнання (шафи-купе для стаціонарів)</t>
  </si>
  <si>
    <t>ТОВ "Фарма Старт"</t>
  </si>
  <si>
    <t>лікарські засоби</t>
  </si>
  <si>
    <t>меблі медичні</t>
  </si>
  <si>
    <t>крісла та стільці офісні</t>
  </si>
  <si>
    <t>бланки медичні</t>
  </si>
  <si>
    <t>меблі офісні ( столи)</t>
  </si>
  <si>
    <t>господарчі товари</t>
  </si>
  <si>
    <t>медикаменти</t>
  </si>
  <si>
    <t>ВСЬОГО по закладу</t>
  </si>
  <si>
    <t>Головний лікар</t>
  </si>
  <si>
    <t>Владислав ДЕМЧЕНКО</t>
  </si>
  <si>
    <t>(підпис)           (ініціали і прізвище) </t>
  </si>
  <si>
    <t>Головний бухгалтер</t>
  </si>
  <si>
    <t>Світлана Сахно</t>
  </si>
  <si>
    <t xml:space="preserve">          Додаток до листа</t>
  </si>
  <si>
    <t xml:space="preserve">             від ________ 2018 № ______</t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</si>
  <si>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</si>
  <si>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>Залишок невикористаних грошових коштів, товарів та послуг на кінець звітного періоду, тис. грн</t>
  </si>
  <si>
    <r>
      <t xml:space="preserve">В  натуральній формі (товари і послуги), </t>
    </r>
    <r>
      <rPr>
        <b/>
        <sz val="10"/>
        <color indexed="8"/>
        <rFont val="Times New Roman"/>
        <family val="1"/>
        <charset val="204"/>
      </rPr>
      <t>тис. грн</t>
    </r>
  </si>
  <si>
    <r>
      <t xml:space="preserve">Сума, </t>
    </r>
    <r>
      <rPr>
        <b/>
        <sz val="10"/>
        <color indexed="8"/>
        <rFont val="Times New Roman"/>
        <family val="1"/>
        <charset val="204"/>
      </rPr>
      <t>тис. грн</t>
    </r>
  </si>
  <si>
    <t>канцтовари</t>
  </si>
  <si>
    <t>продукти харчування</t>
  </si>
  <si>
    <t>Керівник установи</t>
  </si>
  <si>
    <t xml:space="preserve">         від  01.04.2019 № 061-3533</t>
  </si>
  <si>
    <t>миючі засоби</t>
  </si>
  <si>
    <t>будівельні матеріали</t>
  </si>
  <si>
    <t>господарське обладнання</t>
  </si>
  <si>
    <t>О.Г.Ященко</t>
  </si>
  <si>
    <r>
      <t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</t>
    </r>
    <r>
      <rPr>
        <b/>
        <u/>
        <sz val="14"/>
        <color indexed="8"/>
        <rFont val="Times New Roman"/>
        <family val="1"/>
        <charset val="204"/>
      </rPr>
      <t>Київської міської психоневрологічної лікарні №3</t>
    </r>
    <r>
      <rPr>
        <b/>
        <sz val="14"/>
        <color indexed="8"/>
        <rFont val="Times New Roman"/>
        <family val="1"/>
        <charset val="204"/>
      </rPr>
      <t xml:space="preserve"> за 2 квартал 2019 року </t>
    </r>
  </si>
  <si>
    <t>інвентар, меблі</t>
  </si>
  <si>
    <t>І.В.Врублевська</t>
  </si>
  <si>
    <t xml:space="preserve">         від 26.06. 2019 № 061-6349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</si>
  <si>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_Київська міська туберкульозна лікаря №1 з диспансерним відділеням_за_ІІ_квартал_2019_року </t>
  </si>
  <si>
    <t xml:space="preserve">Благодійний фонд                    "100 відсотів життя. Київський регіон" </t>
  </si>
  <si>
    <t>технічне обладнання</t>
  </si>
  <si>
    <t>витратні матеріали</t>
  </si>
  <si>
    <t>м'який інвентар</t>
  </si>
  <si>
    <t>Благодійна організація "Фонд Олени Пінчук"</t>
  </si>
  <si>
    <t xml:space="preserve">В.о. головного лікаря </t>
  </si>
  <si>
    <t>Павленко С.Г.</t>
  </si>
  <si>
    <t>Колесник С.Г.</t>
  </si>
  <si>
    <t>від 25.07.2017 №848</t>
  </si>
  <si>
    <t xml:space="preserve">ІНФОРМАЦІЯ  по  КИЇВСЬКІЙ МІСЬКІЙ КЛІНІЧНІЙ  ШКІРНО-ВЕНЕРОЛОГІЧНІЙ ЛІКАРНІ   за  2 квартал 2019року </t>
  </si>
  <si>
    <t>Фізичні особи</t>
  </si>
  <si>
    <t>господарські товари</t>
  </si>
  <si>
    <t>проїзні квитки</t>
  </si>
  <si>
    <t>мед. обладнання</t>
  </si>
  <si>
    <t>С.І.Кущ</t>
  </si>
  <si>
    <t xml:space="preserve">         від 01.04.2019 №061-3533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</si>
  <si>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Київського міського центру репродуктивної та перинатальної медицини за II квартал 2019 року </t>
  </si>
  <si>
    <t>Фонд сприяння народжуваності в Україні (ПП "Медіта")</t>
  </si>
  <si>
    <t>КНП "КМЦК"</t>
  </si>
  <si>
    <t>компоненти і препарати крові</t>
  </si>
  <si>
    <t>м'ягкий інвентар</t>
  </si>
  <si>
    <t>канцелярське приладдя</t>
  </si>
  <si>
    <t>дезенфікуючі засоби</t>
  </si>
  <si>
    <t>вироби мед.призначення</t>
  </si>
  <si>
    <t>реактиви лабораторні</t>
  </si>
  <si>
    <t>тест-системи</t>
  </si>
  <si>
    <t>шовний матеріал</t>
  </si>
  <si>
    <t>курси</t>
  </si>
  <si>
    <t xml:space="preserve">медичне обладнання </t>
  </si>
  <si>
    <t>комп'ютерна техніка</t>
  </si>
  <si>
    <t>Директор</t>
  </si>
  <si>
    <t>В.В.Камінський</t>
  </si>
  <si>
    <t>Л.В. Іванець</t>
  </si>
  <si>
    <t>госп. товари</t>
  </si>
  <si>
    <t>БФ Відродження</t>
  </si>
  <si>
    <t>меблі</t>
  </si>
  <si>
    <t>Клюсов О.М.</t>
  </si>
  <si>
    <t xml:space="preserve">                                                                                                                                                                                       (підпис)           (ініціали і прізвище) </t>
  </si>
  <si>
    <t>Мамонова Т.Й.</t>
  </si>
  <si>
    <t>обладнання</t>
  </si>
  <si>
    <t>медобладнання</t>
  </si>
  <si>
    <t>навчання</t>
  </si>
  <si>
    <t>ТОВ  Будлогістик</t>
  </si>
  <si>
    <t>ПП Омелія сервіс</t>
  </si>
  <si>
    <t>СКП  Київський крематорій</t>
  </si>
  <si>
    <t>кремація відходів</t>
  </si>
  <si>
    <t>ТОВ  РЕДТЕХ</t>
  </si>
  <si>
    <t>техобслуг.медобл.</t>
  </si>
  <si>
    <t>ПАТ Київські  електромереж</t>
  </si>
  <si>
    <t>ТОВ ОСВ Трейд</t>
  </si>
  <si>
    <t>кухонне обл.</t>
  </si>
  <si>
    <t>ТОВ Екол перер  технології</t>
  </si>
  <si>
    <t>послуги</t>
  </si>
  <si>
    <t>НЦ НПП Будкваліфкадри</t>
  </si>
  <si>
    <t>ТОВ Єврокопігруп</t>
  </si>
  <si>
    <t>картрідж</t>
  </si>
  <si>
    <t>техобслуг.</t>
  </si>
  <si>
    <t>ФОП Коновалов</t>
  </si>
  <si>
    <t>штативи</t>
  </si>
  <si>
    <t>ТОВ Чернігівторг</t>
  </si>
  <si>
    <t>вогнегасники</t>
  </si>
  <si>
    <t>ТОВ Пож-безпека</t>
  </si>
  <si>
    <t>послуги з пож. безпеки</t>
  </si>
  <si>
    <t>Управл поліції охорони</t>
  </si>
  <si>
    <t>послуги охорони</t>
  </si>
  <si>
    <t>ТОВ Поліграфіст</t>
  </si>
  <si>
    <t>бланки</t>
  </si>
  <si>
    <t>ТОВ ОПТЕК</t>
  </si>
  <si>
    <t>поточний ремонт обл.</t>
  </si>
  <si>
    <t>ФОП Лапико</t>
  </si>
  <si>
    <t>негатоскоп</t>
  </si>
  <si>
    <t>ТОВ Агенставо тенд проц</t>
  </si>
  <si>
    <t xml:space="preserve">послуги страхув. </t>
  </si>
  <si>
    <t>ПрАТ УСК Княжа груп</t>
  </si>
  <si>
    <t>страхування</t>
  </si>
  <si>
    <t>ТОВ Техноюг</t>
  </si>
  <si>
    <t>папір</t>
  </si>
  <si>
    <t>ТОВ Зета- техно</t>
  </si>
  <si>
    <t xml:space="preserve">ФОП Головко </t>
  </si>
  <si>
    <t>ремонт облад.</t>
  </si>
  <si>
    <t>ФОП Мовлян</t>
  </si>
  <si>
    <t>ТОВ Альфаемперіо</t>
  </si>
  <si>
    <t>батарея зарядна</t>
  </si>
  <si>
    <t>Київський метрополітен</t>
  </si>
  <si>
    <t>проїздні квитки</t>
  </si>
  <si>
    <t>ФОП Кудла</t>
  </si>
  <si>
    <t>обслугов.</t>
  </si>
  <si>
    <t>інформ.конс.посл.</t>
  </si>
  <si>
    <t>ФОП Постоєв</t>
  </si>
  <si>
    <t>ПП Мальчуковський</t>
  </si>
  <si>
    <t>ТОВ Укр. Індустр група</t>
  </si>
  <si>
    <t>тени</t>
  </si>
  <si>
    <t>ФОП Скубко</t>
  </si>
  <si>
    <t>ТОВ  МЦФЕР-Україна</t>
  </si>
  <si>
    <t>підписка</t>
  </si>
  <si>
    <t>ФОП Колодницький</t>
  </si>
  <si>
    <t>крісло гінекол.</t>
  </si>
  <si>
    <t>ФОП Печений</t>
  </si>
  <si>
    <t>крісло офісне</t>
  </si>
  <si>
    <t>ТОВ  ДІМЛЕН</t>
  </si>
  <si>
    <t>ФОП Кузуб</t>
  </si>
  <si>
    <t>ДТ Укрметртестстандарт</t>
  </si>
  <si>
    <t>повірка медобл.</t>
  </si>
  <si>
    <t>ФОП Шумейко</t>
  </si>
  <si>
    <t>т.о обладнання</t>
  </si>
  <si>
    <t>ФОП Тарасевич</t>
  </si>
  <si>
    <t>діагностика медобл.</t>
  </si>
  <si>
    <t>ТОВ Меркурій експрес</t>
  </si>
  <si>
    <t>ТОВ ЮТАС</t>
  </si>
  <si>
    <t>поточ. Рем.обладн.</t>
  </si>
  <si>
    <t>ТОВ Електромережбуд</t>
  </si>
  <si>
    <t>ФОП Водопян</t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</si>
  <si>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8"/>
        <color indexed="8"/>
        <rFont val="Times New Roman"/>
        <family val="1"/>
        <charset val="204"/>
      </rPr>
      <t>тис. грн</t>
    </r>
  </si>
  <si>
    <r>
      <t>В грошовій форм,</t>
    </r>
    <r>
      <rPr>
        <b/>
        <sz val="8"/>
        <color indexed="8"/>
        <rFont val="Times New Roman"/>
        <family val="1"/>
        <charset val="204"/>
      </rPr>
      <t xml:space="preserve"> тис. грн</t>
    </r>
  </si>
  <si>
    <r>
      <t xml:space="preserve">В  натуральній формі (товари і послуги),   </t>
    </r>
    <r>
      <rPr>
        <b/>
        <sz val="8"/>
        <color indexed="8"/>
        <rFont val="Calibri"/>
        <family val="2"/>
        <charset val="204"/>
      </rPr>
      <t xml:space="preserve"> тис. грн</t>
    </r>
  </si>
  <si>
    <r>
      <t xml:space="preserve">Сума,        </t>
    </r>
    <r>
      <rPr>
        <b/>
        <sz val="8"/>
        <color indexed="8"/>
        <rFont val="Times New Roman"/>
        <family val="1"/>
        <charset val="204"/>
      </rPr>
      <t xml:space="preserve">  тис. грн</t>
    </r>
  </si>
  <si>
    <t>БФ Східна зірка</t>
  </si>
  <si>
    <t>ТОВ Медичний центр М.Т.К.</t>
  </si>
  <si>
    <t>Святош.рай.орг.ТОВ Черв.</t>
  </si>
  <si>
    <t>МБО Козацький фонд Альбатрос</t>
  </si>
  <si>
    <t>ТОВ Аптеки Фармасі</t>
  </si>
  <si>
    <t>Благод.фонд Светер</t>
  </si>
  <si>
    <t>БО Східна зірка</t>
  </si>
  <si>
    <t>відсмоктувач</t>
  </si>
  <si>
    <t>ФОП Поляков</t>
  </si>
  <si>
    <t>БО ГО Ініціатива +</t>
  </si>
  <si>
    <t>мед.меблі</t>
  </si>
  <si>
    <t>БФ "Відродження"</t>
  </si>
  <si>
    <t>одноканальний ел.генератор</t>
  </si>
  <si>
    <t>БО "Благодійний фонд розвитку іновацій медицини "РІМОН"</t>
  </si>
  <si>
    <t>шафа витяжна лабораторна</t>
  </si>
  <si>
    <t>ДП Укрмедпостач</t>
  </si>
  <si>
    <t>хіміопрепарати</t>
  </si>
  <si>
    <t>КНП КМЦК</t>
  </si>
  <si>
    <t>кров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</si>
  <si>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Київський міський клінічний онкологічний центр за 2 квартал 2019 року </t>
  </si>
  <si>
    <t>ТОВ Діалог-Діагностик</t>
  </si>
  <si>
    <t>реактиви</t>
  </si>
  <si>
    <t>ТОВ Юрія-Фарм</t>
  </si>
  <si>
    <t>ТОВ Фармпроект</t>
  </si>
  <si>
    <t>БФ Таблеточки</t>
  </si>
  <si>
    <t>Десн.район.орг.Тов.червон.хреста</t>
  </si>
  <si>
    <t>ПП Лабораторія Ербіс</t>
  </si>
  <si>
    <t>ТОВ Торговий дім Новофарм-біос</t>
  </si>
  <si>
    <t>БФ Свої</t>
  </si>
  <si>
    <t>Ліжка баготоф.</t>
  </si>
  <si>
    <t>Фіз.особа</t>
  </si>
  <si>
    <t>пральна машина</t>
  </si>
  <si>
    <t>ФОП Багарнікова</t>
  </si>
  <si>
    <t>дит.майданчик</t>
  </si>
  <si>
    <t>Педіатри проти раку</t>
  </si>
  <si>
    <r>
      <t xml:space="preserve">         від </t>
    </r>
    <r>
      <rPr>
        <u/>
        <sz val="10"/>
        <rFont val="Times New Roman"/>
        <family val="1"/>
        <charset val="204"/>
      </rPr>
      <t>25.06 2019</t>
    </r>
    <r>
      <rPr>
        <sz val="10"/>
        <rFont val="Times New Roman"/>
        <family val="1"/>
        <charset val="204"/>
      </rPr>
      <t xml:space="preserve"> № </t>
    </r>
    <r>
      <rPr>
        <u/>
        <sz val="10"/>
        <rFont val="Times New Roman"/>
        <family val="1"/>
        <charset val="204"/>
      </rPr>
      <t>061-6349</t>
    </r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</si>
  <si>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</t>
    </r>
    <r>
      <rPr>
        <b/>
        <i/>
        <sz val="14"/>
        <color indexed="8"/>
        <rFont val="Times New Roman"/>
        <family val="1"/>
        <charset val="204"/>
      </rPr>
      <t>Київська міська наркологічна клінічна лікарня "Соціотерапія"</t>
    </r>
    <r>
      <rPr>
        <b/>
        <sz val="14"/>
        <color indexed="8"/>
        <rFont val="Times New Roman"/>
        <family val="1"/>
        <charset val="204"/>
      </rPr>
      <t xml:space="preserve"> за ІІ квартал 2019 року </t>
    </r>
  </si>
  <si>
    <t>БФ"Фундація Антиснід-України"</t>
  </si>
  <si>
    <t>ФОП</t>
  </si>
  <si>
    <t>ІНМА</t>
  </si>
  <si>
    <t>2210,2220,2282</t>
  </si>
  <si>
    <t>канцтовари,навчання</t>
  </si>
  <si>
    <t>вироби медичного призначення</t>
  </si>
  <si>
    <t>МБФ"Альянс громадського здоровя</t>
  </si>
  <si>
    <t>ДП2Укрмедпостач"МОЗ України</t>
  </si>
  <si>
    <t>АК "КБ "Приватбанк"</t>
  </si>
  <si>
    <t>В.В. Ярий</t>
  </si>
  <si>
    <t>І.М. Білоус</t>
  </si>
  <si>
    <t xml:space="preserve">         від ________ 2019 № ______</t>
  </si>
  <si>
    <t xml:space="preserve">             від ________ 2019 № ______</t>
  </si>
  <si>
    <r>
      <t xml:space="preserve">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</si>
  <si>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>Є.А. Шаміна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</si>
  <si>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Київська міська дитяча клінічна інфекційна лікарня за ІІ квартал 2019 року </t>
  </si>
  <si>
    <t>ТОВ "ІНТЕГРІ ЛАБ"</t>
  </si>
  <si>
    <t>картридж BG</t>
  </si>
  <si>
    <t>В.о. головного лікаря</t>
  </si>
  <si>
    <t>Н.В. Чемеркіна</t>
  </si>
  <si>
    <t xml:space="preserve">         Від 25.06.2019 № 061-6349</t>
  </si>
  <si>
    <r>
      <rPr>
        <b/>
        <sz val="13"/>
        <color indexed="8"/>
        <rFont val="Times New Roman"/>
        <family val="1"/>
        <charset val="204"/>
      </rPr>
      <t xml:space="preserve">                                                                                                    ІНФОРМАЦІЯ                                                                                                                                               про надходження і використання благодійних пожертв від фізичних та  юридичних осіб                                                                                                       по   Київському міському центру радіаційного захисту населення м.Києва від наслідків Чорнобильської катастрофи                                                                                                                               за</t>
    </r>
    <r>
      <rPr>
        <b/>
        <u/>
        <sz val="13"/>
        <color indexed="8"/>
        <rFont val="Times New Roman"/>
        <family val="1"/>
        <charset val="204"/>
      </rPr>
      <t xml:space="preserve">  </t>
    </r>
    <r>
      <rPr>
        <b/>
        <sz val="13"/>
        <color indexed="8"/>
        <rFont val="Times New Roman"/>
        <family val="1"/>
        <charset val="204"/>
      </rPr>
      <t>ІІ</t>
    </r>
    <r>
      <rPr>
        <b/>
        <u/>
        <sz val="13"/>
        <color indexed="8"/>
        <rFont val="Times New Roman"/>
        <family val="1"/>
        <charset val="204"/>
      </rPr>
      <t xml:space="preserve">  </t>
    </r>
    <r>
      <rPr>
        <b/>
        <sz val="13"/>
        <color indexed="8"/>
        <rFont val="Times New Roman"/>
        <family val="1"/>
        <charset val="204"/>
      </rPr>
      <t xml:space="preserve">квартал  2019  року </t>
    </r>
  </si>
  <si>
    <r>
      <rPr>
        <sz val="8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</si>
  <si>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r>
      <rPr>
        <sz val="10"/>
        <color indexed="8"/>
        <rFont val="Times New Roman"/>
        <family val="1"/>
        <charset val="204"/>
      </rPr>
      <t xml:space="preserve">Залишок невикористаних грошових коштів, товарів та послуг на кінець звітного періоду,            </t>
    </r>
    <r>
      <rPr>
        <b/>
        <sz val="10"/>
        <color indexed="8"/>
        <rFont val="Times New Roman"/>
        <family val="1"/>
        <charset val="204"/>
      </rPr>
      <t>тис. грн</t>
    </r>
  </si>
  <si>
    <r>
      <rPr>
        <sz val="10"/>
        <color indexed="8"/>
        <rFont val="Times New Roman"/>
        <family val="1"/>
        <charset val="204"/>
      </rPr>
      <t>В грошовій форм,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</si>
  <si>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rPr>
        <sz val="10"/>
        <color indexed="8"/>
        <rFont val="Times New Roman"/>
        <family val="1"/>
        <charset val="204"/>
      </rPr>
      <t xml:space="preserve">В  натуральній формі (товари і послуги),  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</si>
  <si>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rPr>
        <sz val="10"/>
        <color indexed="8"/>
        <rFont val="Times New Roman"/>
        <family val="1"/>
        <charset val="204"/>
      </rPr>
      <t xml:space="preserve">Сума,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</si>
  <si>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 xml:space="preserve">фізична особа </t>
  </si>
  <si>
    <t>медикаменти та перев”язувальні матеріали</t>
  </si>
  <si>
    <t>Деснянська районна організація Товариства Червоного Хреста в м.Києва</t>
  </si>
  <si>
    <t>предмети,матеріали та інвентар</t>
  </si>
  <si>
    <t>Олофінська Н.М.</t>
  </si>
  <si>
    <t>Дерій А.Ю.</t>
  </si>
  <si>
    <t xml:space="preserve">         Київський міський клінічний госпіталь ветеранів війни       За 2 квартал 2019 року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_____________________________________________________за____квартал_____року </t>
  </si>
  <si>
    <t>ФОП Симонов М.М.</t>
  </si>
  <si>
    <t>кушетка медична з регульованим підголовником</t>
  </si>
  <si>
    <t>стіл маніпуляційний з двома шуглядами</t>
  </si>
  <si>
    <t xml:space="preserve">стіл інструментальний </t>
  </si>
  <si>
    <t>АТ"Київмедпрепарат"</t>
  </si>
  <si>
    <t>Мефарміл, табл.</t>
  </si>
  <si>
    <t>Ноксон, табл.</t>
  </si>
  <si>
    <t>Г.В. Ярмошук</t>
  </si>
  <si>
    <t>Т.П. Журахівська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</si>
  <si>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Київська міська клінічна офтальмологічна лікарня "Центр мікрохірургії ока" за ІІ квартал 2019 року </t>
  </si>
  <si>
    <t>ТОВ "Медісторе"</t>
  </si>
  <si>
    <t>основні засоби</t>
  </si>
  <si>
    <t>ремонтні роботи</t>
  </si>
  <si>
    <t xml:space="preserve">ремонтні роботи </t>
  </si>
  <si>
    <t>Перший заступник головного лікаря</t>
  </si>
  <si>
    <t>Лява В.Б.</t>
  </si>
  <si>
    <t>Ляшенко К.І.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</si>
  <si>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Центр спортивної медицини міста Києва за 2 квартал 2019 року </t>
  </si>
  <si>
    <t>КНП "Київський міський центр крові"</t>
  </si>
  <si>
    <t>гемотрансфузійні засоби</t>
  </si>
  <si>
    <t>Хоменко В.І.</t>
  </si>
  <si>
    <t>Ригалюк О.І.</t>
  </si>
  <si>
    <t>Виконавець: Аврашко О.А. тел.451-15-80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</si>
  <si>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</t>
    </r>
    <r>
      <rPr>
        <b/>
        <u/>
        <sz val="14"/>
        <color indexed="8"/>
        <rFont val="Times New Roman"/>
        <family val="1"/>
        <charset val="204"/>
      </rPr>
      <t>Київський центр трансплантації кісткового мозку</t>
    </r>
    <r>
      <rPr>
        <b/>
        <sz val="14"/>
        <color indexed="8"/>
        <rFont val="Times New Roman"/>
        <family val="1"/>
        <charset val="204"/>
      </rPr>
      <t xml:space="preserve"> за </t>
    </r>
    <r>
      <rPr>
        <b/>
        <u/>
        <sz val="14"/>
        <color indexed="8"/>
        <rFont val="Times New Roman"/>
        <family val="1"/>
        <charset val="204"/>
      </rPr>
      <t xml:space="preserve"> ІІ</t>
    </r>
    <r>
      <rPr>
        <b/>
        <sz val="14"/>
        <color indexed="8"/>
        <rFont val="Times New Roman"/>
        <family val="1"/>
        <charset val="204"/>
      </rPr>
      <t xml:space="preserve"> квартал </t>
    </r>
    <r>
      <rPr>
        <b/>
        <u/>
        <sz val="14"/>
        <color indexed="8"/>
        <rFont val="Times New Roman"/>
        <family val="1"/>
        <charset val="204"/>
      </rPr>
      <t>2019</t>
    </r>
    <r>
      <rPr>
        <b/>
        <sz val="14"/>
        <color indexed="8"/>
        <rFont val="Times New Roman"/>
        <family val="1"/>
        <charset val="204"/>
      </rPr>
      <t xml:space="preserve"> року </t>
    </r>
  </si>
  <si>
    <t>БО "Фундація прямої допомоги"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</si>
  <si>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___Київський міський центр дитячої нейрохірургії  __за_2__квартал_2019_року </t>
  </si>
  <si>
    <t>Приватне підприємство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</si>
</sst>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3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rgb="FF000000"/>
      <name val="Calibri"/>
    </font>
    <font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i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color indexed="8"/>
      <name val="Calibri"/>
      <family val="2"/>
      <charset val="204"/>
    </font>
    <font>
      <u/>
      <sz val="10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u/>
      <sz val="13"/>
      <color indexed="8"/>
      <name val="Times New Roman"/>
      <family val="1"/>
      <charset val="204"/>
    </font>
    <font>
      <sz val="20"/>
      <color indexed="8"/>
      <name val="Calibri"/>
      <family val="2"/>
      <charset val="204"/>
    </font>
    <font>
      <sz val="14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2" fillId="0" borderId="0"/>
    <xf numFmtId="0" fontId="18" fillId="0" borderId="0"/>
    <xf numFmtId="0" fontId="3" fillId="0" borderId="0"/>
  </cellStyleXfs>
  <cellXfs count="200">
    <xf numFmtId="0" fontId="0" fillId="0" borderId="0" xfId="0"/>
    <xf numFmtId="0" fontId="5" fillId="0" borderId="0" xfId="0" applyFont="1" applyAlignment="1">
      <alignment vertical="top"/>
    </xf>
    <xf numFmtId="0" fontId="6" fillId="0" borderId="0" xfId="0" applyFont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top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/>
    <xf numFmtId="4" fontId="13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wrapText="1"/>
    </xf>
    <xf numFmtId="2" fontId="14" fillId="2" borderId="2" xfId="0" applyNumberFormat="1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4" fontId="13" fillId="0" borderId="2" xfId="0" applyNumberFormat="1" applyFont="1" applyFill="1" applyBorder="1" applyAlignment="1">
      <alignment horizontal="center"/>
    </xf>
    <xf numFmtId="0" fontId="13" fillId="0" borderId="2" xfId="0" applyFont="1" applyFill="1" applyBorder="1" applyAlignment="1">
      <alignment wrapText="1"/>
    </xf>
    <xf numFmtId="4" fontId="14" fillId="0" borderId="2" xfId="0" applyNumberFormat="1" applyFont="1" applyBorder="1" applyAlignment="1">
      <alignment horizontal="center"/>
    </xf>
    <xf numFmtId="0" fontId="13" fillId="0" borderId="2" xfId="0" applyFont="1" applyFill="1" applyBorder="1" applyAlignment="1">
      <alignment horizont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wrapText="1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/>
    <xf numFmtId="4" fontId="15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wrapText="1"/>
    </xf>
    <xf numFmtId="0" fontId="14" fillId="3" borderId="2" xfId="0" applyFont="1" applyFill="1" applyBorder="1"/>
    <xf numFmtId="4" fontId="16" fillId="3" borderId="2" xfId="0" applyNumberFormat="1" applyFont="1" applyFill="1" applyBorder="1" applyAlignment="1">
      <alignment horizontal="center"/>
    </xf>
    <xf numFmtId="0" fontId="15" fillId="3" borderId="2" xfId="0" applyFont="1" applyFill="1" applyBorder="1" applyAlignment="1">
      <alignment wrapText="1"/>
    </xf>
    <xf numFmtId="2" fontId="14" fillId="3" borderId="2" xfId="0" applyNumberFormat="1" applyFont="1" applyFill="1" applyBorder="1" applyAlignment="1">
      <alignment horizontal="center"/>
    </xf>
    <xf numFmtId="0" fontId="15" fillId="3" borderId="2" xfId="0" applyFont="1" applyFill="1" applyBorder="1"/>
    <xf numFmtId="4" fontId="14" fillId="3" borderId="2" xfId="0" applyNumberFormat="1" applyFont="1" applyFill="1" applyBorder="1" applyAlignment="1">
      <alignment horizontal="center"/>
    </xf>
    <xf numFmtId="0" fontId="17" fillId="0" borderId="0" xfId="0" applyFont="1"/>
    <xf numFmtId="0" fontId="15" fillId="0" borderId="0" xfId="0" applyFont="1"/>
    <xf numFmtId="0" fontId="19" fillId="0" borderId="1" xfId="6" applyFont="1" applyBorder="1" applyAlignment="1">
      <alignment horizontal="center"/>
    </xf>
    <xf numFmtId="0" fontId="20" fillId="0" borderId="1" xfId="6" applyFont="1" applyBorder="1" applyAlignment="1">
      <alignment horizontal="center"/>
    </xf>
    <xf numFmtId="0" fontId="16" fillId="0" borderId="1" xfId="0" applyFont="1" applyBorder="1" applyAlignment="1"/>
    <xf numFmtId="0" fontId="21" fillId="0" borderId="0" xfId="6" applyFont="1" applyAlignment="1">
      <alignment horizontal="centerContinuous" vertical="top"/>
    </xf>
    <xf numFmtId="0" fontId="22" fillId="0" borderId="0" xfId="6" applyFont="1" applyBorder="1" applyAlignment="1">
      <alignment horizontal="centerContinuous" vertical="top"/>
    </xf>
    <xf numFmtId="0" fontId="20" fillId="0" borderId="0" xfId="6" applyFont="1" applyBorder="1" applyAlignment="1">
      <alignment horizontal="centerContinuous" vertical="top"/>
    </xf>
    <xf numFmtId="0" fontId="23" fillId="0" borderId="0" xfId="6" applyFont="1" applyAlignment="1">
      <alignment horizontal="centerContinuous" vertical="top"/>
    </xf>
    <xf numFmtId="0" fontId="21" fillId="0" borderId="0" xfId="6" applyFont="1" applyBorder="1" applyAlignment="1">
      <alignment horizontal="centerContinuous" vertical="top"/>
    </xf>
    <xf numFmtId="0" fontId="23" fillId="0" borderId="0" xfId="6" applyFont="1" applyBorder="1" applyAlignment="1">
      <alignment horizontal="centerContinuous" vertical="top"/>
    </xf>
    <xf numFmtId="0" fontId="11" fillId="0" borderId="2" xfId="0" applyFont="1" applyBorder="1" applyAlignment="1">
      <alignment horizontal="center" vertical="center"/>
    </xf>
    <xf numFmtId="0" fontId="24" fillId="0" borderId="0" xfId="0" applyFont="1"/>
    <xf numFmtId="0" fontId="7" fillId="0" borderId="1" xfId="6" applyFont="1" applyBorder="1" applyAlignment="1">
      <alignment horizontal="center"/>
    </xf>
    <xf numFmtId="0" fontId="19" fillId="0" borderId="1" xfId="6" applyFont="1" applyBorder="1" applyAlignment="1">
      <alignment horizontal="center"/>
    </xf>
    <xf numFmtId="0" fontId="0" fillId="0" borderId="1" xfId="0" applyBorder="1" applyAlignment="1"/>
    <xf numFmtId="0" fontId="1" fillId="0" borderId="0" xfId="4"/>
    <xf numFmtId="0" fontId="5" fillId="0" borderId="0" xfId="4" applyFont="1" applyAlignment="1">
      <alignment horizontal="center" vertical="top"/>
    </xf>
    <xf numFmtId="0" fontId="6" fillId="0" borderId="0" xfId="4" applyFont="1"/>
    <xf numFmtId="0" fontId="6" fillId="0" borderId="0" xfId="4" applyFont="1" applyAlignment="1">
      <alignment vertical="center" wrapText="1"/>
    </xf>
    <xf numFmtId="0" fontId="7" fillId="0" borderId="0" xfId="4" applyFont="1" applyAlignment="1">
      <alignment horizontal="center" vertical="top"/>
    </xf>
    <xf numFmtId="0" fontId="8" fillId="0" borderId="0" xfId="4" applyFont="1" applyBorder="1" applyAlignment="1">
      <alignment horizontal="center" vertical="center" wrapText="1"/>
    </xf>
    <xf numFmtId="0" fontId="9" fillId="0" borderId="0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left" vertical="top"/>
    </xf>
    <xf numFmtId="0" fontId="11" fillId="0" borderId="2" xfId="4" applyFont="1" applyBorder="1" applyAlignment="1">
      <alignment horizontal="center" vertical="center" wrapText="1"/>
    </xf>
    <xf numFmtId="0" fontId="12" fillId="0" borderId="2" xfId="4" applyFont="1" applyBorder="1" applyAlignment="1">
      <alignment horizontal="center" vertical="center" wrapText="1"/>
    </xf>
    <xf numFmtId="0" fontId="11" fillId="0" borderId="2" xfId="4" applyFont="1" applyBorder="1" applyAlignment="1">
      <alignment horizontal="center" vertical="top" wrapText="1"/>
    </xf>
    <xf numFmtId="0" fontId="11" fillId="0" borderId="2" xfId="4" applyFont="1" applyBorder="1" applyAlignment="1">
      <alignment horizontal="center" vertical="center" wrapText="1"/>
    </xf>
    <xf numFmtId="0" fontId="11" fillId="0" borderId="2" xfId="4" applyFont="1" applyBorder="1" applyAlignment="1">
      <alignment horizontal="center" vertical="top" wrapText="1"/>
    </xf>
    <xf numFmtId="0" fontId="13" fillId="0" borderId="2" xfId="4" applyFont="1" applyBorder="1" applyAlignment="1">
      <alignment horizontal="center" vertical="center" wrapText="1"/>
    </xf>
    <xf numFmtId="0" fontId="13" fillId="0" borderId="2" xfId="4" applyFont="1" applyBorder="1"/>
    <xf numFmtId="4" fontId="13" fillId="0" borderId="2" xfId="4" applyNumberFormat="1" applyFont="1" applyBorder="1" applyAlignment="1">
      <alignment horizontal="center"/>
    </xf>
    <xf numFmtId="0" fontId="13" fillId="0" borderId="2" xfId="4" applyFont="1" applyBorder="1" applyAlignment="1">
      <alignment wrapText="1"/>
    </xf>
    <xf numFmtId="2" fontId="14" fillId="2" borderId="2" xfId="4" applyNumberFormat="1" applyFont="1" applyFill="1" applyBorder="1" applyAlignment="1">
      <alignment horizontal="center"/>
    </xf>
    <xf numFmtId="0" fontId="14" fillId="0" borderId="2" xfId="4" applyFont="1" applyBorder="1" applyAlignment="1">
      <alignment horizontal="center"/>
    </xf>
    <xf numFmtId="4" fontId="14" fillId="0" borderId="2" xfId="4" applyNumberFormat="1" applyFont="1" applyBorder="1" applyAlignment="1">
      <alignment horizontal="center"/>
    </xf>
    <xf numFmtId="0" fontId="14" fillId="0" borderId="2" xfId="4" applyFont="1" applyBorder="1" applyAlignment="1">
      <alignment horizontal="center" vertical="center"/>
    </xf>
    <xf numFmtId="0" fontId="13" fillId="0" borderId="2" xfId="4" applyFont="1" applyBorder="1" applyAlignment="1">
      <alignment horizontal="center" vertical="center"/>
    </xf>
    <xf numFmtId="0" fontId="15" fillId="0" borderId="2" xfId="4" applyFont="1" applyBorder="1" applyAlignment="1">
      <alignment horizontal="center" vertical="center"/>
    </xf>
    <xf numFmtId="0" fontId="15" fillId="0" borderId="2" xfId="4" applyFont="1" applyBorder="1"/>
    <xf numFmtId="4" fontId="15" fillId="0" borderId="2" xfId="4" applyNumberFormat="1" applyFont="1" applyBorder="1" applyAlignment="1">
      <alignment horizontal="center"/>
    </xf>
    <xf numFmtId="0" fontId="15" fillId="0" borderId="2" xfId="4" applyFont="1" applyBorder="1" applyAlignment="1">
      <alignment wrapText="1"/>
    </xf>
    <xf numFmtId="0" fontId="14" fillId="3" borderId="2" xfId="4" applyFont="1" applyFill="1" applyBorder="1"/>
    <xf numFmtId="4" fontId="16" fillId="3" borderId="2" xfId="4" applyNumberFormat="1" applyFont="1" applyFill="1" applyBorder="1" applyAlignment="1">
      <alignment horizontal="center"/>
    </xf>
    <xf numFmtId="0" fontId="15" fillId="3" borderId="2" xfId="4" applyFont="1" applyFill="1" applyBorder="1" applyAlignment="1">
      <alignment wrapText="1"/>
    </xf>
    <xf numFmtId="2" fontId="14" fillId="3" borderId="2" xfId="4" applyNumberFormat="1" applyFont="1" applyFill="1" applyBorder="1" applyAlignment="1">
      <alignment horizontal="center"/>
    </xf>
    <xf numFmtId="0" fontId="15" fillId="3" borderId="2" xfId="4" applyFont="1" applyFill="1" applyBorder="1"/>
    <xf numFmtId="4" fontId="14" fillId="3" borderId="2" xfId="4" applyNumberFormat="1" applyFont="1" applyFill="1" applyBorder="1" applyAlignment="1">
      <alignment horizontal="center"/>
    </xf>
    <xf numFmtId="0" fontId="24" fillId="0" borderId="0" xfId="4" applyFont="1"/>
    <xf numFmtId="0" fontId="1" fillId="0" borderId="1" xfId="4" applyBorder="1" applyAlignment="1"/>
    <xf numFmtId="0" fontId="5" fillId="0" borderId="0" xfId="4" applyFont="1" applyAlignment="1">
      <alignment vertical="top"/>
    </xf>
    <xf numFmtId="0" fontId="7" fillId="0" borderId="0" xfId="4" applyFont="1" applyAlignment="1">
      <alignment vertical="top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right" vertical="top"/>
    </xf>
    <xf numFmtId="0" fontId="14" fillId="0" borderId="2" xfId="0" applyFont="1" applyBorder="1" applyAlignment="1">
      <alignment vertical="distributed"/>
    </xf>
    <xf numFmtId="0" fontId="13" fillId="0" borderId="2" xfId="0" applyFont="1" applyBorder="1" applyAlignment="1">
      <alignment vertical="distributed"/>
    </xf>
    <xf numFmtId="0" fontId="3" fillId="0" borderId="0" xfId="7"/>
    <xf numFmtId="0" fontId="13" fillId="0" borderId="0" xfId="7" applyFont="1" applyAlignment="1">
      <alignment horizontal="center"/>
    </xf>
    <xf numFmtId="0" fontId="6" fillId="0" borderId="0" xfId="7" applyFont="1"/>
    <xf numFmtId="0" fontId="6" fillId="0" borderId="0" xfId="7" applyFont="1" applyAlignment="1">
      <alignment vertical="center" wrapText="1"/>
    </xf>
    <xf numFmtId="0" fontId="14" fillId="0" borderId="0" xfId="7" applyFont="1" applyAlignment="1">
      <alignment horizontal="center" vertical="center" wrapText="1"/>
    </xf>
    <xf numFmtId="0" fontId="8" fillId="0" borderId="0" xfId="7" applyFont="1" applyBorder="1" applyAlignment="1">
      <alignment horizontal="center" vertical="center" wrapText="1"/>
    </xf>
    <xf numFmtId="0" fontId="9" fillId="0" borderId="0" xfId="7" applyFont="1" applyBorder="1" applyAlignment="1">
      <alignment horizontal="center" vertical="center" wrapText="1"/>
    </xf>
    <xf numFmtId="0" fontId="6" fillId="0" borderId="1" xfId="7" applyFont="1" applyBorder="1" applyAlignment="1">
      <alignment horizontal="left" vertical="top"/>
    </xf>
    <xf numFmtId="0" fontId="11" fillId="0" borderId="2" xfId="7" applyFont="1" applyBorder="1" applyAlignment="1">
      <alignment horizontal="center" vertical="center" wrapText="1"/>
    </xf>
    <xf numFmtId="0" fontId="12" fillId="0" borderId="2" xfId="7" applyFont="1" applyBorder="1" applyAlignment="1">
      <alignment horizontal="center" vertical="center" wrapText="1"/>
    </xf>
    <xf numFmtId="0" fontId="11" fillId="0" borderId="2" xfId="7" applyFont="1" applyBorder="1" applyAlignment="1">
      <alignment horizontal="center" vertical="top" wrapText="1"/>
    </xf>
    <xf numFmtId="0" fontId="11" fillId="0" borderId="2" xfId="7" applyFont="1" applyBorder="1" applyAlignment="1">
      <alignment horizontal="center" vertical="center" wrapText="1"/>
    </xf>
    <xf numFmtId="0" fontId="11" fillId="0" borderId="2" xfId="7" applyFont="1" applyBorder="1" applyAlignment="1">
      <alignment horizontal="center" vertical="top" wrapText="1"/>
    </xf>
    <xf numFmtId="0" fontId="13" fillId="0" borderId="2" xfId="7" applyFont="1" applyBorder="1" applyAlignment="1">
      <alignment horizontal="center" vertical="center" wrapText="1"/>
    </xf>
    <xf numFmtId="0" fontId="13" fillId="0" borderId="2" xfId="7" applyFont="1" applyBorder="1"/>
    <xf numFmtId="164" fontId="13" fillId="0" borderId="2" xfId="7" applyNumberFormat="1" applyFont="1" applyBorder="1" applyAlignment="1">
      <alignment horizontal="center"/>
    </xf>
    <xf numFmtId="0" fontId="13" fillId="0" borderId="2" xfId="7" applyFont="1" applyBorder="1" applyAlignment="1">
      <alignment wrapText="1"/>
    </xf>
    <xf numFmtId="165" fontId="14" fillId="2" borderId="2" xfId="7" applyNumberFormat="1" applyFont="1" applyFill="1" applyBorder="1" applyAlignment="1">
      <alignment horizontal="center"/>
    </xf>
    <xf numFmtId="4" fontId="13" fillId="0" borderId="2" xfId="7" applyNumberFormat="1" applyFont="1" applyBorder="1" applyAlignment="1">
      <alignment horizontal="center"/>
    </xf>
    <xf numFmtId="4" fontId="14" fillId="0" borderId="2" xfId="7" applyNumberFormat="1" applyFont="1" applyBorder="1" applyAlignment="1">
      <alignment horizontal="center"/>
    </xf>
    <xf numFmtId="0" fontId="3" fillId="0" borderId="2" xfId="7" applyBorder="1"/>
    <xf numFmtId="0" fontId="3" fillId="0" borderId="2" xfId="7" applyBorder="1" applyAlignment="1">
      <alignment horizontal="center"/>
    </xf>
    <xf numFmtId="2" fontId="14" fillId="2" borderId="2" xfId="7" applyNumberFormat="1" applyFont="1" applyFill="1" applyBorder="1" applyAlignment="1">
      <alignment horizontal="center"/>
    </xf>
    <xf numFmtId="0" fontId="13" fillId="0" borderId="2" xfId="7" applyFont="1" applyFill="1" applyBorder="1" applyAlignment="1">
      <alignment wrapText="1"/>
    </xf>
    <xf numFmtId="0" fontId="13" fillId="0" borderId="2" xfId="7" applyFont="1" applyBorder="1" applyAlignment="1">
      <alignment horizontal="center" vertical="center"/>
    </xf>
    <xf numFmtId="164" fontId="13" fillId="0" borderId="3" xfId="7" applyNumberFormat="1" applyFont="1" applyFill="1" applyBorder="1" applyAlignment="1">
      <alignment horizontal="center"/>
    </xf>
    <xf numFmtId="0" fontId="15" fillId="0" borderId="2" xfId="7" applyFont="1" applyBorder="1" applyAlignment="1">
      <alignment horizontal="center" vertical="center"/>
    </xf>
    <xf numFmtId="0" fontId="15" fillId="0" borderId="2" xfId="7" applyFont="1" applyBorder="1"/>
    <xf numFmtId="4" fontId="15" fillId="0" borderId="2" xfId="7" applyNumberFormat="1" applyFont="1" applyBorder="1" applyAlignment="1">
      <alignment horizontal="center"/>
    </xf>
    <xf numFmtId="0" fontId="15" fillId="0" borderId="2" xfId="7" applyFont="1" applyBorder="1" applyAlignment="1">
      <alignment wrapText="1"/>
    </xf>
    <xf numFmtId="0" fontId="14" fillId="3" borderId="2" xfId="7" applyFont="1" applyFill="1" applyBorder="1"/>
    <xf numFmtId="164" fontId="16" fillId="3" borderId="2" xfId="7" applyNumberFormat="1" applyFont="1" applyFill="1" applyBorder="1" applyAlignment="1">
      <alignment horizontal="center"/>
    </xf>
    <xf numFmtId="4" fontId="16" fillId="3" borderId="2" xfId="7" applyNumberFormat="1" applyFont="1" applyFill="1" applyBorder="1" applyAlignment="1">
      <alignment horizontal="center"/>
    </xf>
    <xf numFmtId="0" fontId="15" fillId="3" borderId="2" xfId="7" applyFont="1" applyFill="1" applyBorder="1" applyAlignment="1">
      <alignment wrapText="1"/>
    </xf>
    <xf numFmtId="165" fontId="14" fillId="3" borderId="2" xfId="7" applyNumberFormat="1" applyFont="1" applyFill="1" applyBorder="1" applyAlignment="1">
      <alignment horizontal="center"/>
    </xf>
    <xf numFmtId="0" fontId="15" fillId="3" borderId="2" xfId="7" applyFont="1" applyFill="1" applyBorder="1"/>
    <xf numFmtId="164" fontId="14" fillId="3" borderId="2" xfId="7" applyNumberFormat="1" applyFont="1" applyFill="1" applyBorder="1" applyAlignment="1">
      <alignment horizontal="center"/>
    </xf>
    <xf numFmtId="0" fontId="24" fillId="0" borderId="0" xfId="7" applyFont="1"/>
    <xf numFmtId="0" fontId="3" fillId="0" borderId="1" xfId="7" applyBorder="1" applyAlignment="1"/>
    <xf numFmtId="0" fontId="7" fillId="0" borderId="0" xfId="0" applyFont="1" applyAlignment="1">
      <alignment horizontal="center" vertical="top"/>
    </xf>
    <xf numFmtId="4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3" xfId="0" applyFont="1" applyFill="1" applyBorder="1" applyAlignment="1">
      <alignment wrapText="1"/>
    </xf>
    <xf numFmtId="2" fontId="0" fillId="0" borderId="0" xfId="0" applyNumberFormat="1"/>
    <xf numFmtId="2" fontId="13" fillId="0" borderId="2" xfId="0" applyNumberFormat="1" applyFont="1" applyBorder="1" applyAlignment="1">
      <alignment horizontal="center"/>
    </xf>
    <xf numFmtId="0" fontId="23" fillId="0" borderId="0" xfId="6" applyFont="1" applyAlignment="1">
      <alignment horizontal="left" vertical="top"/>
    </xf>
    <xf numFmtId="2" fontId="23" fillId="0" borderId="0" xfId="6" applyNumberFormat="1" applyFont="1" applyAlignment="1">
      <alignment horizontal="left" vertical="top"/>
    </xf>
    <xf numFmtId="0" fontId="6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10" fillId="0" borderId="0" xfId="0" applyFont="1"/>
    <xf numFmtId="0" fontId="6" fillId="0" borderId="2" xfId="0" applyFont="1" applyBorder="1" applyAlignment="1">
      <alignment horizontal="center" vertical="top" wrapText="1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/>
    <xf numFmtId="4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wrapText="1"/>
    </xf>
    <xf numFmtId="2" fontId="27" fillId="2" borderId="2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wrapText="1"/>
    </xf>
    <xf numFmtId="4" fontId="27" fillId="0" borderId="2" xfId="0" applyNumberFormat="1" applyFont="1" applyBorder="1" applyAlignment="1">
      <alignment horizontal="center"/>
    </xf>
    <xf numFmtId="0" fontId="6" fillId="0" borderId="2" xfId="0" applyFont="1" applyFill="1" applyBorder="1"/>
    <xf numFmtId="4" fontId="6" fillId="0" borderId="2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27" fillId="0" borderId="2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wrapText="1"/>
    </xf>
    <xf numFmtId="4" fontId="6" fillId="0" borderId="2" xfId="0" applyNumberFormat="1" applyFont="1" applyBorder="1" applyAlignment="1">
      <alignment horizontal="left"/>
    </xf>
    <xf numFmtId="4" fontId="6" fillId="0" borderId="3" xfId="0" applyNumberFormat="1" applyFont="1" applyFill="1" applyBorder="1" applyAlignment="1">
      <alignment horizontal="left"/>
    </xf>
    <xf numFmtId="0" fontId="27" fillId="3" borderId="2" xfId="0" applyFont="1" applyFill="1" applyBorder="1"/>
    <xf numFmtId="4" fontId="27" fillId="3" borderId="2" xfId="0" applyNumberFormat="1" applyFont="1" applyFill="1" applyBorder="1" applyAlignment="1">
      <alignment horizontal="center"/>
    </xf>
    <xf numFmtId="2" fontId="27" fillId="3" borderId="2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wrapText="1"/>
    </xf>
    <xf numFmtId="0" fontId="26" fillId="0" borderId="2" xfId="0" applyFont="1" applyBorder="1" applyAlignment="1">
      <alignment wrapText="1"/>
    </xf>
    <xf numFmtId="0" fontId="5" fillId="0" borderId="2" xfId="0" applyFont="1" applyBorder="1"/>
    <xf numFmtId="0" fontId="5" fillId="0" borderId="2" xfId="0" applyFont="1" applyBorder="1" applyAlignment="1">
      <alignment wrapText="1"/>
    </xf>
    <xf numFmtId="0" fontId="5" fillId="0" borderId="0" xfId="4" applyFont="1" applyBorder="1" applyAlignment="1">
      <alignment horizontal="center" vertical="top"/>
    </xf>
    <xf numFmtId="0" fontId="7" fillId="0" borderId="0" xfId="4" applyFont="1" applyBorder="1" applyAlignment="1">
      <alignment horizontal="center" vertical="top"/>
    </xf>
    <xf numFmtId="0" fontId="31" fillId="0" borderId="0" xfId="4" applyFont="1" applyBorder="1" applyAlignment="1">
      <alignment horizontal="left" vertical="center" wrapText="1"/>
    </xf>
    <xf numFmtId="0" fontId="6" fillId="0" borderId="4" xfId="4" applyFont="1" applyBorder="1" applyAlignment="1">
      <alignment horizontal="left" vertical="top"/>
    </xf>
    <xf numFmtId="0" fontId="11" fillId="0" borderId="5" xfId="4" applyFont="1" applyBorder="1" applyAlignment="1">
      <alignment horizontal="center" vertical="center" wrapText="1"/>
    </xf>
    <xf numFmtId="0" fontId="12" fillId="0" borderId="5" xfId="4" applyFont="1" applyBorder="1" applyAlignment="1">
      <alignment horizontal="center" vertical="center" wrapText="1"/>
    </xf>
    <xf numFmtId="0" fontId="11" fillId="0" borderId="5" xfId="4" applyFont="1" applyBorder="1" applyAlignment="1">
      <alignment horizontal="center" vertical="top" wrapText="1"/>
    </xf>
    <xf numFmtId="0" fontId="11" fillId="0" borderId="5" xfId="4" applyFont="1" applyBorder="1" applyAlignment="1">
      <alignment horizontal="center" vertical="center" wrapText="1"/>
    </xf>
    <xf numFmtId="0" fontId="11" fillId="0" borderId="5" xfId="4" applyFont="1" applyBorder="1" applyAlignment="1">
      <alignment horizontal="center" vertical="top" wrapText="1"/>
    </xf>
    <xf numFmtId="0" fontId="13" fillId="0" borderId="5" xfId="4" applyFont="1" applyBorder="1" applyAlignment="1">
      <alignment horizontal="center" vertical="center" wrapText="1"/>
    </xf>
    <xf numFmtId="0" fontId="13" fillId="0" borderId="5" xfId="4" applyFont="1" applyBorder="1"/>
    <xf numFmtId="4" fontId="13" fillId="0" borderId="5" xfId="4" applyNumberFormat="1" applyFont="1" applyBorder="1" applyAlignment="1">
      <alignment horizontal="center"/>
    </xf>
    <xf numFmtId="0" fontId="13" fillId="0" borderId="5" xfId="4" applyFont="1" applyBorder="1" applyAlignment="1">
      <alignment wrapText="1"/>
    </xf>
    <xf numFmtId="2" fontId="14" fillId="4" borderId="5" xfId="4" applyNumberFormat="1" applyFont="1" applyFill="1" applyBorder="1" applyAlignment="1">
      <alignment horizontal="center"/>
    </xf>
    <xf numFmtId="4" fontId="14" fillId="0" borderId="5" xfId="4" applyNumberFormat="1" applyFont="1" applyBorder="1" applyAlignment="1">
      <alignment horizontal="center"/>
    </xf>
    <xf numFmtId="0" fontId="13" fillId="0" borderId="5" xfId="4" applyFont="1" applyBorder="1" applyAlignment="1">
      <alignment horizontal="left" vertical="center" wrapText="1"/>
    </xf>
    <xf numFmtId="0" fontId="13" fillId="0" borderId="5" xfId="4" applyFont="1" applyFill="1" applyBorder="1" applyAlignment="1">
      <alignment wrapText="1"/>
    </xf>
    <xf numFmtId="0" fontId="13" fillId="0" borderId="5" xfId="4" applyFont="1" applyBorder="1" applyAlignment="1">
      <alignment horizontal="center" vertical="center"/>
    </xf>
    <xf numFmtId="0" fontId="15" fillId="0" borderId="5" xfId="4" applyFont="1" applyBorder="1"/>
    <xf numFmtId="0" fontId="14" fillId="5" borderId="5" xfId="4" applyFont="1" applyFill="1" applyBorder="1"/>
    <xf numFmtId="4" fontId="16" fillId="5" borderId="5" xfId="4" applyNumberFormat="1" applyFont="1" applyFill="1" applyBorder="1" applyAlignment="1">
      <alignment horizontal="center"/>
    </xf>
    <xf numFmtId="0" fontId="15" fillId="5" borderId="5" xfId="4" applyFont="1" applyFill="1" applyBorder="1" applyAlignment="1">
      <alignment wrapText="1"/>
    </xf>
    <xf numFmtId="2" fontId="14" fillId="5" borderId="5" xfId="4" applyNumberFormat="1" applyFont="1" applyFill="1" applyBorder="1" applyAlignment="1">
      <alignment horizontal="center"/>
    </xf>
    <xf numFmtId="0" fontId="15" fillId="5" borderId="5" xfId="4" applyFont="1" applyFill="1" applyBorder="1"/>
    <xf numFmtId="4" fontId="14" fillId="5" borderId="5" xfId="4" applyNumberFormat="1" applyFont="1" applyFill="1" applyBorder="1" applyAlignment="1">
      <alignment horizontal="center"/>
    </xf>
    <xf numFmtId="0" fontId="7" fillId="0" borderId="4" xfId="6" applyFont="1" applyBorder="1" applyAlignment="1">
      <alignment horizontal="center"/>
    </xf>
    <xf numFmtId="0" fontId="19" fillId="0" borderId="4" xfId="6" applyFont="1" applyBorder="1" applyAlignment="1">
      <alignment horizontal="center"/>
    </xf>
    <xf numFmtId="0" fontId="23" fillId="0" borderId="0" xfId="6" applyFont="1" applyBorder="1" applyAlignment="1">
      <alignment horizontal="center" vertical="top"/>
    </xf>
    <xf numFmtId="0" fontId="33" fillId="0" borderId="0" xfId="0" applyFont="1"/>
    <xf numFmtId="0" fontId="34" fillId="0" borderId="0" xfId="0" applyFont="1"/>
    <xf numFmtId="0" fontId="0" fillId="0" borderId="2" xfId="0" applyBorder="1"/>
    <xf numFmtId="2" fontId="19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</cellXfs>
  <cellStyles count="8">
    <cellStyle name="Звичайний 2" xfId="1"/>
    <cellStyle name="Звичайний 3" xfId="2"/>
    <cellStyle name="Звичайний 4" xfId="3"/>
    <cellStyle name="Обычный" xfId="0" builtinId="0"/>
    <cellStyle name="Обычный 2" xfId="4"/>
    <cellStyle name="Обычный 2 2" xfId="5"/>
    <cellStyle name="Обычный 3" xfId="7"/>
    <cellStyle name="Обычный_план використання 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tabSelected="1" zoomScale="80" zoomScaleNormal="80" zoomScaleSheetLayoutView="75" workbookViewId="0">
      <selection activeCell="Q18" sqref="Q18"/>
    </sheetView>
  </sheetViews>
  <sheetFormatPr defaultRowHeight="15" x14ac:dyDescent="0.25"/>
  <cols>
    <col min="1" max="1" width="7.28515625" customWidth="1"/>
    <col min="2" max="2" width="26" customWidth="1"/>
    <col min="3" max="3" width="16.28515625" customWidth="1"/>
    <col min="4" max="4" width="13.5703125" customWidth="1"/>
    <col min="5" max="5" width="22.71093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6" customWidth="1"/>
    <col min="259" max="259" width="16.28515625" customWidth="1"/>
    <col min="260" max="260" width="13.5703125" customWidth="1"/>
    <col min="261" max="261" width="22.71093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6" customWidth="1"/>
    <col min="515" max="515" width="16.28515625" customWidth="1"/>
    <col min="516" max="516" width="13.5703125" customWidth="1"/>
    <col min="517" max="517" width="22.71093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6" customWidth="1"/>
    <col min="771" max="771" width="16.28515625" customWidth="1"/>
    <col min="772" max="772" width="13.5703125" customWidth="1"/>
    <col min="773" max="773" width="22.71093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6" customWidth="1"/>
    <col min="1027" max="1027" width="16.28515625" customWidth="1"/>
    <col min="1028" max="1028" width="13.5703125" customWidth="1"/>
    <col min="1029" max="1029" width="22.71093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6" customWidth="1"/>
    <col min="1283" max="1283" width="16.28515625" customWidth="1"/>
    <col min="1284" max="1284" width="13.5703125" customWidth="1"/>
    <col min="1285" max="1285" width="22.71093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6" customWidth="1"/>
    <col min="1539" max="1539" width="16.28515625" customWidth="1"/>
    <col min="1540" max="1540" width="13.5703125" customWidth="1"/>
    <col min="1541" max="1541" width="22.71093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6" customWidth="1"/>
    <col min="1795" max="1795" width="16.28515625" customWidth="1"/>
    <col min="1796" max="1796" width="13.5703125" customWidth="1"/>
    <col min="1797" max="1797" width="22.71093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6" customWidth="1"/>
    <col min="2051" max="2051" width="16.28515625" customWidth="1"/>
    <col min="2052" max="2052" width="13.5703125" customWidth="1"/>
    <col min="2053" max="2053" width="22.71093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6" customWidth="1"/>
    <col min="2307" max="2307" width="16.28515625" customWidth="1"/>
    <col min="2308" max="2308" width="13.5703125" customWidth="1"/>
    <col min="2309" max="2309" width="22.71093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6" customWidth="1"/>
    <col min="2563" max="2563" width="16.28515625" customWidth="1"/>
    <col min="2564" max="2564" width="13.5703125" customWidth="1"/>
    <col min="2565" max="2565" width="22.71093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6" customWidth="1"/>
    <col min="2819" max="2819" width="16.28515625" customWidth="1"/>
    <col min="2820" max="2820" width="13.5703125" customWidth="1"/>
    <col min="2821" max="2821" width="22.71093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6" customWidth="1"/>
    <col min="3075" max="3075" width="16.28515625" customWidth="1"/>
    <col min="3076" max="3076" width="13.5703125" customWidth="1"/>
    <col min="3077" max="3077" width="22.71093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6" customWidth="1"/>
    <col min="3331" max="3331" width="16.28515625" customWidth="1"/>
    <col min="3332" max="3332" width="13.5703125" customWidth="1"/>
    <col min="3333" max="3333" width="22.71093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6" customWidth="1"/>
    <col min="3587" max="3587" width="16.28515625" customWidth="1"/>
    <col min="3588" max="3588" width="13.5703125" customWidth="1"/>
    <col min="3589" max="3589" width="22.71093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6" customWidth="1"/>
    <col min="3843" max="3843" width="16.28515625" customWidth="1"/>
    <col min="3844" max="3844" width="13.5703125" customWidth="1"/>
    <col min="3845" max="3845" width="22.71093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6" customWidth="1"/>
    <col min="4099" max="4099" width="16.28515625" customWidth="1"/>
    <col min="4100" max="4100" width="13.5703125" customWidth="1"/>
    <col min="4101" max="4101" width="22.71093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6" customWidth="1"/>
    <col min="4355" max="4355" width="16.28515625" customWidth="1"/>
    <col min="4356" max="4356" width="13.5703125" customWidth="1"/>
    <col min="4357" max="4357" width="22.71093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6" customWidth="1"/>
    <col min="4611" max="4611" width="16.28515625" customWidth="1"/>
    <col min="4612" max="4612" width="13.5703125" customWidth="1"/>
    <col min="4613" max="4613" width="22.71093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6" customWidth="1"/>
    <col min="4867" max="4867" width="16.28515625" customWidth="1"/>
    <col min="4868" max="4868" width="13.5703125" customWidth="1"/>
    <col min="4869" max="4869" width="22.71093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6" customWidth="1"/>
    <col min="5123" max="5123" width="16.28515625" customWidth="1"/>
    <col min="5124" max="5124" width="13.5703125" customWidth="1"/>
    <col min="5125" max="5125" width="22.71093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6" customWidth="1"/>
    <col min="5379" max="5379" width="16.28515625" customWidth="1"/>
    <col min="5380" max="5380" width="13.5703125" customWidth="1"/>
    <col min="5381" max="5381" width="22.71093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6" customWidth="1"/>
    <col min="5635" max="5635" width="16.28515625" customWidth="1"/>
    <col min="5636" max="5636" width="13.5703125" customWidth="1"/>
    <col min="5637" max="5637" width="22.71093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6" customWidth="1"/>
    <col min="5891" max="5891" width="16.28515625" customWidth="1"/>
    <col min="5892" max="5892" width="13.5703125" customWidth="1"/>
    <col min="5893" max="5893" width="22.71093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6" customWidth="1"/>
    <col min="6147" max="6147" width="16.28515625" customWidth="1"/>
    <col min="6148" max="6148" width="13.5703125" customWidth="1"/>
    <col min="6149" max="6149" width="22.71093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6" customWidth="1"/>
    <col min="6403" max="6403" width="16.28515625" customWidth="1"/>
    <col min="6404" max="6404" width="13.5703125" customWidth="1"/>
    <col min="6405" max="6405" width="22.71093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6" customWidth="1"/>
    <col min="6659" max="6659" width="16.28515625" customWidth="1"/>
    <col min="6660" max="6660" width="13.5703125" customWidth="1"/>
    <col min="6661" max="6661" width="22.71093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6" customWidth="1"/>
    <col min="6915" max="6915" width="16.28515625" customWidth="1"/>
    <col min="6916" max="6916" width="13.5703125" customWidth="1"/>
    <col min="6917" max="6917" width="22.71093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6" customWidth="1"/>
    <col min="7171" max="7171" width="16.28515625" customWidth="1"/>
    <col min="7172" max="7172" width="13.5703125" customWidth="1"/>
    <col min="7173" max="7173" width="22.71093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6" customWidth="1"/>
    <col min="7427" max="7427" width="16.28515625" customWidth="1"/>
    <col min="7428" max="7428" width="13.5703125" customWidth="1"/>
    <col min="7429" max="7429" width="22.71093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6" customWidth="1"/>
    <col min="7683" max="7683" width="16.28515625" customWidth="1"/>
    <col min="7684" max="7684" width="13.5703125" customWidth="1"/>
    <col min="7685" max="7685" width="22.71093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6" customWidth="1"/>
    <col min="7939" max="7939" width="16.28515625" customWidth="1"/>
    <col min="7940" max="7940" width="13.5703125" customWidth="1"/>
    <col min="7941" max="7941" width="22.71093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6" customWidth="1"/>
    <col min="8195" max="8195" width="16.28515625" customWidth="1"/>
    <col min="8196" max="8196" width="13.5703125" customWidth="1"/>
    <col min="8197" max="8197" width="22.71093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6" customWidth="1"/>
    <col min="8451" max="8451" width="16.28515625" customWidth="1"/>
    <col min="8452" max="8452" width="13.5703125" customWidth="1"/>
    <col min="8453" max="8453" width="22.71093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6" customWidth="1"/>
    <col min="8707" max="8707" width="16.28515625" customWidth="1"/>
    <col min="8708" max="8708" width="13.5703125" customWidth="1"/>
    <col min="8709" max="8709" width="22.71093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6" customWidth="1"/>
    <col min="8963" max="8963" width="16.28515625" customWidth="1"/>
    <col min="8964" max="8964" width="13.5703125" customWidth="1"/>
    <col min="8965" max="8965" width="22.71093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6" customWidth="1"/>
    <col min="9219" max="9219" width="16.28515625" customWidth="1"/>
    <col min="9220" max="9220" width="13.5703125" customWidth="1"/>
    <col min="9221" max="9221" width="22.71093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6" customWidth="1"/>
    <col min="9475" max="9475" width="16.28515625" customWidth="1"/>
    <col min="9476" max="9476" width="13.5703125" customWidth="1"/>
    <col min="9477" max="9477" width="22.71093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6" customWidth="1"/>
    <col min="9731" max="9731" width="16.28515625" customWidth="1"/>
    <col min="9732" max="9732" width="13.5703125" customWidth="1"/>
    <col min="9733" max="9733" width="22.71093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6" customWidth="1"/>
    <col min="9987" max="9987" width="16.28515625" customWidth="1"/>
    <col min="9988" max="9988" width="13.5703125" customWidth="1"/>
    <col min="9989" max="9989" width="22.71093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6" customWidth="1"/>
    <col min="10243" max="10243" width="16.28515625" customWidth="1"/>
    <col min="10244" max="10244" width="13.5703125" customWidth="1"/>
    <col min="10245" max="10245" width="22.71093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6" customWidth="1"/>
    <col min="10499" max="10499" width="16.28515625" customWidth="1"/>
    <col min="10500" max="10500" width="13.5703125" customWidth="1"/>
    <col min="10501" max="10501" width="22.71093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6" customWidth="1"/>
    <col min="10755" max="10755" width="16.28515625" customWidth="1"/>
    <col min="10756" max="10756" width="13.5703125" customWidth="1"/>
    <col min="10757" max="10757" width="22.71093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6" customWidth="1"/>
    <col min="11011" max="11011" width="16.28515625" customWidth="1"/>
    <col min="11012" max="11012" width="13.5703125" customWidth="1"/>
    <col min="11013" max="11013" width="22.71093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6" customWidth="1"/>
    <col min="11267" max="11267" width="16.28515625" customWidth="1"/>
    <col min="11268" max="11268" width="13.5703125" customWidth="1"/>
    <col min="11269" max="11269" width="22.71093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6" customWidth="1"/>
    <col min="11523" max="11523" width="16.28515625" customWidth="1"/>
    <col min="11524" max="11524" width="13.5703125" customWidth="1"/>
    <col min="11525" max="11525" width="22.71093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6" customWidth="1"/>
    <col min="11779" max="11779" width="16.28515625" customWidth="1"/>
    <col min="11780" max="11780" width="13.5703125" customWidth="1"/>
    <col min="11781" max="11781" width="22.71093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6" customWidth="1"/>
    <col min="12035" max="12035" width="16.28515625" customWidth="1"/>
    <col min="12036" max="12036" width="13.5703125" customWidth="1"/>
    <col min="12037" max="12037" width="22.71093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6" customWidth="1"/>
    <col min="12291" max="12291" width="16.28515625" customWidth="1"/>
    <col min="12292" max="12292" width="13.5703125" customWidth="1"/>
    <col min="12293" max="12293" width="22.71093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6" customWidth="1"/>
    <col min="12547" max="12547" width="16.28515625" customWidth="1"/>
    <col min="12548" max="12548" width="13.5703125" customWidth="1"/>
    <col min="12549" max="12549" width="22.71093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6" customWidth="1"/>
    <col min="12803" max="12803" width="16.28515625" customWidth="1"/>
    <col min="12804" max="12804" width="13.5703125" customWidth="1"/>
    <col min="12805" max="12805" width="22.71093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6" customWidth="1"/>
    <col min="13059" max="13059" width="16.28515625" customWidth="1"/>
    <col min="13060" max="13060" width="13.5703125" customWidth="1"/>
    <col min="13061" max="13061" width="22.71093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6" customWidth="1"/>
    <col min="13315" max="13315" width="16.28515625" customWidth="1"/>
    <col min="13316" max="13316" width="13.5703125" customWidth="1"/>
    <col min="13317" max="13317" width="22.71093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6" customWidth="1"/>
    <col min="13571" max="13571" width="16.28515625" customWidth="1"/>
    <col min="13572" max="13572" width="13.5703125" customWidth="1"/>
    <col min="13573" max="13573" width="22.71093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6" customWidth="1"/>
    <col min="13827" max="13827" width="16.28515625" customWidth="1"/>
    <col min="13828" max="13828" width="13.5703125" customWidth="1"/>
    <col min="13829" max="13829" width="22.71093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6" customWidth="1"/>
    <col min="14083" max="14083" width="16.28515625" customWidth="1"/>
    <col min="14084" max="14084" width="13.5703125" customWidth="1"/>
    <col min="14085" max="14085" width="22.71093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6" customWidth="1"/>
    <col min="14339" max="14339" width="16.28515625" customWidth="1"/>
    <col min="14340" max="14340" width="13.5703125" customWidth="1"/>
    <col min="14341" max="14341" width="22.71093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6" customWidth="1"/>
    <col min="14595" max="14595" width="16.28515625" customWidth="1"/>
    <col min="14596" max="14596" width="13.5703125" customWidth="1"/>
    <col min="14597" max="14597" width="22.71093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6" customWidth="1"/>
    <col min="14851" max="14851" width="16.28515625" customWidth="1"/>
    <col min="14852" max="14852" width="13.5703125" customWidth="1"/>
    <col min="14853" max="14853" width="22.71093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6" customWidth="1"/>
    <col min="15107" max="15107" width="16.28515625" customWidth="1"/>
    <col min="15108" max="15108" width="13.5703125" customWidth="1"/>
    <col min="15109" max="15109" width="22.71093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6" customWidth="1"/>
    <col min="15363" max="15363" width="16.28515625" customWidth="1"/>
    <col min="15364" max="15364" width="13.5703125" customWidth="1"/>
    <col min="15365" max="15365" width="22.71093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6" customWidth="1"/>
    <col min="15619" max="15619" width="16.28515625" customWidth="1"/>
    <col min="15620" max="15620" width="13.5703125" customWidth="1"/>
    <col min="15621" max="15621" width="22.71093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6" customWidth="1"/>
    <col min="15875" max="15875" width="16.28515625" customWidth="1"/>
    <col min="15876" max="15876" width="13.5703125" customWidth="1"/>
    <col min="15877" max="15877" width="22.71093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6" customWidth="1"/>
    <col min="16131" max="16131" width="16.28515625" customWidth="1"/>
    <col min="16132" max="16132" width="13.5703125" customWidth="1"/>
    <col min="16133" max="16133" width="22.71093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1" ht="18.75" customHeight="1" x14ac:dyDescent="0.25">
      <c r="I1" s="1"/>
      <c r="J1" s="1"/>
    </row>
    <row r="2" spans="1:11" ht="20.25" customHeight="1" x14ac:dyDescent="0.25">
      <c r="A2" s="2"/>
      <c r="B2" s="2"/>
      <c r="C2" s="2"/>
      <c r="D2" s="2"/>
      <c r="E2" s="2"/>
      <c r="F2" s="2"/>
      <c r="G2" s="2"/>
      <c r="H2" s="3"/>
      <c r="I2" s="4"/>
      <c r="J2" s="4"/>
    </row>
    <row r="3" spans="1:11" ht="61.5" customHeight="1" x14ac:dyDescent="0.25">
      <c r="A3" s="2"/>
      <c r="B3" s="5" t="s">
        <v>0</v>
      </c>
      <c r="C3" s="6"/>
      <c r="D3" s="6"/>
      <c r="E3" s="6"/>
      <c r="F3" s="6"/>
      <c r="G3" s="6"/>
      <c r="H3" s="6"/>
      <c r="I3" s="6"/>
      <c r="J3" s="6"/>
      <c r="K3" s="2"/>
    </row>
    <row r="4" spans="1:11" ht="31.5" customHeight="1" x14ac:dyDescent="0.2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ht="33" customHeight="1" x14ac:dyDescent="0.25">
      <c r="A5" s="8" t="s">
        <v>2</v>
      </c>
      <c r="B5" s="8" t="s">
        <v>3</v>
      </c>
      <c r="C5" s="9" t="s">
        <v>4</v>
      </c>
      <c r="D5" s="9"/>
      <c r="E5" s="9"/>
      <c r="F5" s="9" t="s">
        <v>5</v>
      </c>
      <c r="G5" s="9" t="s">
        <v>6</v>
      </c>
      <c r="H5" s="9"/>
      <c r="I5" s="9"/>
      <c r="J5" s="9"/>
      <c r="K5" s="10" t="s">
        <v>7</v>
      </c>
    </row>
    <row r="6" spans="1:11" ht="158.25" customHeight="1" x14ac:dyDescent="0.25">
      <c r="A6" s="8"/>
      <c r="B6" s="8"/>
      <c r="C6" s="11" t="s">
        <v>8</v>
      </c>
      <c r="D6" s="11" t="s">
        <v>9</v>
      </c>
      <c r="E6" s="11" t="s">
        <v>10</v>
      </c>
      <c r="F6" s="9"/>
      <c r="G6" s="12" t="s">
        <v>11</v>
      </c>
      <c r="H6" s="11" t="s">
        <v>12</v>
      </c>
      <c r="I6" s="11" t="s">
        <v>13</v>
      </c>
      <c r="J6" s="11" t="s">
        <v>12</v>
      </c>
      <c r="K6" s="10"/>
    </row>
    <row r="7" spans="1:11" ht="31.5" x14ac:dyDescent="0.25">
      <c r="A7" s="13">
        <v>1</v>
      </c>
      <c r="B7" s="14" t="s">
        <v>14</v>
      </c>
      <c r="C7" s="15">
        <v>48.18</v>
      </c>
      <c r="D7" s="15">
        <v>9.4</v>
      </c>
      <c r="E7" s="16" t="s">
        <v>15</v>
      </c>
      <c r="F7" s="17">
        <f>SUM(C7,D7)</f>
        <v>57.58</v>
      </c>
      <c r="G7" s="18">
        <v>2210</v>
      </c>
      <c r="H7" s="19">
        <v>9.4</v>
      </c>
      <c r="I7" s="20" t="s">
        <v>15</v>
      </c>
      <c r="J7" s="15"/>
      <c r="K7" s="21"/>
    </row>
    <row r="8" spans="1:11" ht="15.75" x14ac:dyDescent="0.25">
      <c r="A8" s="13">
        <v>2</v>
      </c>
      <c r="B8" s="14" t="s">
        <v>16</v>
      </c>
      <c r="C8" s="15"/>
      <c r="D8" s="15">
        <v>3.49</v>
      </c>
      <c r="E8" s="16" t="s">
        <v>17</v>
      </c>
      <c r="F8" s="17">
        <f>SUM(C8,D8)</f>
        <v>3.49</v>
      </c>
      <c r="G8" s="22">
        <v>2210</v>
      </c>
      <c r="H8" s="19">
        <v>10.56</v>
      </c>
      <c r="I8" s="20" t="s">
        <v>18</v>
      </c>
      <c r="J8" s="15"/>
      <c r="K8" s="21"/>
    </row>
    <row r="9" spans="1:11" ht="15.75" x14ac:dyDescent="0.25">
      <c r="A9" s="13"/>
      <c r="B9" s="14"/>
      <c r="C9" s="15"/>
      <c r="D9" s="15"/>
      <c r="E9" s="16"/>
      <c r="F9" s="17">
        <f t="shared" ref="F9:F50" si="0">SUM(C9,D9)</f>
        <v>0</v>
      </c>
      <c r="G9" s="22">
        <v>2210</v>
      </c>
      <c r="H9" s="19">
        <v>12.19</v>
      </c>
      <c r="I9" s="20" t="s">
        <v>19</v>
      </c>
      <c r="J9" s="15"/>
      <c r="K9" s="21"/>
    </row>
    <row r="10" spans="1:11" ht="15.75" x14ac:dyDescent="0.25">
      <c r="A10" s="13"/>
      <c r="B10" s="14"/>
      <c r="C10" s="15"/>
      <c r="D10" s="15"/>
      <c r="E10" s="16"/>
      <c r="F10" s="17">
        <f t="shared" si="0"/>
        <v>0</v>
      </c>
      <c r="G10" s="22">
        <v>2210</v>
      </c>
      <c r="H10" s="19">
        <v>7.05</v>
      </c>
      <c r="I10" s="20" t="s">
        <v>20</v>
      </c>
      <c r="J10" s="15"/>
      <c r="K10" s="21"/>
    </row>
    <row r="11" spans="1:11" ht="15.75" x14ac:dyDescent="0.25">
      <c r="A11" s="13"/>
      <c r="B11" s="14"/>
      <c r="C11" s="15"/>
      <c r="D11" s="15"/>
      <c r="E11" s="16"/>
      <c r="F11" s="17">
        <f t="shared" si="0"/>
        <v>0</v>
      </c>
      <c r="G11" s="22">
        <v>2210</v>
      </c>
      <c r="H11" s="19">
        <v>16.489999999999998</v>
      </c>
      <c r="I11" s="20" t="s">
        <v>21</v>
      </c>
      <c r="J11" s="15"/>
      <c r="K11" s="21"/>
    </row>
    <row r="12" spans="1:11" ht="15.75" x14ac:dyDescent="0.25">
      <c r="A12" s="13"/>
      <c r="B12" s="14"/>
      <c r="C12" s="15"/>
      <c r="D12" s="15"/>
      <c r="E12" s="16"/>
      <c r="F12" s="17">
        <f t="shared" si="0"/>
        <v>0</v>
      </c>
      <c r="G12" s="22">
        <v>2210</v>
      </c>
      <c r="H12" s="19">
        <v>6.9</v>
      </c>
      <c r="I12" s="20" t="s">
        <v>22</v>
      </c>
      <c r="J12" s="15"/>
      <c r="K12" s="21"/>
    </row>
    <row r="13" spans="1:11" ht="15.75" x14ac:dyDescent="0.25">
      <c r="A13" s="13"/>
      <c r="B13" s="14"/>
      <c r="C13" s="15"/>
      <c r="D13" s="15"/>
      <c r="E13" s="16"/>
      <c r="F13" s="17">
        <f t="shared" si="0"/>
        <v>0</v>
      </c>
      <c r="G13" s="22">
        <v>2220</v>
      </c>
      <c r="H13" s="19">
        <v>8.07</v>
      </c>
      <c r="I13" s="20" t="s">
        <v>23</v>
      </c>
      <c r="J13" s="15"/>
      <c r="K13" s="21"/>
    </row>
    <row r="14" spans="1:11" ht="15.75" x14ac:dyDescent="0.25">
      <c r="A14" s="13"/>
      <c r="B14" s="14"/>
      <c r="C14" s="15"/>
      <c r="D14" s="15"/>
      <c r="E14" s="16"/>
      <c r="F14" s="17">
        <f t="shared" si="0"/>
        <v>0</v>
      </c>
      <c r="G14" s="13"/>
      <c r="H14" s="15"/>
      <c r="I14" s="23"/>
      <c r="J14" s="15"/>
      <c r="K14" s="21"/>
    </row>
    <row r="15" spans="1:11" ht="15.75" x14ac:dyDescent="0.25">
      <c r="A15" s="24"/>
      <c r="B15" s="14"/>
      <c r="C15" s="15"/>
      <c r="D15" s="15"/>
      <c r="E15" s="16"/>
      <c r="F15" s="17">
        <f t="shared" si="0"/>
        <v>0</v>
      </c>
      <c r="G15" s="25"/>
      <c r="H15" s="15"/>
      <c r="I15" s="16"/>
      <c r="J15" s="15"/>
      <c r="K15" s="21"/>
    </row>
    <row r="16" spans="1:11" ht="15" customHeight="1" x14ac:dyDescent="0.25">
      <c r="A16" s="24"/>
      <c r="B16" s="14"/>
      <c r="C16" s="15"/>
      <c r="D16" s="15"/>
      <c r="E16" s="16"/>
      <c r="F16" s="17">
        <f t="shared" si="0"/>
        <v>0</v>
      </c>
      <c r="G16" s="13"/>
      <c r="H16" s="15"/>
      <c r="I16" s="13"/>
      <c r="J16" s="15"/>
      <c r="K16" s="21"/>
    </row>
    <row r="17" spans="1:11" ht="15.75" x14ac:dyDescent="0.25">
      <c r="A17" s="13"/>
      <c r="B17" s="14"/>
      <c r="C17" s="15"/>
      <c r="D17" s="15"/>
      <c r="E17" s="16"/>
      <c r="F17" s="17">
        <f t="shared" si="0"/>
        <v>0</v>
      </c>
      <c r="G17" s="14"/>
      <c r="H17" s="15"/>
      <c r="I17" s="16"/>
      <c r="J17" s="15"/>
      <c r="K17" s="21"/>
    </row>
    <row r="18" spans="1:11" ht="15.75" x14ac:dyDescent="0.25">
      <c r="A18" s="13"/>
      <c r="B18" s="14"/>
      <c r="C18" s="15"/>
      <c r="D18" s="15"/>
      <c r="E18" s="16"/>
      <c r="F18" s="17">
        <f t="shared" si="0"/>
        <v>0</v>
      </c>
      <c r="G18" s="14"/>
      <c r="H18" s="15"/>
      <c r="I18" s="16"/>
      <c r="J18" s="15"/>
      <c r="K18" s="21"/>
    </row>
    <row r="19" spans="1:11" ht="15.75" x14ac:dyDescent="0.25">
      <c r="A19" s="13"/>
      <c r="B19" s="14"/>
      <c r="C19" s="15"/>
      <c r="D19" s="15"/>
      <c r="E19" s="16"/>
      <c r="F19" s="17">
        <f t="shared" si="0"/>
        <v>0</v>
      </c>
      <c r="G19" s="14"/>
      <c r="H19" s="15"/>
      <c r="I19" s="16"/>
      <c r="J19" s="15"/>
      <c r="K19" s="21"/>
    </row>
    <row r="20" spans="1:11" ht="15.75" x14ac:dyDescent="0.25">
      <c r="A20" s="13"/>
      <c r="B20" s="14"/>
      <c r="C20" s="15"/>
      <c r="D20" s="15"/>
      <c r="E20" s="16"/>
      <c r="F20" s="17">
        <f t="shared" si="0"/>
        <v>0</v>
      </c>
      <c r="G20" s="14"/>
      <c r="H20" s="15"/>
      <c r="I20" s="16"/>
      <c r="J20" s="15"/>
      <c r="K20" s="21"/>
    </row>
    <row r="21" spans="1:11" ht="15.75" x14ac:dyDescent="0.25">
      <c r="A21" s="13"/>
      <c r="B21" s="14"/>
      <c r="C21" s="15"/>
      <c r="D21" s="15"/>
      <c r="E21" s="16"/>
      <c r="F21" s="17">
        <f t="shared" si="0"/>
        <v>0</v>
      </c>
      <c r="G21" s="14"/>
      <c r="H21" s="15"/>
      <c r="I21" s="16"/>
      <c r="J21" s="15"/>
      <c r="K21" s="21"/>
    </row>
    <row r="22" spans="1:11" ht="15.75" x14ac:dyDescent="0.25">
      <c r="A22" s="13"/>
      <c r="B22" s="14"/>
      <c r="C22" s="15"/>
      <c r="D22" s="15"/>
      <c r="E22" s="16"/>
      <c r="F22" s="17">
        <f t="shared" si="0"/>
        <v>0</v>
      </c>
      <c r="G22" s="14"/>
      <c r="H22" s="15"/>
      <c r="I22" s="16"/>
      <c r="J22" s="15"/>
      <c r="K22" s="21"/>
    </row>
    <row r="23" spans="1:11" ht="15.75" x14ac:dyDescent="0.25">
      <c r="A23" s="13"/>
      <c r="B23" s="14"/>
      <c r="C23" s="15"/>
      <c r="D23" s="15"/>
      <c r="E23" s="16"/>
      <c r="F23" s="17">
        <f t="shared" si="0"/>
        <v>0</v>
      </c>
      <c r="G23" s="14"/>
      <c r="H23" s="15"/>
      <c r="I23" s="16"/>
      <c r="J23" s="15"/>
      <c r="K23" s="21"/>
    </row>
    <row r="24" spans="1:11" ht="15.75" hidden="1" x14ac:dyDescent="0.25">
      <c r="A24" s="13"/>
      <c r="B24" s="14"/>
      <c r="C24" s="15"/>
      <c r="D24" s="15"/>
      <c r="E24" s="16"/>
      <c r="F24" s="17">
        <f t="shared" si="0"/>
        <v>0</v>
      </c>
      <c r="G24" s="14"/>
      <c r="H24" s="15"/>
      <c r="I24" s="16"/>
      <c r="J24" s="15"/>
      <c r="K24" s="21"/>
    </row>
    <row r="25" spans="1:11" ht="15.75" hidden="1" x14ac:dyDescent="0.25">
      <c r="A25" s="24"/>
      <c r="B25" s="14"/>
      <c r="C25" s="15"/>
      <c r="D25" s="15"/>
      <c r="E25" s="16"/>
      <c r="F25" s="17">
        <f t="shared" si="0"/>
        <v>0</v>
      </c>
      <c r="G25" s="14"/>
      <c r="H25" s="15"/>
      <c r="I25" s="16"/>
      <c r="J25" s="15"/>
      <c r="K25" s="21"/>
    </row>
    <row r="26" spans="1:11" ht="15.75" hidden="1" x14ac:dyDescent="0.25">
      <c r="A26" s="24"/>
      <c r="B26" s="14"/>
      <c r="C26" s="15"/>
      <c r="D26" s="15"/>
      <c r="E26" s="16"/>
      <c r="F26" s="17">
        <f t="shared" si="0"/>
        <v>0</v>
      </c>
      <c r="G26" s="14"/>
      <c r="H26" s="15"/>
      <c r="I26" s="16"/>
      <c r="J26" s="15"/>
      <c r="K26" s="21"/>
    </row>
    <row r="27" spans="1:11" ht="15.75" hidden="1" x14ac:dyDescent="0.25">
      <c r="A27" s="13"/>
      <c r="B27" s="14"/>
      <c r="C27" s="15"/>
      <c r="D27" s="15"/>
      <c r="E27" s="16"/>
      <c r="F27" s="17">
        <f t="shared" si="0"/>
        <v>0</v>
      </c>
      <c r="G27" s="14"/>
      <c r="H27" s="15"/>
      <c r="I27" s="16"/>
      <c r="J27" s="15"/>
      <c r="K27" s="21"/>
    </row>
    <row r="28" spans="1:11" ht="15.75" hidden="1" x14ac:dyDescent="0.25">
      <c r="A28" s="13"/>
      <c r="B28" s="14"/>
      <c r="C28" s="15"/>
      <c r="D28" s="15"/>
      <c r="E28" s="16"/>
      <c r="F28" s="17">
        <f t="shared" si="0"/>
        <v>0</v>
      </c>
      <c r="G28" s="14"/>
      <c r="H28" s="15"/>
      <c r="I28" s="16"/>
      <c r="J28" s="15"/>
      <c r="K28" s="21"/>
    </row>
    <row r="29" spans="1:11" ht="15.75" hidden="1" x14ac:dyDescent="0.25">
      <c r="A29" s="13"/>
      <c r="B29" s="14"/>
      <c r="C29" s="15"/>
      <c r="D29" s="15"/>
      <c r="E29" s="16"/>
      <c r="F29" s="17">
        <f t="shared" si="0"/>
        <v>0</v>
      </c>
      <c r="G29" s="14"/>
      <c r="H29" s="15"/>
      <c r="I29" s="16"/>
      <c r="J29" s="15"/>
      <c r="K29" s="21"/>
    </row>
    <row r="30" spans="1:11" ht="15.75" hidden="1" x14ac:dyDescent="0.25">
      <c r="A30" s="13"/>
      <c r="B30" s="14"/>
      <c r="C30" s="15"/>
      <c r="D30" s="15"/>
      <c r="E30" s="16"/>
      <c r="F30" s="17">
        <f t="shared" si="0"/>
        <v>0</v>
      </c>
      <c r="G30" s="14"/>
      <c r="H30" s="15"/>
      <c r="I30" s="16"/>
      <c r="J30" s="15"/>
      <c r="K30" s="21"/>
    </row>
    <row r="31" spans="1:11" ht="15.75" hidden="1" x14ac:dyDescent="0.25">
      <c r="A31" s="13"/>
      <c r="B31" s="14"/>
      <c r="C31" s="15"/>
      <c r="D31" s="15"/>
      <c r="E31" s="16"/>
      <c r="F31" s="17">
        <f t="shared" si="0"/>
        <v>0</v>
      </c>
      <c r="G31" s="14"/>
      <c r="H31" s="15"/>
      <c r="I31" s="16"/>
      <c r="J31" s="15"/>
      <c r="K31" s="21"/>
    </row>
    <row r="32" spans="1:11" ht="15.75" hidden="1" x14ac:dyDescent="0.25">
      <c r="A32" s="13"/>
      <c r="B32" s="14"/>
      <c r="C32" s="15"/>
      <c r="D32" s="15"/>
      <c r="E32" s="16"/>
      <c r="F32" s="17">
        <f t="shared" si="0"/>
        <v>0</v>
      </c>
      <c r="G32" s="14"/>
      <c r="H32" s="15"/>
      <c r="I32" s="16"/>
      <c r="J32" s="15"/>
      <c r="K32" s="21"/>
    </row>
    <row r="33" spans="1:11" ht="15.75" hidden="1" x14ac:dyDescent="0.25">
      <c r="A33" s="13"/>
      <c r="B33" s="14"/>
      <c r="C33" s="15"/>
      <c r="D33" s="15"/>
      <c r="E33" s="16"/>
      <c r="F33" s="17">
        <f t="shared" si="0"/>
        <v>0</v>
      </c>
      <c r="G33" s="14"/>
      <c r="H33" s="15"/>
      <c r="I33" s="16"/>
      <c r="J33" s="15"/>
      <c r="K33" s="21"/>
    </row>
    <row r="34" spans="1:11" ht="15.75" hidden="1" x14ac:dyDescent="0.25">
      <c r="A34" s="13"/>
      <c r="B34" s="14"/>
      <c r="C34" s="15"/>
      <c r="D34" s="15"/>
      <c r="E34" s="16"/>
      <c r="F34" s="17">
        <f t="shared" si="0"/>
        <v>0</v>
      </c>
      <c r="G34" s="14"/>
      <c r="H34" s="15"/>
      <c r="I34" s="16"/>
      <c r="J34" s="15"/>
      <c r="K34" s="21"/>
    </row>
    <row r="35" spans="1:11" ht="15.75" hidden="1" x14ac:dyDescent="0.25">
      <c r="A35" s="24"/>
      <c r="B35" s="14"/>
      <c r="C35" s="15"/>
      <c r="D35" s="15"/>
      <c r="E35" s="16"/>
      <c r="F35" s="17">
        <f t="shared" si="0"/>
        <v>0</v>
      </c>
      <c r="G35" s="14"/>
      <c r="H35" s="15"/>
      <c r="I35" s="16"/>
      <c r="J35" s="15"/>
      <c r="K35" s="21"/>
    </row>
    <row r="36" spans="1:11" ht="15.75" hidden="1" x14ac:dyDescent="0.25">
      <c r="A36" s="24"/>
      <c r="B36" s="14"/>
      <c r="C36" s="15"/>
      <c r="D36" s="15"/>
      <c r="E36" s="16"/>
      <c r="F36" s="17">
        <f t="shared" si="0"/>
        <v>0</v>
      </c>
      <c r="G36" s="14"/>
      <c r="H36" s="15"/>
      <c r="I36" s="16"/>
      <c r="J36" s="15"/>
      <c r="K36" s="21"/>
    </row>
    <row r="37" spans="1:11" ht="15.75" hidden="1" x14ac:dyDescent="0.25">
      <c r="A37" s="13"/>
      <c r="B37" s="14"/>
      <c r="C37" s="15"/>
      <c r="D37" s="15"/>
      <c r="E37" s="16"/>
      <c r="F37" s="17">
        <f t="shared" si="0"/>
        <v>0</v>
      </c>
      <c r="G37" s="14"/>
      <c r="H37" s="15"/>
      <c r="I37" s="16"/>
      <c r="J37" s="15"/>
      <c r="K37" s="21"/>
    </row>
    <row r="38" spans="1:11" ht="15.75" hidden="1" x14ac:dyDescent="0.25">
      <c r="A38" s="13"/>
      <c r="B38" s="14"/>
      <c r="C38" s="15"/>
      <c r="D38" s="15"/>
      <c r="E38" s="16"/>
      <c r="F38" s="17">
        <f t="shared" si="0"/>
        <v>0</v>
      </c>
      <c r="G38" s="14"/>
      <c r="H38" s="15"/>
      <c r="I38" s="16"/>
      <c r="J38" s="15"/>
      <c r="K38" s="21"/>
    </row>
    <row r="39" spans="1:11" ht="15.75" hidden="1" x14ac:dyDescent="0.25">
      <c r="A39" s="13"/>
      <c r="B39" s="14"/>
      <c r="C39" s="15"/>
      <c r="D39" s="15"/>
      <c r="E39" s="16"/>
      <c r="F39" s="17">
        <f t="shared" si="0"/>
        <v>0</v>
      </c>
      <c r="G39" s="14"/>
      <c r="H39" s="15"/>
      <c r="I39" s="16"/>
      <c r="J39" s="15"/>
      <c r="K39" s="21"/>
    </row>
    <row r="40" spans="1:11" ht="15.75" hidden="1" x14ac:dyDescent="0.25">
      <c r="A40" s="13"/>
      <c r="B40" s="14"/>
      <c r="C40" s="15"/>
      <c r="D40" s="15"/>
      <c r="E40" s="16"/>
      <c r="F40" s="17">
        <f t="shared" si="0"/>
        <v>0</v>
      </c>
      <c r="G40" s="14"/>
      <c r="H40" s="15"/>
      <c r="I40" s="16"/>
      <c r="J40" s="15"/>
      <c r="K40" s="21"/>
    </row>
    <row r="41" spans="1:11" ht="15.75" hidden="1" x14ac:dyDescent="0.25">
      <c r="A41" s="13"/>
      <c r="B41" s="14"/>
      <c r="C41" s="15"/>
      <c r="D41" s="15"/>
      <c r="E41" s="16"/>
      <c r="F41" s="17">
        <f t="shared" si="0"/>
        <v>0</v>
      </c>
      <c r="G41" s="14"/>
      <c r="H41" s="15"/>
      <c r="I41" s="16"/>
      <c r="J41" s="15"/>
      <c r="K41" s="21"/>
    </row>
    <row r="42" spans="1:11" ht="15.75" hidden="1" x14ac:dyDescent="0.25">
      <c r="A42" s="13"/>
      <c r="B42" s="14"/>
      <c r="C42" s="15"/>
      <c r="D42" s="15"/>
      <c r="E42" s="16"/>
      <c r="F42" s="17">
        <f t="shared" si="0"/>
        <v>0</v>
      </c>
      <c r="G42" s="14"/>
      <c r="H42" s="15"/>
      <c r="I42" s="16"/>
      <c r="J42" s="15"/>
      <c r="K42" s="21"/>
    </row>
    <row r="43" spans="1:11" ht="15.75" hidden="1" x14ac:dyDescent="0.25">
      <c r="A43" s="13"/>
      <c r="B43" s="14"/>
      <c r="C43" s="15"/>
      <c r="D43" s="15"/>
      <c r="E43" s="16"/>
      <c r="F43" s="17">
        <f t="shared" si="0"/>
        <v>0</v>
      </c>
      <c r="G43" s="14"/>
      <c r="H43" s="15"/>
      <c r="I43" s="16"/>
      <c r="J43" s="15"/>
      <c r="K43" s="21"/>
    </row>
    <row r="44" spans="1:11" ht="15.75" hidden="1" x14ac:dyDescent="0.25">
      <c r="A44" s="13"/>
      <c r="B44" s="14"/>
      <c r="C44" s="15"/>
      <c r="D44" s="15"/>
      <c r="E44" s="16"/>
      <c r="F44" s="17">
        <f t="shared" si="0"/>
        <v>0</v>
      </c>
      <c r="G44" s="14"/>
      <c r="H44" s="15"/>
      <c r="I44" s="16"/>
      <c r="J44" s="15"/>
      <c r="K44" s="21"/>
    </row>
    <row r="45" spans="1:11" ht="15.75" hidden="1" x14ac:dyDescent="0.25">
      <c r="A45" s="24"/>
      <c r="B45" s="14"/>
      <c r="C45" s="15"/>
      <c r="D45" s="15"/>
      <c r="E45" s="16"/>
      <c r="F45" s="17">
        <f t="shared" si="0"/>
        <v>0</v>
      </c>
      <c r="G45" s="14"/>
      <c r="H45" s="15"/>
      <c r="I45" s="16"/>
      <c r="J45" s="15"/>
      <c r="K45" s="21"/>
    </row>
    <row r="46" spans="1:11" ht="15.75" hidden="1" x14ac:dyDescent="0.25">
      <c r="A46" s="24"/>
      <c r="B46" s="14"/>
      <c r="C46" s="15"/>
      <c r="D46" s="15"/>
      <c r="E46" s="16"/>
      <c r="F46" s="17">
        <f t="shared" si="0"/>
        <v>0</v>
      </c>
      <c r="G46" s="14"/>
      <c r="H46" s="15"/>
      <c r="I46" s="16"/>
      <c r="J46" s="15"/>
      <c r="K46" s="21"/>
    </row>
    <row r="47" spans="1:11" ht="15.75" x14ac:dyDescent="0.25">
      <c r="A47" s="26"/>
      <c r="B47" s="27"/>
      <c r="C47" s="28"/>
      <c r="D47" s="28"/>
      <c r="E47" s="29"/>
      <c r="F47" s="17">
        <f t="shared" si="0"/>
        <v>0</v>
      </c>
      <c r="G47" s="27"/>
      <c r="H47" s="28"/>
      <c r="I47" s="29"/>
      <c r="J47" s="28"/>
      <c r="K47" s="21"/>
    </row>
    <row r="48" spans="1:11" ht="15.75" x14ac:dyDescent="0.25">
      <c r="A48" s="26"/>
      <c r="B48" s="27"/>
      <c r="C48" s="28"/>
      <c r="D48" s="28"/>
      <c r="E48" s="29"/>
      <c r="F48" s="17">
        <f t="shared" si="0"/>
        <v>0</v>
      </c>
      <c r="G48" s="27"/>
      <c r="H48" s="28"/>
      <c r="I48" s="29"/>
      <c r="J48" s="28"/>
      <c r="K48" s="21"/>
    </row>
    <row r="49" spans="1:11" ht="15.75" x14ac:dyDescent="0.25">
      <c r="A49" s="26"/>
      <c r="B49" s="27"/>
      <c r="C49" s="28"/>
      <c r="D49" s="28"/>
      <c r="E49" s="29"/>
      <c r="F49" s="17">
        <f t="shared" si="0"/>
        <v>0</v>
      </c>
      <c r="G49" s="27"/>
      <c r="H49" s="28"/>
      <c r="I49" s="29"/>
      <c r="J49" s="28"/>
      <c r="K49" s="21"/>
    </row>
    <row r="50" spans="1:11" ht="15.75" x14ac:dyDescent="0.25">
      <c r="A50" s="27"/>
      <c r="B50" s="30" t="s">
        <v>24</v>
      </c>
      <c r="C50" s="31">
        <f>SUM(C7:C49)</f>
        <v>48.18</v>
      </c>
      <c r="D50" s="31">
        <f>SUM(D7:D49)</f>
        <v>12.89</v>
      </c>
      <c r="E50" s="32"/>
      <c r="F50" s="33">
        <f t="shared" si="0"/>
        <v>61.07</v>
      </c>
      <c r="G50" s="34"/>
      <c r="H50" s="31">
        <f>SUM(H7:H49)</f>
        <v>70.66</v>
      </c>
      <c r="I50" s="32"/>
      <c r="J50" s="31">
        <f>SUM(J7:J49)</f>
        <v>0</v>
      </c>
      <c r="K50" s="35"/>
    </row>
    <row r="53" spans="1:11" ht="15.75" x14ac:dyDescent="0.25">
      <c r="B53" s="36" t="s">
        <v>25</v>
      </c>
      <c r="C53" s="37"/>
      <c r="D53" s="37"/>
      <c r="E53" s="37"/>
      <c r="F53" s="38"/>
      <c r="G53" s="39" t="s">
        <v>26</v>
      </c>
      <c r="H53" s="40"/>
    </row>
    <row r="54" spans="1:11" ht="15.75" x14ac:dyDescent="0.25">
      <c r="B54" s="36"/>
      <c r="C54" s="37"/>
      <c r="D54" s="37"/>
      <c r="E54" s="37"/>
      <c r="F54" s="41" t="s">
        <v>27</v>
      </c>
      <c r="G54" s="42"/>
      <c r="H54" s="43"/>
    </row>
    <row r="55" spans="1:11" ht="15.75" x14ac:dyDescent="0.25">
      <c r="B55" s="36" t="s">
        <v>28</v>
      </c>
      <c r="C55" s="37"/>
      <c r="D55" s="37"/>
      <c r="E55" s="37"/>
      <c r="F55" s="38"/>
      <c r="G55" s="39" t="s">
        <v>29</v>
      </c>
      <c r="H55" s="40"/>
    </row>
    <row r="56" spans="1:11" x14ac:dyDescent="0.25">
      <c r="F56" s="44" t="s">
        <v>27</v>
      </c>
      <c r="G56" s="45"/>
      <c r="H56" s="46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75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zoomScale="80" zoomScaleNormal="80" workbookViewId="0">
      <selection activeCell="Q18" sqref="Q18"/>
    </sheetView>
  </sheetViews>
  <sheetFormatPr defaultRowHeight="15" x14ac:dyDescent="0.25"/>
  <cols>
    <col min="1" max="1" width="5.7109375" customWidth="1"/>
    <col min="2" max="2" width="31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5.7109375" customWidth="1"/>
    <col min="258" max="258" width="31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5.7109375" customWidth="1"/>
    <col min="514" max="514" width="31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5.7109375" customWidth="1"/>
    <col min="770" max="770" width="31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5.7109375" customWidth="1"/>
    <col min="1026" max="1026" width="31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5.7109375" customWidth="1"/>
    <col min="1282" max="1282" width="31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5.7109375" customWidth="1"/>
    <col min="1538" max="1538" width="31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5.7109375" customWidth="1"/>
    <col min="1794" max="1794" width="31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5.7109375" customWidth="1"/>
    <col min="2050" max="2050" width="31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5.7109375" customWidth="1"/>
    <col min="2306" max="2306" width="31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5.7109375" customWidth="1"/>
    <col min="2562" max="2562" width="31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5.7109375" customWidth="1"/>
    <col min="2818" max="2818" width="31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5.7109375" customWidth="1"/>
    <col min="3074" max="3074" width="31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5.7109375" customWidth="1"/>
    <col min="3330" max="3330" width="31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5.7109375" customWidth="1"/>
    <col min="3586" max="3586" width="31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5.7109375" customWidth="1"/>
    <col min="3842" max="3842" width="31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5.7109375" customWidth="1"/>
    <col min="4098" max="4098" width="31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5.7109375" customWidth="1"/>
    <col min="4354" max="4354" width="31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5.7109375" customWidth="1"/>
    <col min="4610" max="4610" width="31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5.7109375" customWidth="1"/>
    <col min="4866" max="4866" width="31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5.7109375" customWidth="1"/>
    <col min="5122" max="5122" width="31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5.7109375" customWidth="1"/>
    <col min="5378" max="5378" width="31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5.7109375" customWidth="1"/>
    <col min="5634" max="5634" width="31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5.7109375" customWidth="1"/>
    <col min="5890" max="5890" width="31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5.7109375" customWidth="1"/>
    <col min="6146" max="6146" width="31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5.7109375" customWidth="1"/>
    <col min="6402" max="6402" width="31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5.7109375" customWidth="1"/>
    <col min="6658" max="6658" width="31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5.7109375" customWidth="1"/>
    <col min="6914" max="6914" width="31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5.7109375" customWidth="1"/>
    <col min="7170" max="7170" width="31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5.7109375" customWidth="1"/>
    <col min="7426" max="7426" width="31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5.7109375" customWidth="1"/>
    <col min="7682" max="7682" width="31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5.7109375" customWidth="1"/>
    <col min="7938" max="7938" width="31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5.7109375" customWidth="1"/>
    <col min="8194" max="8194" width="31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5.7109375" customWidth="1"/>
    <col min="8450" max="8450" width="31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5.7109375" customWidth="1"/>
    <col min="8706" max="8706" width="31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5.7109375" customWidth="1"/>
    <col min="8962" max="8962" width="31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5.7109375" customWidth="1"/>
    <col min="9218" max="9218" width="31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5.7109375" customWidth="1"/>
    <col min="9474" max="9474" width="31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5.7109375" customWidth="1"/>
    <col min="9730" max="9730" width="31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5.7109375" customWidth="1"/>
    <col min="9986" max="9986" width="31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5.7109375" customWidth="1"/>
    <col min="10242" max="10242" width="31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5.7109375" customWidth="1"/>
    <col min="10498" max="10498" width="31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5.7109375" customWidth="1"/>
    <col min="10754" max="10754" width="31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5.7109375" customWidth="1"/>
    <col min="11010" max="11010" width="31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5.7109375" customWidth="1"/>
    <col min="11266" max="11266" width="31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5.7109375" customWidth="1"/>
    <col min="11522" max="11522" width="31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5.7109375" customWidth="1"/>
    <col min="11778" max="11778" width="31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5.7109375" customWidth="1"/>
    <col min="12034" max="12034" width="31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5.7109375" customWidth="1"/>
    <col min="12290" max="12290" width="31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5.7109375" customWidth="1"/>
    <col min="12546" max="12546" width="31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5.7109375" customWidth="1"/>
    <col min="12802" max="12802" width="31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5.7109375" customWidth="1"/>
    <col min="13058" max="13058" width="31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5.7109375" customWidth="1"/>
    <col min="13314" max="13314" width="31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5.7109375" customWidth="1"/>
    <col min="13570" max="13570" width="31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5.7109375" customWidth="1"/>
    <col min="13826" max="13826" width="31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5.7109375" customWidth="1"/>
    <col min="14082" max="14082" width="31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5.7109375" customWidth="1"/>
    <col min="14338" max="14338" width="31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5.7109375" customWidth="1"/>
    <col min="14594" max="14594" width="31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5.7109375" customWidth="1"/>
    <col min="14850" max="14850" width="31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5.7109375" customWidth="1"/>
    <col min="15106" max="15106" width="31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5.7109375" customWidth="1"/>
    <col min="15362" max="15362" width="31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5.7109375" customWidth="1"/>
    <col min="15618" max="15618" width="31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5.7109375" customWidth="1"/>
    <col min="15874" max="15874" width="31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5.7109375" customWidth="1"/>
    <col min="16130" max="16130" width="31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7" ht="1.5" customHeight="1" x14ac:dyDescent="0.25">
      <c r="K1" s="1"/>
      <c r="L1" s="1"/>
      <c r="M1" s="1" t="s">
        <v>30</v>
      </c>
    </row>
    <row r="2" spans="1:17" ht="20.25" hidden="1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31</v>
      </c>
    </row>
    <row r="3" spans="1:17" ht="33.75" customHeight="1" x14ac:dyDescent="0.25">
      <c r="A3" s="2"/>
      <c r="B3" s="5" t="s">
        <v>235</v>
      </c>
      <c r="C3" s="6"/>
      <c r="D3" s="6"/>
      <c r="E3" s="6"/>
      <c r="F3" s="6"/>
      <c r="G3" s="6"/>
      <c r="H3" s="6"/>
      <c r="I3" s="6"/>
      <c r="J3" s="6"/>
      <c r="K3" s="2"/>
    </row>
    <row r="4" spans="1:17" ht="7.5" hidden="1" customHeight="1" x14ac:dyDescent="0.25">
      <c r="A4" s="7" t="s">
        <v>32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7" ht="33" customHeight="1" x14ac:dyDescent="0.25">
      <c r="A5" s="8" t="s">
        <v>2</v>
      </c>
      <c r="B5" s="8" t="s">
        <v>3</v>
      </c>
      <c r="C5" s="9" t="s">
        <v>4</v>
      </c>
      <c r="D5" s="9"/>
      <c r="E5" s="9"/>
      <c r="F5" s="9" t="s">
        <v>5</v>
      </c>
      <c r="G5" s="9" t="s">
        <v>6</v>
      </c>
      <c r="H5" s="9"/>
      <c r="I5" s="9"/>
      <c r="J5" s="9"/>
      <c r="K5" s="10" t="s">
        <v>7</v>
      </c>
    </row>
    <row r="6" spans="1:17" ht="105" customHeight="1" x14ac:dyDescent="0.4">
      <c r="A6" s="8"/>
      <c r="B6" s="8"/>
      <c r="C6" s="11" t="s">
        <v>8</v>
      </c>
      <c r="D6" s="11" t="s">
        <v>9</v>
      </c>
      <c r="E6" s="11" t="s">
        <v>10</v>
      </c>
      <c r="F6" s="9"/>
      <c r="G6" s="12" t="s">
        <v>11</v>
      </c>
      <c r="H6" s="11" t="s">
        <v>12</v>
      </c>
      <c r="I6" s="11" t="s">
        <v>13</v>
      </c>
      <c r="J6" s="11" t="s">
        <v>12</v>
      </c>
      <c r="K6" s="10"/>
      <c r="N6" s="195"/>
      <c r="Q6" s="196"/>
    </row>
    <row r="7" spans="1:17" ht="62.25" customHeight="1" x14ac:dyDescent="0.25">
      <c r="A7" s="13">
        <v>1</v>
      </c>
      <c r="B7" s="25" t="s">
        <v>236</v>
      </c>
      <c r="C7" s="15"/>
      <c r="D7" s="15">
        <v>16.38</v>
      </c>
      <c r="E7" s="25" t="s">
        <v>237</v>
      </c>
      <c r="F7" s="17">
        <v>16.38</v>
      </c>
      <c r="G7" s="14"/>
      <c r="H7" s="15"/>
      <c r="I7" s="16" t="s">
        <v>237</v>
      </c>
      <c r="J7" s="15">
        <v>16.38</v>
      </c>
      <c r="K7" s="21"/>
    </row>
    <row r="8" spans="1:17" ht="47.25" x14ac:dyDescent="0.25">
      <c r="A8" s="13">
        <v>2</v>
      </c>
      <c r="B8" s="25" t="s">
        <v>236</v>
      </c>
      <c r="C8" s="15"/>
      <c r="D8" s="15">
        <v>10</v>
      </c>
      <c r="E8" s="25" t="s">
        <v>238</v>
      </c>
      <c r="F8" s="17">
        <f t="shared" ref="F8:F28" si="0">SUM(C8,D8)</f>
        <v>10</v>
      </c>
      <c r="G8" s="14"/>
      <c r="H8" s="15"/>
      <c r="I8" s="25" t="s">
        <v>238</v>
      </c>
      <c r="J8" s="15">
        <v>9.99</v>
      </c>
      <c r="K8" s="21"/>
    </row>
    <row r="9" spans="1:17" ht="31.5" x14ac:dyDescent="0.25">
      <c r="A9" s="13">
        <v>3</v>
      </c>
      <c r="B9" s="25" t="s">
        <v>236</v>
      </c>
      <c r="C9" s="15"/>
      <c r="D9" s="15">
        <v>3.19</v>
      </c>
      <c r="E9" s="25" t="s">
        <v>239</v>
      </c>
      <c r="F9" s="17">
        <f t="shared" si="0"/>
        <v>3.19</v>
      </c>
      <c r="G9" s="14"/>
      <c r="H9" s="15"/>
      <c r="I9" s="25" t="s">
        <v>239</v>
      </c>
      <c r="J9" s="15">
        <v>3.19</v>
      </c>
      <c r="K9" s="21"/>
    </row>
    <row r="10" spans="1:17" ht="15.75" x14ac:dyDescent="0.25">
      <c r="A10" s="13">
        <v>4</v>
      </c>
      <c r="B10" s="14" t="s">
        <v>240</v>
      </c>
      <c r="C10" s="15"/>
      <c r="D10" s="15">
        <v>3.36</v>
      </c>
      <c r="E10" s="16" t="s">
        <v>241</v>
      </c>
      <c r="F10" s="17">
        <v>3.36</v>
      </c>
      <c r="G10" s="14"/>
      <c r="H10" s="15"/>
      <c r="I10" s="16" t="s">
        <v>241</v>
      </c>
      <c r="J10" s="15">
        <v>3.36</v>
      </c>
      <c r="K10" s="21"/>
    </row>
    <row r="11" spans="1:17" ht="15.75" x14ac:dyDescent="0.25">
      <c r="A11" s="13">
        <v>5</v>
      </c>
      <c r="B11" s="14" t="s">
        <v>240</v>
      </c>
      <c r="C11" s="15"/>
      <c r="D11" s="15">
        <v>36.53</v>
      </c>
      <c r="E11" s="16" t="s">
        <v>242</v>
      </c>
      <c r="F11" s="17">
        <f t="shared" si="0"/>
        <v>36.53</v>
      </c>
      <c r="G11" s="14"/>
      <c r="H11" s="15"/>
      <c r="I11" s="16" t="s">
        <v>242</v>
      </c>
      <c r="J11" s="15">
        <v>36.53</v>
      </c>
      <c r="K11" s="21"/>
    </row>
    <row r="12" spans="1:17" ht="15.75" x14ac:dyDescent="0.25">
      <c r="A12" s="13"/>
      <c r="B12" s="14"/>
      <c r="C12" s="15"/>
      <c r="D12" s="15"/>
      <c r="E12" s="16"/>
      <c r="F12" s="17">
        <f t="shared" si="0"/>
        <v>0</v>
      </c>
      <c r="G12" s="24"/>
      <c r="H12" s="15"/>
      <c r="I12" s="16"/>
      <c r="J12" s="15"/>
      <c r="K12" s="21"/>
    </row>
    <row r="13" spans="1:17" ht="15.75" x14ac:dyDescent="0.25">
      <c r="A13" s="13"/>
      <c r="B13" s="14"/>
      <c r="C13" s="15"/>
      <c r="D13" s="15"/>
      <c r="E13" s="16"/>
      <c r="F13" s="17">
        <f t="shared" si="0"/>
        <v>0</v>
      </c>
      <c r="G13" s="24"/>
      <c r="H13" s="15"/>
      <c r="I13" s="16"/>
      <c r="J13" s="15"/>
      <c r="K13" s="21"/>
    </row>
    <row r="14" spans="1:17" ht="15.75" x14ac:dyDescent="0.25">
      <c r="A14" s="13"/>
      <c r="B14" s="14"/>
      <c r="C14" s="15"/>
      <c r="D14" s="15"/>
      <c r="E14" s="16"/>
      <c r="F14" s="17">
        <f t="shared" si="0"/>
        <v>0</v>
      </c>
      <c r="G14" s="14"/>
      <c r="H14" s="15"/>
      <c r="I14" s="16"/>
      <c r="J14" s="15"/>
      <c r="K14" s="21"/>
    </row>
    <row r="15" spans="1:17" ht="15.75" x14ac:dyDescent="0.25">
      <c r="A15" s="24"/>
      <c r="B15" s="13"/>
      <c r="C15" s="15"/>
      <c r="D15" s="15"/>
      <c r="E15" s="16"/>
      <c r="F15" s="17">
        <f t="shared" si="0"/>
        <v>0</v>
      </c>
      <c r="G15" s="14"/>
      <c r="H15" s="15"/>
      <c r="I15" s="16"/>
      <c r="J15" s="15"/>
      <c r="K15" s="21"/>
    </row>
    <row r="16" spans="1:17" ht="15.75" x14ac:dyDescent="0.25">
      <c r="A16" s="13"/>
      <c r="B16" s="14"/>
      <c r="C16" s="15"/>
      <c r="D16" s="15"/>
      <c r="E16" s="16"/>
      <c r="F16" s="17">
        <f t="shared" si="0"/>
        <v>0</v>
      </c>
      <c r="G16" s="14"/>
      <c r="H16" s="15"/>
      <c r="I16" s="16"/>
      <c r="J16" s="15"/>
      <c r="K16" s="21"/>
    </row>
    <row r="17" spans="1:11" ht="15.75" x14ac:dyDescent="0.25">
      <c r="A17" s="13"/>
      <c r="B17" s="14"/>
      <c r="C17" s="15"/>
      <c r="D17" s="15"/>
      <c r="E17" s="16"/>
      <c r="F17" s="17">
        <f t="shared" si="0"/>
        <v>0</v>
      </c>
      <c r="G17" s="14"/>
      <c r="H17" s="15"/>
      <c r="I17" s="16"/>
      <c r="J17" s="15"/>
      <c r="K17" s="21"/>
    </row>
    <row r="18" spans="1:11" ht="15.75" x14ac:dyDescent="0.25">
      <c r="A18" s="13"/>
      <c r="B18" s="14"/>
      <c r="C18" s="15"/>
      <c r="D18" s="15"/>
      <c r="E18" s="16"/>
      <c r="F18" s="17">
        <f t="shared" si="0"/>
        <v>0</v>
      </c>
      <c r="G18" s="14"/>
      <c r="H18" s="15"/>
      <c r="I18" s="16"/>
      <c r="J18" s="15"/>
      <c r="K18" s="21"/>
    </row>
    <row r="19" spans="1:11" ht="15.75" x14ac:dyDescent="0.25">
      <c r="A19" s="13"/>
      <c r="B19" s="14"/>
      <c r="C19" s="15"/>
      <c r="D19" s="15"/>
      <c r="E19" s="16"/>
      <c r="F19" s="17">
        <f t="shared" si="0"/>
        <v>0</v>
      </c>
      <c r="G19" s="14"/>
      <c r="H19" s="15"/>
      <c r="I19" s="16"/>
      <c r="J19" s="15"/>
      <c r="K19" s="21"/>
    </row>
    <row r="20" spans="1:11" ht="15.75" x14ac:dyDescent="0.25">
      <c r="A20" s="13"/>
      <c r="B20" s="14"/>
      <c r="C20" s="15"/>
      <c r="D20" s="15"/>
      <c r="E20" s="16"/>
      <c r="F20" s="17">
        <f t="shared" si="0"/>
        <v>0</v>
      </c>
      <c r="G20" s="14"/>
      <c r="H20" s="15"/>
      <c r="I20" s="16"/>
      <c r="J20" s="15"/>
      <c r="K20" s="21"/>
    </row>
    <row r="21" spans="1:11" ht="15.75" x14ac:dyDescent="0.25">
      <c r="A21" s="13"/>
      <c r="B21" s="14"/>
      <c r="C21" s="15"/>
      <c r="D21" s="15"/>
      <c r="E21" s="16"/>
      <c r="F21" s="17">
        <f t="shared" si="0"/>
        <v>0</v>
      </c>
      <c r="G21" s="14"/>
      <c r="H21" s="15"/>
      <c r="I21" s="16"/>
      <c r="J21" s="15"/>
      <c r="K21" s="21"/>
    </row>
    <row r="22" spans="1:11" ht="12.75" customHeight="1" x14ac:dyDescent="0.25">
      <c r="A22" s="13"/>
      <c r="B22" s="14"/>
      <c r="C22" s="15"/>
      <c r="D22" s="15"/>
      <c r="E22" s="16"/>
      <c r="F22" s="17">
        <f t="shared" si="0"/>
        <v>0</v>
      </c>
      <c r="G22" s="14"/>
      <c r="H22" s="15"/>
      <c r="I22" s="16"/>
      <c r="J22" s="15"/>
      <c r="K22" s="21"/>
    </row>
    <row r="23" spans="1:11" ht="15.75" customHeight="1" x14ac:dyDescent="0.25">
      <c r="A23" s="24"/>
      <c r="B23" s="14"/>
      <c r="C23" s="15"/>
      <c r="D23" s="15"/>
      <c r="E23" s="16"/>
      <c r="F23" s="17">
        <f t="shared" si="0"/>
        <v>0</v>
      </c>
      <c r="G23" s="14"/>
      <c r="H23" s="15"/>
      <c r="I23" s="16"/>
      <c r="J23" s="15"/>
      <c r="K23" s="21"/>
    </row>
    <row r="24" spans="1:11" ht="6.75" customHeight="1" x14ac:dyDescent="0.25">
      <c r="A24" s="24"/>
      <c r="B24" s="14"/>
      <c r="C24" s="15"/>
      <c r="D24" s="15"/>
      <c r="E24" s="16"/>
      <c r="F24" s="17">
        <f t="shared" si="0"/>
        <v>0</v>
      </c>
      <c r="G24" s="14"/>
      <c r="H24" s="15"/>
      <c r="I24" s="16"/>
      <c r="J24" s="15"/>
      <c r="K24" s="21"/>
    </row>
    <row r="25" spans="1:11" ht="15.75" x14ac:dyDescent="0.25">
      <c r="A25" s="26"/>
      <c r="B25" s="27"/>
      <c r="C25" s="28"/>
      <c r="D25" s="28"/>
      <c r="E25" s="29"/>
      <c r="F25" s="17">
        <f t="shared" si="0"/>
        <v>0</v>
      </c>
      <c r="G25" s="27"/>
      <c r="H25" s="28"/>
      <c r="I25" s="29"/>
      <c r="J25" s="28"/>
      <c r="K25" s="21"/>
    </row>
    <row r="26" spans="1:11" ht="6.75" customHeight="1" x14ac:dyDescent="0.25">
      <c r="A26" s="26"/>
      <c r="B26" s="27"/>
      <c r="C26" s="28"/>
      <c r="D26" s="28"/>
      <c r="E26" s="29"/>
      <c r="F26" s="17">
        <f t="shared" si="0"/>
        <v>0</v>
      </c>
      <c r="G26" s="27"/>
      <c r="H26" s="28"/>
      <c r="I26" s="29"/>
      <c r="J26" s="28"/>
      <c r="K26" s="21"/>
    </row>
    <row r="27" spans="1:11" ht="15.75" x14ac:dyDescent="0.25">
      <c r="A27" s="26"/>
      <c r="B27" s="27"/>
      <c r="C27" s="28"/>
      <c r="D27" s="28"/>
      <c r="E27" s="29"/>
      <c r="F27" s="17">
        <f t="shared" si="0"/>
        <v>0</v>
      </c>
      <c r="G27" s="27"/>
      <c r="H27" s="28"/>
      <c r="I27" s="29"/>
      <c r="J27" s="28"/>
      <c r="K27" s="21"/>
    </row>
    <row r="28" spans="1:11" ht="15.75" x14ac:dyDescent="0.25">
      <c r="A28" s="27"/>
      <c r="B28" s="30" t="s">
        <v>24</v>
      </c>
      <c r="C28" s="31">
        <f>SUM(C7:C27)</f>
        <v>0</v>
      </c>
      <c r="D28" s="31">
        <f>SUM(D7:D27)</f>
        <v>69.460000000000008</v>
      </c>
      <c r="E28" s="32"/>
      <c r="F28" s="33">
        <f t="shared" si="0"/>
        <v>69.460000000000008</v>
      </c>
      <c r="G28" s="34"/>
      <c r="H28" s="31">
        <f>SUM(H7:H27)</f>
        <v>0</v>
      </c>
      <c r="I28" s="32"/>
      <c r="J28" s="31">
        <f>SUM(J7:J27)</f>
        <v>69.45</v>
      </c>
      <c r="K28" s="35">
        <f>C28-H28</f>
        <v>0</v>
      </c>
    </row>
    <row r="29" spans="1:11" ht="9" customHeight="1" x14ac:dyDescent="0.25"/>
    <row r="30" spans="1:11" ht="0.75" customHeight="1" x14ac:dyDescent="0.25"/>
    <row r="31" spans="1:11" ht="15.75" x14ac:dyDescent="0.25">
      <c r="B31" s="48" t="s">
        <v>38</v>
      </c>
      <c r="F31" s="49"/>
      <c r="G31" s="50" t="s">
        <v>243</v>
      </c>
      <c r="H31" s="51"/>
    </row>
    <row r="32" spans="1:11" x14ac:dyDescent="0.25">
      <c r="B32" s="48"/>
      <c r="F32" s="44" t="s">
        <v>27</v>
      </c>
      <c r="G32" s="46"/>
      <c r="H32" s="46"/>
    </row>
    <row r="33" spans="2:8" ht="17.25" customHeight="1" x14ac:dyDescent="0.25">
      <c r="B33" s="48" t="s">
        <v>28</v>
      </c>
      <c r="F33" s="49"/>
      <c r="G33" s="50" t="s">
        <v>244</v>
      </c>
      <c r="H33" s="51"/>
    </row>
    <row r="34" spans="2:8" ht="18" customHeight="1" x14ac:dyDescent="0.25">
      <c r="F34" s="44" t="s">
        <v>27</v>
      </c>
      <c r="G34" s="46"/>
      <c r="H34" s="46"/>
    </row>
    <row r="35" spans="2:8" ht="6.75" hidden="1" customHeight="1" x14ac:dyDescent="0.25"/>
    <row r="36" spans="2:8" hidden="1" x14ac:dyDescent="0.25"/>
  </sheetData>
  <mergeCells count="10">
    <mergeCell ref="G31:H31"/>
    <mergeCell ref="G33:H33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60" orientation="landscape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tabSelected="1" topLeftCell="A4" zoomScale="80" zoomScaleNormal="80" workbookViewId="0">
      <selection activeCell="Q18" sqref="Q18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1"/>
      <c r="L1" s="1"/>
      <c r="M1" s="1" t="s">
        <v>30</v>
      </c>
    </row>
    <row r="2" spans="1:13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31</v>
      </c>
    </row>
    <row r="3" spans="1:13" ht="61.5" customHeight="1" x14ac:dyDescent="0.25">
      <c r="A3" s="2"/>
      <c r="B3" s="5" t="s">
        <v>245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 x14ac:dyDescent="0.25">
      <c r="A4" s="7" t="s">
        <v>32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 x14ac:dyDescent="0.25">
      <c r="A5" s="8" t="s">
        <v>2</v>
      </c>
      <c r="B5" s="8" t="s">
        <v>3</v>
      </c>
      <c r="C5" s="9" t="s">
        <v>4</v>
      </c>
      <c r="D5" s="9"/>
      <c r="E5" s="9"/>
      <c r="F5" s="9" t="s">
        <v>5</v>
      </c>
      <c r="G5" s="9" t="s">
        <v>6</v>
      </c>
      <c r="H5" s="9"/>
      <c r="I5" s="9"/>
      <c r="J5" s="9"/>
      <c r="K5" s="10" t="s">
        <v>7</v>
      </c>
    </row>
    <row r="6" spans="1:13" ht="158.25" customHeight="1" x14ac:dyDescent="0.25">
      <c r="A6" s="8"/>
      <c r="B6" s="8"/>
      <c r="C6" s="11" t="s">
        <v>8</v>
      </c>
      <c r="D6" s="11" t="s">
        <v>9</v>
      </c>
      <c r="E6" s="11" t="s">
        <v>10</v>
      </c>
      <c r="F6" s="9"/>
      <c r="G6" s="12" t="s">
        <v>11</v>
      </c>
      <c r="H6" s="11" t="s">
        <v>12</v>
      </c>
      <c r="I6" s="11" t="s">
        <v>13</v>
      </c>
      <c r="J6" s="11" t="s">
        <v>12</v>
      </c>
      <c r="K6" s="10"/>
    </row>
    <row r="7" spans="1:13" ht="31.5" x14ac:dyDescent="0.25">
      <c r="A7" s="13">
        <v>1</v>
      </c>
      <c r="B7" s="14" t="s">
        <v>59</v>
      </c>
      <c r="C7" s="19">
        <v>25.05</v>
      </c>
      <c r="D7" s="15">
        <v>7.81</v>
      </c>
      <c r="E7" s="16" t="s">
        <v>60</v>
      </c>
      <c r="F7" s="17">
        <f>SUM(C7,D7)</f>
        <v>32.86</v>
      </c>
      <c r="G7" s="16"/>
      <c r="H7" s="15"/>
      <c r="I7" s="20" t="s">
        <v>60</v>
      </c>
      <c r="J7" s="15">
        <v>7.81</v>
      </c>
      <c r="K7" s="21"/>
    </row>
    <row r="8" spans="1:13" ht="15.75" x14ac:dyDescent="0.25">
      <c r="A8" s="13">
        <v>2</v>
      </c>
      <c r="B8" s="14" t="s">
        <v>246</v>
      </c>
      <c r="C8" s="15"/>
      <c r="D8" s="15">
        <v>120.15</v>
      </c>
      <c r="E8" s="16" t="s">
        <v>247</v>
      </c>
      <c r="F8" s="17">
        <f t="shared" ref="F8:F50" si="0">SUM(C8,D8)</f>
        <v>120.15</v>
      </c>
      <c r="G8" s="16"/>
      <c r="H8" s="15"/>
      <c r="I8" s="20" t="s">
        <v>247</v>
      </c>
      <c r="J8" s="15">
        <v>120.15</v>
      </c>
      <c r="K8" s="21"/>
    </row>
    <row r="9" spans="1:13" ht="15.75" x14ac:dyDescent="0.25">
      <c r="A9" s="13">
        <v>3</v>
      </c>
      <c r="B9" s="14" t="s">
        <v>59</v>
      </c>
      <c r="C9" s="15"/>
      <c r="D9" s="15">
        <v>130</v>
      </c>
      <c r="E9" s="16" t="s">
        <v>248</v>
      </c>
      <c r="F9" s="17">
        <f t="shared" si="0"/>
        <v>130</v>
      </c>
      <c r="G9" s="20"/>
      <c r="H9" s="15"/>
      <c r="I9" s="14" t="s">
        <v>249</v>
      </c>
      <c r="J9" s="136">
        <v>130</v>
      </c>
      <c r="K9" s="21"/>
    </row>
    <row r="10" spans="1:13" ht="15.75" x14ac:dyDescent="0.25">
      <c r="A10" s="13">
        <v>4</v>
      </c>
      <c r="B10" s="14"/>
      <c r="C10" s="15"/>
      <c r="D10" s="15"/>
      <c r="E10" s="16"/>
      <c r="F10" s="17">
        <f t="shared" si="0"/>
        <v>0</v>
      </c>
      <c r="G10" s="20"/>
      <c r="H10" s="15"/>
      <c r="I10" s="14"/>
      <c r="J10" s="133"/>
      <c r="K10" s="21"/>
    </row>
    <row r="11" spans="1:13" ht="15.75" x14ac:dyDescent="0.25">
      <c r="A11" s="13">
        <v>5</v>
      </c>
      <c r="B11" s="14"/>
      <c r="C11" s="15"/>
      <c r="D11" s="15"/>
      <c r="E11" s="16"/>
      <c r="F11" s="17">
        <f t="shared" si="0"/>
        <v>0</v>
      </c>
      <c r="G11" s="20"/>
      <c r="H11" s="15"/>
      <c r="I11" s="197"/>
      <c r="J11" s="197"/>
      <c r="K11" s="21"/>
    </row>
    <row r="12" spans="1:13" ht="15.75" x14ac:dyDescent="0.25">
      <c r="A12" s="13">
        <v>6</v>
      </c>
      <c r="B12" s="14"/>
      <c r="C12" s="15"/>
      <c r="D12" s="15"/>
      <c r="E12" s="16"/>
      <c r="F12" s="17">
        <f t="shared" si="0"/>
        <v>0</v>
      </c>
      <c r="G12" s="16"/>
      <c r="H12" s="15"/>
      <c r="I12" s="197"/>
      <c r="J12" s="197"/>
      <c r="K12" s="21"/>
    </row>
    <row r="13" spans="1:13" ht="15.75" x14ac:dyDescent="0.25">
      <c r="A13" s="13"/>
      <c r="B13" s="14"/>
      <c r="C13" s="15"/>
      <c r="D13" s="15"/>
      <c r="E13" s="16"/>
      <c r="F13" s="17">
        <f t="shared" si="0"/>
        <v>0</v>
      </c>
      <c r="G13" s="24"/>
      <c r="H13" s="15"/>
      <c r="I13" s="16"/>
      <c r="J13" s="15"/>
      <c r="K13" s="21"/>
    </row>
    <row r="14" spans="1:13" ht="15.75" x14ac:dyDescent="0.25">
      <c r="A14" s="13"/>
      <c r="B14" s="14"/>
      <c r="C14" s="15"/>
      <c r="D14" s="15"/>
      <c r="E14" s="16"/>
      <c r="F14" s="17">
        <f t="shared" si="0"/>
        <v>0</v>
      </c>
      <c r="G14" s="14"/>
      <c r="H14" s="15"/>
      <c r="I14" s="16"/>
      <c r="J14" s="15"/>
      <c r="K14" s="21"/>
    </row>
    <row r="15" spans="1:13" ht="15.75" x14ac:dyDescent="0.25">
      <c r="A15" s="24"/>
      <c r="B15" s="14"/>
      <c r="C15" s="15"/>
      <c r="D15" s="15"/>
      <c r="E15" s="16"/>
      <c r="F15" s="17">
        <f t="shared" si="0"/>
        <v>0</v>
      </c>
      <c r="G15" s="14"/>
      <c r="H15" s="15"/>
      <c r="I15" s="16"/>
      <c r="J15" s="15"/>
      <c r="K15" s="21"/>
    </row>
    <row r="16" spans="1:13" ht="15" customHeight="1" x14ac:dyDescent="0.25">
      <c r="A16" s="24"/>
      <c r="B16" s="14"/>
      <c r="C16" s="15"/>
      <c r="D16" s="15"/>
      <c r="E16" s="16"/>
      <c r="F16" s="17">
        <f t="shared" si="0"/>
        <v>0</v>
      </c>
      <c r="G16" s="14"/>
      <c r="H16" s="15"/>
      <c r="I16" s="16"/>
      <c r="J16" s="15"/>
      <c r="K16" s="21"/>
    </row>
    <row r="17" spans="1:11" ht="15.75" x14ac:dyDescent="0.25">
      <c r="A17" s="13"/>
      <c r="B17" s="14"/>
      <c r="C17" s="15"/>
      <c r="D17" s="15"/>
      <c r="E17" s="16"/>
      <c r="F17" s="17">
        <f t="shared" si="0"/>
        <v>0</v>
      </c>
      <c r="G17" s="14"/>
      <c r="H17" s="15"/>
      <c r="I17" s="16"/>
      <c r="J17" s="15"/>
      <c r="K17" s="21"/>
    </row>
    <row r="18" spans="1:11" ht="15.75" x14ac:dyDescent="0.25">
      <c r="A18" s="13"/>
      <c r="B18" s="14"/>
      <c r="C18" s="15"/>
      <c r="D18" s="15"/>
      <c r="E18" s="16"/>
      <c r="F18" s="17">
        <f t="shared" si="0"/>
        <v>0</v>
      </c>
      <c r="G18" s="14"/>
      <c r="H18" s="15"/>
      <c r="I18" s="16"/>
      <c r="J18" s="15"/>
      <c r="K18" s="21"/>
    </row>
    <row r="19" spans="1:11" ht="15.75" x14ac:dyDescent="0.25">
      <c r="A19" s="13"/>
      <c r="B19" s="14"/>
      <c r="C19" s="15"/>
      <c r="D19" s="15"/>
      <c r="E19" s="16"/>
      <c r="F19" s="17">
        <f t="shared" si="0"/>
        <v>0</v>
      </c>
      <c r="G19" s="14"/>
      <c r="H19" s="15"/>
      <c r="I19" s="16"/>
      <c r="J19" s="15"/>
      <c r="K19" s="21"/>
    </row>
    <row r="20" spans="1:11" ht="15.75" x14ac:dyDescent="0.25">
      <c r="A20" s="13"/>
      <c r="B20" s="14"/>
      <c r="C20" s="15"/>
      <c r="D20" s="15"/>
      <c r="E20" s="16"/>
      <c r="F20" s="17">
        <f t="shared" si="0"/>
        <v>0</v>
      </c>
      <c r="G20" s="14"/>
      <c r="H20" s="15"/>
      <c r="I20" s="16"/>
      <c r="J20" s="15"/>
      <c r="K20" s="21"/>
    </row>
    <row r="21" spans="1:11" ht="15.75" x14ac:dyDescent="0.25">
      <c r="A21" s="13"/>
      <c r="B21" s="14"/>
      <c r="C21" s="15"/>
      <c r="D21" s="15"/>
      <c r="E21" s="16"/>
      <c r="F21" s="17">
        <f t="shared" si="0"/>
        <v>0</v>
      </c>
      <c r="G21" s="14"/>
      <c r="H21" s="15"/>
      <c r="I21" s="16"/>
      <c r="J21" s="15"/>
      <c r="K21" s="21"/>
    </row>
    <row r="22" spans="1:11" ht="15.75" x14ac:dyDescent="0.25">
      <c r="A22" s="13"/>
      <c r="B22" s="14"/>
      <c r="C22" s="15"/>
      <c r="D22" s="15"/>
      <c r="E22" s="16"/>
      <c r="F22" s="17">
        <f t="shared" si="0"/>
        <v>0</v>
      </c>
      <c r="G22" s="14"/>
      <c r="H22" s="15"/>
      <c r="I22" s="16"/>
      <c r="J22" s="15"/>
      <c r="K22" s="21"/>
    </row>
    <row r="23" spans="1:11" ht="15.75" x14ac:dyDescent="0.25">
      <c r="A23" s="13"/>
      <c r="B23" s="14"/>
      <c r="C23" s="15"/>
      <c r="D23" s="15"/>
      <c r="E23" s="16"/>
      <c r="F23" s="17">
        <f t="shared" si="0"/>
        <v>0</v>
      </c>
      <c r="G23" s="14"/>
      <c r="H23" s="15"/>
      <c r="I23" s="16"/>
      <c r="J23" s="15"/>
      <c r="K23" s="21"/>
    </row>
    <row r="24" spans="1:11" ht="15.75" x14ac:dyDescent="0.25">
      <c r="A24" s="13"/>
      <c r="B24" s="14"/>
      <c r="C24" s="15"/>
      <c r="D24" s="15"/>
      <c r="E24" s="16"/>
      <c r="F24" s="17">
        <f t="shared" si="0"/>
        <v>0</v>
      </c>
      <c r="G24" s="14"/>
      <c r="H24" s="15"/>
      <c r="I24" s="16"/>
      <c r="J24" s="15"/>
      <c r="K24" s="21"/>
    </row>
    <row r="25" spans="1:11" ht="15.75" x14ac:dyDescent="0.25">
      <c r="A25" s="24"/>
      <c r="B25" s="14"/>
      <c r="C25" s="15"/>
      <c r="D25" s="15"/>
      <c r="E25" s="16"/>
      <c r="F25" s="17">
        <f t="shared" si="0"/>
        <v>0</v>
      </c>
      <c r="G25" s="14"/>
      <c r="H25" s="15"/>
      <c r="I25" s="16"/>
      <c r="J25" s="15"/>
      <c r="K25" s="21"/>
    </row>
    <row r="26" spans="1:11" ht="15.75" x14ac:dyDescent="0.25">
      <c r="A26" s="24"/>
      <c r="B26" s="14"/>
      <c r="C26" s="15"/>
      <c r="D26" s="15"/>
      <c r="E26" s="16"/>
      <c r="F26" s="17">
        <f t="shared" si="0"/>
        <v>0</v>
      </c>
      <c r="G26" s="14"/>
      <c r="H26" s="15"/>
      <c r="I26" s="16"/>
      <c r="J26" s="15"/>
      <c r="K26" s="21"/>
    </row>
    <row r="27" spans="1:11" ht="15.75" x14ac:dyDescent="0.25">
      <c r="A27" s="13"/>
      <c r="B27" s="14"/>
      <c r="C27" s="15"/>
      <c r="D27" s="15"/>
      <c r="E27" s="16"/>
      <c r="F27" s="17">
        <f t="shared" si="0"/>
        <v>0</v>
      </c>
      <c r="G27" s="14"/>
      <c r="H27" s="15"/>
      <c r="I27" s="16"/>
      <c r="J27" s="15"/>
      <c r="K27" s="21"/>
    </row>
    <row r="28" spans="1:11" ht="15.75" x14ac:dyDescent="0.25">
      <c r="A28" s="13"/>
      <c r="B28" s="14"/>
      <c r="C28" s="15"/>
      <c r="D28" s="15"/>
      <c r="E28" s="16"/>
      <c r="F28" s="17">
        <f t="shared" si="0"/>
        <v>0</v>
      </c>
      <c r="G28" s="14"/>
      <c r="H28" s="15"/>
      <c r="I28" s="16"/>
      <c r="J28" s="15"/>
      <c r="K28" s="21"/>
    </row>
    <row r="29" spans="1:11" ht="15.75" x14ac:dyDescent="0.25">
      <c r="A29" s="13"/>
      <c r="B29" s="14"/>
      <c r="C29" s="15"/>
      <c r="D29" s="15"/>
      <c r="E29" s="16"/>
      <c r="F29" s="17">
        <f t="shared" si="0"/>
        <v>0</v>
      </c>
      <c r="G29" s="14"/>
      <c r="H29" s="15"/>
      <c r="I29" s="16"/>
      <c r="J29" s="15"/>
      <c r="K29" s="21"/>
    </row>
    <row r="30" spans="1:11" ht="15.75" x14ac:dyDescent="0.25">
      <c r="A30" s="13"/>
      <c r="B30" s="14"/>
      <c r="C30" s="15"/>
      <c r="D30" s="15"/>
      <c r="E30" s="16"/>
      <c r="F30" s="17">
        <f t="shared" si="0"/>
        <v>0</v>
      </c>
      <c r="G30" s="14"/>
      <c r="H30" s="15"/>
      <c r="I30" s="16"/>
      <c r="J30" s="15"/>
      <c r="K30" s="21"/>
    </row>
    <row r="31" spans="1:11" ht="15.75" x14ac:dyDescent="0.25">
      <c r="A31" s="13"/>
      <c r="B31" s="14"/>
      <c r="C31" s="15"/>
      <c r="D31" s="15"/>
      <c r="E31" s="16"/>
      <c r="F31" s="17">
        <f t="shared" si="0"/>
        <v>0</v>
      </c>
      <c r="G31" s="14"/>
      <c r="H31" s="15"/>
      <c r="I31" s="16"/>
      <c r="J31" s="15"/>
      <c r="K31" s="21"/>
    </row>
    <row r="32" spans="1:11" ht="15.75" x14ac:dyDescent="0.25">
      <c r="A32" s="13"/>
      <c r="B32" s="14"/>
      <c r="C32" s="15"/>
      <c r="D32" s="15"/>
      <c r="E32" s="16"/>
      <c r="F32" s="17">
        <f t="shared" si="0"/>
        <v>0</v>
      </c>
      <c r="G32" s="14"/>
      <c r="H32" s="15"/>
      <c r="I32" s="16"/>
      <c r="J32" s="15"/>
      <c r="K32" s="21"/>
    </row>
    <row r="33" spans="1:11" ht="15.75" x14ac:dyDescent="0.25">
      <c r="A33" s="13"/>
      <c r="B33" s="14"/>
      <c r="C33" s="15"/>
      <c r="D33" s="15"/>
      <c r="E33" s="16"/>
      <c r="F33" s="17">
        <f t="shared" si="0"/>
        <v>0</v>
      </c>
      <c r="G33" s="14"/>
      <c r="H33" s="15"/>
      <c r="I33" s="16"/>
      <c r="J33" s="15"/>
      <c r="K33" s="21"/>
    </row>
    <row r="34" spans="1:11" ht="15.75" x14ac:dyDescent="0.25">
      <c r="A34" s="13"/>
      <c r="B34" s="14"/>
      <c r="C34" s="15"/>
      <c r="D34" s="15"/>
      <c r="E34" s="16"/>
      <c r="F34" s="17">
        <f t="shared" si="0"/>
        <v>0</v>
      </c>
      <c r="G34" s="14"/>
      <c r="H34" s="15"/>
      <c r="I34" s="16"/>
      <c r="J34" s="15"/>
      <c r="K34" s="21"/>
    </row>
    <row r="35" spans="1:11" ht="15.75" x14ac:dyDescent="0.25">
      <c r="A35" s="24"/>
      <c r="B35" s="14"/>
      <c r="C35" s="15"/>
      <c r="D35" s="15"/>
      <c r="E35" s="16"/>
      <c r="F35" s="17">
        <f t="shared" si="0"/>
        <v>0</v>
      </c>
      <c r="G35" s="14"/>
      <c r="H35" s="15"/>
      <c r="I35" s="16"/>
      <c r="J35" s="15"/>
      <c r="K35" s="21"/>
    </row>
    <row r="36" spans="1:11" ht="15.75" x14ac:dyDescent="0.25">
      <c r="A36" s="24"/>
      <c r="B36" s="14"/>
      <c r="C36" s="15"/>
      <c r="D36" s="15"/>
      <c r="E36" s="16"/>
      <c r="F36" s="17">
        <f t="shared" si="0"/>
        <v>0</v>
      </c>
      <c r="G36" s="14"/>
      <c r="H36" s="15"/>
      <c r="I36" s="16"/>
      <c r="J36" s="15"/>
      <c r="K36" s="21"/>
    </row>
    <row r="37" spans="1:11" ht="15.75" x14ac:dyDescent="0.25">
      <c r="A37" s="13"/>
      <c r="B37" s="14"/>
      <c r="C37" s="15"/>
      <c r="D37" s="15"/>
      <c r="E37" s="16"/>
      <c r="F37" s="17">
        <f t="shared" si="0"/>
        <v>0</v>
      </c>
      <c r="G37" s="14"/>
      <c r="H37" s="15"/>
      <c r="I37" s="16"/>
      <c r="J37" s="15"/>
      <c r="K37" s="21"/>
    </row>
    <row r="38" spans="1:11" ht="15.75" x14ac:dyDescent="0.25">
      <c r="A38" s="13"/>
      <c r="B38" s="14"/>
      <c r="C38" s="15"/>
      <c r="D38" s="15"/>
      <c r="E38" s="16"/>
      <c r="F38" s="17">
        <f t="shared" si="0"/>
        <v>0</v>
      </c>
      <c r="G38" s="14"/>
      <c r="H38" s="15"/>
      <c r="I38" s="16"/>
      <c r="J38" s="15"/>
      <c r="K38" s="21"/>
    </row>
    <row r="39" spans="1:11" ht="15.75" x14ac:dyDescent="0.25">
      <c r="A39" s="13"/>
      <c r="B39" s="14"/>
      <c r="C39" s="15"/>
      <c r="D39" s="15"/>
      <c r="E39" s="16"/>
      <c r="F39" s="17">
        <f t="shared" si="0"/>
        <v>0</v>
      </c>
      <c r="G39" s="14"/>
      <c r="H39" s="15"/>
      <c r="I39" s="16"/>
      <c r="J39" s="15"/>
      <c r="K39" s="21"/>
    </row>
    <row r="40" spans="1:11" ht="15.75" x14ac:dyDescent="0.25">
      <c r="A40" s="13"/>
      <c r="B40" s="14"/>
      <c r="C40" s="15"/>
      <c r="D40" s="15"/>
      <c r="E40" s="16"/>
      <c r="F40" s="17">
        <f t="shared" si="0"/>
        <v>0</v>
      </c>
      <c r="G40" s="14"/>
      <c r="H40" s="15"/>
      <c r="I40" s="16"/>
      <c r="J40" s="15"/>
      <c r="K40" s="21"/>
    </row>
    <row r="41" spans="1:11" ht="15.75" x14ac:dyDescent="0.25">
      <c r="A41" s="13"/>
      <c r="B41" s="14"/>
      <c r="C41" s="15"/>
      <c r="D41" s="15"/>
      <c r="E41" s="16"/>
      <c r="F41" s="17">
        <f t="shared" si="0"/>
        <v>0</v>
      </c>
      <c r="G41" s="14"/>
      <c r="H41" s="15"/>
      <c r="I41" s="16"/>
      <c r="J41" s="15"/>
      <c r="K41" s="21"/>
    </row>
    <row r="42" spans="1:11" ht="15.75" x14ac:dyDescent="0.25">
      <c r="A42" s="13"/>
      <c r="B42" s="14"/>
      <c r="C42" s="15"/>
      <c r="D42" s="15"/>
      <c r="E42" s="16"/>
      <c r="F42" s="17">
        <f t="shared" si="0"/>
        <v>0</v>
      </c>
      <c r="G42" s="14"/>
      <c r="H42" s="15"/>
      <c r="I42" s="16"/>
      <c r="J42" s="15"/>
      <c r="K42" s="21"/>
    </row>
    <row r="43" spans="1:11" ht="15.75" x14ac:dyDescent="0.25">
      <c r="A43" s="13"/>
      <c r="B43" s="14"/>
      <c r="C43" s="15"/>
      <c r="D43" s="15"/>
      <c r="E43" s="16"/>
      <c r="F43" s="17">
        <f t="shared" si="0"/>
        <v>0</v>
      </c>
      <c r="G43" s="14"/>
      <c r="H43" s="15"/>
      <c r="I43" s="16"/>
      <c r="J43" s="15"/>
      <c r="K43" s="21"/>
    </row>
    <row r="44" spans="1:11" ht="15.75" x14ac:dyDescent="0.25">
      <c r="A44" s="13"/>
      <c r="B44" s="14"/>
      <c r="C44" s="15"/>
      <c r="D44" s="15"/>
      <c r="E44" s="16"/>
      <c r="F44" s="17">
        <f t="shared" si="0"/>
        <v>0</v>
      </c>
      <c r="G44" s="14"/>
      <c r="H44" s="15"/>
      <c r="I44" s="16"/>
      <c r="J44" s="15"/>
      <c r="K44" s="21"/>
    </row>
    <row r="45" spans="1:11" ht="15.75" x14ac:dyDescent="0.25">
      <c r="A45" s="24"/>
      <c r="B45" s="14"/>
      <c r="C45" s="15"/>
      <c r="D45" s="15"/>
      <c r="E45" s="16"/>
      <c r="F45" s="17">
        <f t="shared" si="0"/>
        <v>0</v>
      </c>
      <c r="G45" s="14"/>
      <c r="H45" s="15"/>
      <c r="I45" s="16"/>
      <c r="J45" s="15"/>
      <c r="K45" s="21"/>
    </row>
    <row r="46" spans="1:11" ht="15.75" x14ac:dyDescent="0.25">
      <c r="A46" s="24"/>
      <c r="B46" s="14"/>
      <c r="C46" s="15"/>
      <c r="D46" s="15"/>
      <c r="E46" s="16"/>
      <c r="F46" s="17">
        <f t="shared" si="0"/>
        <v>0</v>
      </c>
      <c r="G46" s="14"/>
      <c r="H46" s="15"/>
      <c r="I46" s="16"/>
      <c r="J46" s="15"/>
      <c r="K46" s="21"/>
    </row>
    <row r="47" spans="1:11" ht="15.75" x14ac:dyDescent="0.25">
      <c r="A47" s="26"/>
      <c r="B47" s="27"/>
      <c r="C47" s="28"/>
      <c r="D47" s="28"/>
      <c r="E47" s="29"/>
      <c r="F47" s="17">
        <f t="shared" si="0"/>
        <v>0</v>
      </c>
      <c r="G47" s="27"/>
      <c r="H47" s="28"/>
      <c r="I47" s="29"/>
      <c r="J47" s="28"/>
      <c r="K47" s="21"/>
    </row>
    <row r="48" spans="1:11" ht="15.75" x14ac:dyDescent="0.25">
      <c r="A48" s="26"/>
      <c r="B48" s="27"/>
      <c r="C48" s="28"/>
      <c r="D48" s="28"/>
      <c r="E48" s="29"/>
      <c r="F48" s="17">
        <f t="shared" si="0"/>
        <v>0</v>
      </c>
      <c r="G48" s="27"/>
      <c r="H48" s="28"/>
      <c r="I48" s="29"/>
      <c r="J48" s="28"/>
      <c r="K48" s="21"/>
    </row>
    <row r="49" spans="1:11" ht="15.75" x14ac:dyDescent="0.25">
      <c r="A49" s="26"/>
      <c r="B49" s="27"/>
      <c r="C49" s="28"/>
      <c r="D49" s="28"/>
      <c r="E49" s="29"/>
      <c r="F49" s="17">
        <f t="shared" si="0"/>
        <v>0</v>
      </c>
      <c r="G49" s="27"/>
      <c r="H49" s="28"/>
      <c r="I49" s="29"/>
      <c r="J49" s="28"/>
      <c r="K49" s="21"/>
    </row>
    <row r="50" spans="1:11" ht="15.75" x14ac:dyDescent="0.25">
      <c r="A50" s="27"/>
      <c r="B50" s="30" t="s">
        <v>24</v>
      </c>
      <c r="C50" s="31">
        <f>SUM(C7:C49)</f>
        <v>25.05</v>
      </c>
      <c r="D50" s="31">
        <f>SUM(D7:D49)</f>
        <v>257.96000000000004</v>
      </c>
      <c r="E50" s="32"/>
      <c r="F50" s="33">
        <f t="shared" si="0"/>
        <v>283.01000000000005</v>
      </c>
      <c r="G50" s="34"/>
      <c r="H50" s="31">
        <f>SUM(H7:H49)</f>
        <v>0</v>
      </c>
      <c r="I50" s="32"/>
      <c r="J50" s="31">
        <f>SUM(J7:J49)</f>
        <v>257.96000000000004</v>
      </c>
      <c r="K50" s="35">
        <f>C50-H50</f>
        <v>25.05</v>
      </c>
    </row>
    <row r="53" spans="1:11" ht="15.75" x14ac:dyDescent="0.25">
      <c r="B53" s="48" t="s">
        <v>250</v>
      </c>
      <c r="F53" s="49"/>
      <c r="G53" s="50" t="s">
        <v>251</v>
      </c>
      <c r="H53" s="51"/>
    </row>
    <row r="54" spans="1:11" x14ac:dyDescent="0.25">
      <c r="B54" s="48"/>
      <c r="F54" s="44" t="s">
        <v>27</v>
      </c>
      <c r="G54" s="46"/>
      <c r="H54" s="46"/>
    </row>
    <row r="55" spans="1:11" ht="15.75" x14ac:dyDescent="0.25">
      <c r="B55" s="48" t="s">
        <v>28</v>
      </c>
      <c r="F55" s="49"/>
      <c r="G55" s="50" t="s">
        <v>252</v>
      </c>
      <c r="H55" s="51"/>
    </row>
    <row r="56" spans="1:11" x14ac:dyDescent="0.25">
      <c r="F56" s="44" t="s">
        <v>27</v>
      </c>
      <c r="G56" s="46"/>
      <c r="H56" s="46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0" orientation="landscape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tabSelected="1" topLeftCell="A4" zoomScale="80" zoomScaleNormal="80" workbookViewId="0">
      <selection activeCell="Q18" sqref="Q18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1"/>
      <c r="L1" s="1"/>
      <c r="M1" s="1" t="s">
        <v>30</v>
      </c>
    </row>
    <row r="2" spans="1:13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31</v>
      </c>
    </row>
    <row r="3" spans="1:13" ht="61.5" customHeight="1" x14ac:dyDescent="0.25">
      <c r="A3" s="2"/>
      <c r="B3" s="5" t="s">
        <v>253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 x14ac:dyDescent="0.25">
      <c r="A4" s="7" t="s">
        <v>32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 x14ac:dyDescent="0.25">
      <c r="A5" s="8" t="s">
        <v>2</v>
      </c>
      <c r="B5" s="8" t="s">
        <v>3</v>
      </c>
      <c r="C5" s="9" t="s">
        <v>4</v>
      </c>
      <c r="D5" s="9"/>
      <c r="E5" s="9"/>
      <c r="F5" s="9" t="s">
        <v>5</v>
      </c>
      <c r="G5" s="9" t="s">
        <v>6</v>
      </c>
      <c r="H5" s="9"/>
      <c r="I5" s="9"/>
      <c r="J5" s="9"/>
      <c r="K5" s="10" t="s">
        <v>7</v>
      </c>
    </row>
    <row r="6" spans="1:13" ht="158.25" customHeight="1" x14ac:dyDescent="0.25">
      <c r="A6" s="8"/>
      <c r="B6" s="8"/>
      <c r="C6" s="11" t="s">
        <v>8</v>
      </c>
      <c r="D6" s="11" t="s">
        <v>9</v>
      </c>
      <c r="E6" s="11" t="s">
        <v>10</v>
      </c>
      <c r="F6" s="9"/>
      <c r="G6" s="12" t="s">
        <v>11</v>
      </c>
      <c r="H6" s="11" t="s">
        <v>12</v>
      </c>
      <c r="I6" s="11" t="s">
        <v>13</v>
      </c>
      <c r="J6" s="11" t="s">
        <v>12</v>
      </c>
      <c r="K6" s="10"/>
    </row>
    <row r="7" spans="1:13" ht="15.75" x14ac:dyDescent="0.25">
      <c r="A7" s="13">
        <v>1</v>
      </c>
      <c r="B7" s="14" t="s">
        <v>14</v>
      </c>
      <c r="C7" s="15">
        <v>556.9</v>
      </c>
      <c r="D7" s="15"/>
      <c r="E7" s="16"/>
      <c r="F7" s="17">
        <f>SUM(C7,D7)</f>
        <v>556.9</v>
      </c>
      <c r="G7" s="14">
        <v>2210</v>
      </c>
      <c r="H7" s="15">
        <v>138.1</v>
      </c>
      <c r="I7" s="20"/>
      <c r="J7" s="15"/>
      <c r="K7" s="21"/>
    </row>
    <row r="8" spans="1:13" ht="15.75" x14ac:dyDescent="0.25">
      <c r="A8" s="13"/>
      <c r="B8" s="14"/>
      <c r="C8" s="15"/>
      <c r="D8" s="15"/>
      <c r="E8" s="16"/>
      <c r="F8" s="17">
        <f t="shared" ref="F8:F50" si="0">SUM(C8,D8)</f>
        <v>0</v>
      </c>
      <c r="G8" s="14">
        <v>2220</v>
      </c>
      <c r="H8" s="15">
        <v>10.8</v>
      </c>
      <c r="I8" s="20"/>
      <c r="J8" s="15"/>
      <c r="K8" s="21"/>
    </row>
    <row r="9" spans="1:13" ht="15.75" x14ac:dyDescent="0.25">
      <c r="A9" s="13"/>
      <c r="B9" s="14"/>
      <c r="C9" s="15"/>
      <c r="D9" s="15"/>
      <c r="E9" s="16"/>
      <c r="F9" s="17">
        <f t="shared" si="0"/>
        <v>0</v>
      </c>
      <c r="G9" s="14">
        <v>2230</v>
      </c>
      <c r="H9" s="15">
        <v>55.9</v>
      </c>
      <c r="I9" s="20"/>
      <c r="J9" s="15"/>
      <c r="K9" s="21"/>
    </row>
    <row r="10" spans="1:13" ht="15.75" x14ac:dyDescent="0.25">
      <c r="A10" s="13"/>
      <c r="B10" s="14"/>
      <c r="C10" s="15"/>
      <c r="D10" s="15"/>
      <c r="E10" s="16"/>
      <c r="F10" s="17">
        <f t="shared" si="0"/>
        <v>0</v>
      </c>
      <c r="G10" s="14">
        <v>2240</v>
      </c>
      <c r="H10" s="15">
        <v>102.9</v>
      </c>
      <c r="I10" s="20"/>
      <c r="J10" s="198"/>
      <c r="K10" s="21"/>
    </row>
    <row r="11" spans="1:13" ht="15.75" x14ac:dyDescent="0.25">
      <c r="A11" s="13"/>
      <c r="B11" s="14"/>
      <c r="C11" s="15"/>
      <c r="D11" s="15"/>
      <c r="E11" s="16"/>
      <c r="F11" s="17">
        <f t="shared" si="0"/>
        <v>0</v>
      </c>
      <c r="G11" s="14">
        <v>2280</v>
      </c>
      <c r="H11" s="15">
        <v>9.6</v>
      </c>
      <c r="I11" s="20"/>
      <c r="J11" s="198"/>
      <c r="K11" s="21"/>
    </row>
    <row r="12" spans="1:13" ht="15.75" x14ac:dyDescent="0.25">
      <c r="A12" s="13"/>
      <c r="B12" s="14"/>
      <c r="C12" s="15"/>
      <c r="D12" s="15"/>
      <c r="E12" s="16"/>
      <c r="F12" s="17">
        <f t="shared" si="0"/>
        <v>0</v>
      </c>
      <c r="G12" s="14">
        <v>3110</v>
      </c>
      <c r="H12" s="15">
        <v>56.6</v>
      </c>
      <c r="I12" s="199"/>
      <c r="J12" s="15"/>
      <c r="K12" s="21"/>
    </row>
    <row r="13" spans="1:13" ht="15.75" x14ac:dyDescent="0.25">
      <c r="A13" s="13"/>
      <c r="B13" s="14"/>
      <c r="C13" s="15"/>
      <c r="D13" s="15"/>
      <c r="E13" s="16"/>
      <c r="F13" s="17">
        <f t="shared" si="0"/>
        <v>0</v>
      </c>
      <c r="G13" s="24"/>
      <c r="H13" s="15"/>
      <c r="I13" s="16"/>
      <c r="J13" s="15"/>
      <c r="K13" s="21"/>
    </row>
    <row r="14" spans="1:13" ht="15.75" x14ac:dyDescent="0.25">
      <c r="A14" s="13"/>
      <c r="B14" s="14"/>
      <c r="C14" s="15"/>
      <c r="D14" s="15"/>
      <c r="E14" s="16"/>
      <c r="F14" s="17">
        <f t="shared" si="0"/>
        <v>0</v>
      </c>
      <c r="G14" s="14"/>
      <c r="H14" s="15"/>
      <c r="I14" s="16"/>
      <c r="J14" s="15"/>
      <c r="K14" s="21"/>
    </row>
    <row r="15" spans="1:13" ht="15.75" x14ac:dyDescent="0.25">
      <c r="A15" s="13"/>
      <c r="B15" s="14"/>
      <c r="C15" s="15"/>
      <c r="D15" s="15"/>
      <c r="E15" s="16"/>
      <c r="F15" s="17">
        <f t="shared" si="0"/>
        <v>0</v>
      </c>
      <c r="G15" s="14"/>
      <c r="H15" s="15"/>
      <c r="I15" s="16"/>
      <c r="J15" s="15"/>
      <c r="K15" s="21"/>
    </row>
    <row r="16" spans="1:13" ht="15.75" x14ac:dyDescent="0.25">
      <c r="A16" s="13"/>
      <c r="B16" s="14"/>
      <c r="C16" s="15"/>
      <c r="D16" s="15"/>
      <c r="E16" s="16"/>
      <c r="F16" s="17">
        <f t="shared" si="0"/>
        <v>0</v>
      </c>
      <c r="G16" s="14"/>
      <c r="H16" s="15"/>
      <c r="I16" s="16"/>
      <c r="J16" s="15"/>
      <c r="K16" s="21"/>
    </row>
    <row r="17" spans="1:11" ht="15.75" x14ac:dyDescent="0.25">
      <c r="A17" s="24"/>
      <c r="B17" s="14"/>
      <c r="C17" s="15"/>
      <c r="D17" s="15"/>
      <c r="E17" s="16"/>
      <c r="F17" s="17">
        <f t="shared" si="0"/>
        <v>0</v>
      </c>
      <c r="G17" s="14"/>
      <c r="H17" s="15"/>
      <c r="I17" s="16"/>
      <c r="J17" s="15"/>
      <c r="K17" s="21"/>
    </row>
    <row r="18" spans="1:11" ht="15" customHeight="1" x14ac:dyDescent="0.25">
      <c r="A18" s="24"/>
      <c r="B18" s="14"/>
      <c r="C18" s="15"/>
      <c r="D18" s="15"/>
      <c r="E18" s="16"/>
      <c r="F18" s="17">
        <f t="shared" si="0"/>
        <v>0</v>
      </c>
      <c r="G18" s="14"/>
      <c r="H18" s="15"/>
      <c r="I18" s="16"/>
      <c r="J18" s="15"/>
      <c r="K18" s="21"/>
    </row>
    <row r="19" spans="1:11" ht="15.75" x14ac:dyDescent="0.25">
      <c r="A19" s="13"/>
      <c r="B19" s="14"/>
      <c r="C19" s="15"/>
      <c r="D19" s="15"/>
      <c r="E19" s="16"/>
      <c r="F19" s="17">
        <f t="shared" si="0"/>
        <v>0</v>
      </c>
      <c r="G19" s="14"/>
      <c r="H19" s="15"/>
      <c r="I19" s="16"/>
      <c r="J19" s="15"/>
      <c r="K19" s="21"/>
    </row>
    <row r="20" spans="1:11" ht="15.75" x14ac:dyDescent="0.25">
      <c r="A20" s="13"/>
      <c r="B20" s="14"/>
      <c r="C20" s="15"/>
      <c r="D20" s="15"/>
      <c r="E20" s="16"/>
      <c r="F20" s="17">
        <f t="shared" si="0"/>
        <v>0</v>
      </c>
      <c r="G20" s="14"/>
      <c r="H20" s="15"/>
      <c r="I20" s="16"/>
      <c r="J20" s="15"/>
      <c r="K20" s="21"/>
    </row>
    <row r="21" spans="1:11" ht="15.75" x14ac:dyDescent="0.25">
      <c r="A21" s="13"/>
      <c r="B21" s="14"/>
      <c r="C21" s="15"/>
      <c r="D21" s="15"/>
      <c r="E21" s="16"/>
      <c r="F21" s="17">
        <f t="shared" si="0"/>
        <v>0</v>
      </c>
      <c r="G21" s="14"/>
      <c r="H21" s="15"/>
      <c r="I21" s="16"/>
      <c r="J21" s="15"/>
      <c r="K21" s="21"/>
    </row>
    <row r="22" spans="1:11" ht="15.75" x14ac:dyDescent="0.25">
      <c r="A22" s="13"/>
      <c r="B22" s="14"/>
      <c r="C22" s="15"/>
      <c r="D22" s="15"/>
      <c r="E22" s="16"/>
      <c r="F22" s="17">
        <f t="shared" si="0"/>
        <v>0</v>
      </c>
      <c r="G22" s="14"/>
      <c r="H22" s="15"/>
      <c r="I22" s="16"/>
      <c r="J22" s="15"/>
      <c r="K22" s="21"/>
    </row>
    <row r="23" spans="1:11" ht="15.75" x14ac:dyDescent="0.25">
      <c r="A23" s="13"/>
      <c r="B23" s="14"/>
      <c r="C23" s="15"/>
      <c r="D23" s="15"/>
      <c r="E23" s="16"/>
      <c r="F23" s="17">
        <f t="shared" si="0"/>
        <v>0</v>
      </c>
      <c r="G23" s="14"/>
      <c r="H23" s="15"/>
      <c r="I23" s="16"/>
      <c r="J23" s="15"/>
      <c r="K23" s="21"/>
    </row>
    <row r="24" spans="1:11" ht="15.75" x14ac:dyDescent="0.25">
      <c r="A24" s="13"/>
      <c r="B24" s="14"/>
      <c r="C24" s="15"/>
      <c r="D24" s="15"/>
      <c r="E24" s="16"/>
      <c r="F24" s="17">
        <f t="shared" si="0"/>
        <v>0</v>
      </c>
      <c r="G24" s="14"/>
      <c r="H24" s="15"/>
      <c r="I24" s="16"/>
      <c r="J24" s="15"/>
      <c r="K24" s="21"/>
    </row>
    <row r="25" spans="1:11" ht="15.75" x14ac:dyDescent="0.25">
      <c r="A25" s="13"/>
      <c r="B25" s="14"/>
      <c r="C25" s="15"/>
      <c r="D25" s="15"/>
      <c r="E25" s="16"/>
      <c r="F25" s="17">
        <f t="shared" si="0"/>
        <v>0</v>
      </c>
      <c r="G25" s="14"/>
      <c r="H25" s="15"/>
      <c r="I25" s="16"/>
      <c r="J25" s="15"/>
      <c r="K25" s="21"/>
    </row>
    <row r="26" spans="1:11" ht="15.75" x14ac:dyDescent="0.25">
      <c r="A26" s="13"/>
      <c r="B26" s="14"/>
      <c r="C26" s="15"/>
      <c r="D26" s="15"/>
      <c r="E26" s="16"/>
      <c r="F26" s="17">
        <f t="shared" si="0"/>
        <v>0</v>
      </c>
      <c r="G26" s="14"/>
      <c r="H26" s="15"/>
      <c r="I26" s="16"/>
      <c r="J26" s="15"/>
      <c r="K26" s="21"/>
    </row>
    <row r="27" spans="1:11" ht="15.75" x14ac:dyDescent="0.25">
      <c r="A27" s="24"/>
      <c r="B27" s="14"/>
      <c r="C27" s="15"/>
      <c r="D27" s="15"/>
      <c r="E27" s="16"/>
      <c r="F27" s="17">
        <f t="shared" si="0"/>
        <v>0</v>
      </c>
      <c r="G27" s="14"/>
      <c r="H27" s="15"/>
      <c r="I27" s="16"/>
      <c r="J27" s="15"/>
      <c r="K27" s="21"/>
    </row>
    <row r="28" spans="1:11" ht="15.75" x14ac:dyDescent="0.25">
      <c r="A28" s="24"/>
      <c r="B28" s="14"/>
      <c r="C28" s="15"/>
      <c r="D28" s="15"/>
      <c r="E28" s="16"/>
      <c r="F28" s="17">
        <f t="shared" si="0"/>
        <v>0</v>
      </c>
      <c r="G28" s="14"/>
      <c r="H28" s="15"/>
      <c r="I28" s="16"/>
      <c r="J28" s="15"/>
      <c r="K28" s="21"/>
    </row>
    <row r="29" spans="1:11" ht="15.75" x14ac:dyDescent="0.25">
      <c r="A29" s="13"/>
      <c r="B29" s="14"/>
      <c r="C29" s="15"/>
      <c r="D29" s="15"/>
      <c r="E29" s="16"/>
      <c r="F29" s="17">
        <f t="shared" si="0"/>
        <v>0</v>
      </c>
      <c r="G29" s="14"/>
      <c r="H29" s="15"/>
      <c r="I29" s="16"/>
      <c r="J29" s="15"/>
      <c r="K29" s="21"/>
    </row>
    <row r="30" spans="1:11" ht="15.75" x14ac:dyDescent="0.25">
      <c r="A30" s="13"/>
      <c r="B30" s="14"/>
      <c r="C30" s="15"/>
      <c r="D30" s="15"/>
      <c r="E30" s="16"/>
      <c r="F30" s="17">
        <f t="shared" si="0"/>
        <v>0</v>
      </c>
      <c r="G30" s="14"/>
      <c r="H30" s="15"/>
      <c r="I30" s="16"/>
      <c r="J30" s="15"/>
      <c r="K30" s="21"/>
    </row>
    <row r="31" spans="1:11" ht="15.75" x14ac:dyDescent="0.25">
      <c r="A31" s="13"/>
      <c r="B31" s="14"/>
      <c r="C31" s="15"/>
      <c r="D31" s="15"/>
      <c r="E31" s="16"/>
      <c r="F31" s="17">
        <f t="shared" si="0"/>
        <v>0</v>
      </c>
      <c r="G31" s="14"/>
      <c r="H31" s="15"/>
      <c r="I31" s="16"/>
      <c r="J31" s="15"/>
      <c r="K31" s="21"/>
    </row>
    <row r="32" spans="1:11" ht="15.75" x14ac:dyDescent="0.25">
      <c r="A32" s="13"/>
      <c r="B32" s="14"/>
      <c r="C32" s="15"/>
      <c r="D32" s="15"/>
      <c r="E32" s="16"/>
      <c r="F32" s="17">
        <f t="shared" si="0"/>
        <v>0</v>
      </c>
      <c r="G32" s="14"/>
      <c r="H32" s="15"/>
      <c r="I32" s="16"/>
      <c r="J32" s="15"/>
      <c r="K32" s="21"/>
    </row>
    <row r="33" spans="1:11" ht="15.75" x14ac:dyDescent="0.25">
      <c r="A33" s="13"/>
      <c r="B33" s="14"/>
      <c r="C33" s="15"/>
      <c r="D33" s="15"/>
      <c r="E33" s="16"/>
      <c r="F33" s="17">
        <f t="shared" si="0"/>
        <v>0</v>
      </c>
      <c r="G33" s="14"/>
      <c r="H33" s="15"/>
      <c r="I33" s="16"/>
      <c r="J33" s="15"/>
      <c r="K33" s="21"/>
    </row>
    <row r="34" spans="1:11" ht="15.75" x14ac:dyDescent="0.25">
      <c r="A34" s="13"/>
      <c r="B34" s="14"/>
      <c r="C34" s="15"/>
      <c r="D34" s="15"/>
      <c r="E34" s="16"/>
      <c r="F34" s="17">
        <f t="shared" si="0"/>
        <v>0</v>
      </c>
      <c r="G34" s="14"/>
      <c r="H34" s="15"/>
      <c r="I34" s="16"/>
      <c r="J34" s="15"/>
      <c r="K34" s="21"/>
    </row>
    <row r="35" spans="1:11" ht="15.75" x14ac:dyDescent="0.25">
      <c r="A35" s="13"/>
      <c r="B35" s="14"/>
      <c r="C35" s="15"/>
      <c r="D35" s="15"/>
      <c r="E35" s="16"/>
      <c r="F35" s="17">
        <f t="shared" si="0"/>
        <v>0</v>
      </c>
      <c r="G35" s="14"/>
      <c r="H35" s="15"/>
      <c r="I35" s="16"/>
      <c r="J35" s="15"/>
      <c r="K35" s="21"/>
    </row>
    <row r="36" spans="1:11" ht="15.75" x14ac:dyDescent="0.25">
      <c r="A36" s="13"/>
      <c r="B36" s="14"/>
      <c r="C36" s="15"/>
      <c r="D36" s="15"/>
      <c r="E36" s="16"/>
      <c r="F36" s="17">
        <f t="shared" si="0"/>
        <v>0</v>
      </c>
      <c r="G36" s="14"/>
      <c r="H36" s="15"/>
      <c r="I36" s="16"/>
      <c r="J36" s="15"/>
      <c r="K36" s="21"/>
    </row>
    <row r="37" spans="1:11" ht="15.75" x14ac:dyDescent="0.25">
      <c r="A37" s="24"/>
      <c r="B37" s="14"/>
      <c r="C37" s="15"/>
      <c r="D37" s="15"/>
      <c r="E37" s="16"/>
      <c r="F37" s="17">
        <f t="shared" si="0"/>
        <v>0</v>
      </c>
      <c r="G37" s="14"/>
      <c r="H37" s="15"/>
      <c r="I37" s="16"/>
      <c r="J37" s="15"/>
      <c r="K37" s="21"/>
    </row>
    <row r="38" spans="1:11" ht="15.75" x14ac:dyDescent="0.25">
      <c r="A38" s="24"/>
      <c r="B38" s="14"/>
      <c r="C38" s="15"/>
      <c r="D38" s="15"/>
      <c r="E38" s="16"/>
      <c r="F38" s="17">
        <f t="shared" si="0"/>
        <v>0</v>
      </c>
      <c r="G38" s="14"/>
      <c r="H38" s="15"/>
      <c r="I38" s="16"/>
      <c r="J38" s="15"/>
      <c r="K38" s="21"/>
    </row>
    <row r="39" spans="1:11" ht="15.75" x14ac:dyDescent="0.25">
      <c r="A39" s="13"/>
      <c r="B39" s="14"/>
      <c r="C39" s="15"/>
      <c r="D39" s="15"/>
      <c r="E39" s="16"/>
      <c r="F39" s="17">
        <f t="shared" si="0"/>
        <v>0</v>
      </c>
      <c r="G39" s="14"/>
      <c r="H39" s="15"/>
      <c r="I39" s="16"/>
      <c r="J39" s="15"/>
      <c r="K39" s="21"/>
    </row>
    <row r="40" spans="1:11" ht="15.75" x14ac:dyDescent="0.25">
      <c r="A40" s="13"/>
      <c r="B40" s="14"/>
      <c r="C40" s="15"/>
      <c r="D40" s="15"/>
      <c r="E40" s="16"/>
      <c r="F40" s="17">
        <f t="shared" si="0"/>
        <v>0</v>
      </c>
      <c r="G40" s="14"/>
      <c r="H40" s="15"/>
      <c r="I40" s="16"/>
      <c r="J40" s="15"/>
      <c r="K40" s="21"/>
    </row>
    <row r="41" spans="1:11" ht="15.75" x14ac:dyDescent="0.25">
      <c r="A41" s="13"/>
      <c r="B41" s="14"/>
      <c r="C41" s="15"/>
      <c r="D41" s="15"/>
      <c r="E41" s="16"/>
      <c r="F41" s="17">
        <f t="shared" si="0"/>
        <v>0</v>
      </c>
      <c r="G41" s="14"/>
      <c r="H41" s="15"/>
      <c r="I41" s="16"/>
      <c r="J41" s="15"/>
      <c r="K41" s="21"/>
    </row>
    <row r="42" spans="1:11" ht="15.75" x14ac:dyDescent="0.25">
      <c r="A42" s="13"/>
      <c r="B42" s="14"/>
      <c r="C42" s="15"/>
      <c r="D42" s="15"/>
      <c r="E42" s="16"/>
      <c r="F42" s="17">
        <f t="shared" si="0"/>
        <v>0</v>
      </c>
      <c r="G42" s="14"/>
      <c r="H42" s="15"/>
      <c r="I42" s="16"/>
      <c r="J42" s="15"/>
      <c r="K42" s="21"/>
    </row>
    <row r="43" spans="1:11" ht="15.75" x14ac:dyDescent="0.25">
      <c r="A43" s="13"/>
      <c r="B43" s="14"/>
      <c r="C43" s="15"/>
      <c r="D43" s="15"/>
      <c r="E43" s="16"/>
      <c r="F43" s="17">
        <f t="shared" si="0"/>
        <v>0</v>
      </c>
      <c r="G43" s="14"/>
      <c r="H43" s="15"/>
      <c r="I43" s="16"/>
      <c r="J43" s="15"/>
      <c r="K43" s="21"/>
    </row>
    <row r="44" spans="1:11" ht="15.75" x14ac:dyDescent="0.25">
      <c r="A44" s="13"/>
      <c r="B44" s="14"/>
      <c r="C44" s="15"/>
      <c r="D44" s="15"/>
      <c r="E44" s="16"/>
      <c r="F44" s="17">
        <f t="shared" si="0"/>
        <v>0</v>
      </c>
      <c r="G44" s="14"/>
      <c r="H44" s="15"/>
      <c r="I44" s="16"/>
      <c r="J44" s="15"/>
      <c r="K44" s="21"/>
    </row>
    <row r="45" spans="1:11" ht="15.75" x14ac:dyDescent="0.25">
      <c r="A45" s="13"/>
      <c r="B45" s="14"/>
      <c r="C45" s="15"/>
      <c r="D45" s="15"/>
      <c r="E45" s="16"/>
      <c r="F45" s="17">
        <f t="shared" si="0"/>
        <v>0</v>
      </c>
      <c r="G45" s="14"/>
      <c r="H45" s="15"/>
      <c r="I45" s="16"/>
      <c r="J45" s="15"/>
      <c r="K45" s="21"/>
    </row>
    <row r="46" spans="1:11" ht="15.75" x14ac:dyDescent="0.25">
      <c r="A46" s="13"/>
      <c r="B46" s="14"/>
      <c r="C46" s="15"/>
      <c r="D46" s="15"/>
      <c r="E46" s="16"/>
      <c r="F46" s="17">
        <f t="shared" si="0"/>
        <v>0</v>
      </c>
      <c r="G46" s="14"/>
      <c r="H46" s="15"/>
      <c r="I46" s="16"/>
      <c r="J46" s="15"/>
      <c r="K46" s="21"/>
    </row>
    <row r="47" spans="1:11" ht="15.75" x14ac:dyDescent="0.25">
      <c r="A47" s="24"/>
      <c r="B47" s="14"/>
      <c r="C47" s="15"/>
      <c r="D47" s="15"/>
      <c r="E47" s="16"/>
      <c r="F47" s="17">
        <f t="shared" si="0"/>
        <v>0</v>
      </c>
      <c r="G47" s="27"/>
      <c r="H47" s="28"/>
      <c r="I47" s="29"/>
      <c r="J47" s="28"/>
      <c r="K47" s="21"/>
    </row>
    <row r="48" spans="1:11" ht="15.75" x14ac:dyDescent="0.25">
      <c r="A48" s="24"/>
      <c r="B48" s="14"/>
      <c r="C48" s="15"/>
      <c r="D48" s="15"/>
      <c r="E48" s="16"/>
      <c r="F48" s="17">
        <f t="shared" si="0"/>
        <v>0</v>
      </c>
      <c r="G48" s="27"/>
      <c r="H48" s="28"/>
      <c r="I48" s="29"/>
      <c r="J48" s="28"/>
      <c r="K48" s="21"/>
    </row>
    <row r="49" spans="1:11" ht="15.75" x14ac:dyDescent="0.25">
      <c r="A49" s="26"/>
      <c r="B49" s="27"/>
      <c r="C49" s="28"/>
      <c r="D49" s="28"/>
      <c r="E49" s="29"/>
      <c r="F49" s="17">
        <f t="shared" si="0"/>
        <v>0</v>
      </c>
      <c r="G49" s="27"/>
      <c r="H49" s="28"/>
      <c r="I49" s="29"/>
      <c r="J49" s="28"/>
      <c r="K49" s="21"/>
    </row>
    <row r="50" spans="1:11" ht="15.75" x14ac:dyDescent="0.25">
      <c r="A50" s="27"/>
      <c r="B50" s="30" t="s">
        <v>24</v>
      </c>
      <c r="C50" s="31">
        <f>SUM(C7:C49)</f>
        <v>556.9</v>
      </c>
      <c r="D50" s="31">
        <f>SUM(D7:D49)</f>
        <v>0</v>
      </c>
      <c r="E50" s="32"/>
      <c r="F50" s="33">
        <f t="shared" si="0"/>
        <v>556.9</v>
      </c>
      <c r="G50" s="34"/>
      <c r="H50" s="31">
        <f>SUM(H7:H49)</f>
        <v>373.90000000000009</v>
      </c>
      <c r="I50" s="32"/>
      <c r="J50" s="31">
        <f>SUM(J7:J49)</f>
        <v>0</v>
      </c>
      <c r="K50" s="35">
        <f>C50-H50</f>
        <v>182.99999999999989</v>
      </c>
    </row>
    <row r="53" spans="1:11" ht="15.75" x14ac:dyDescent="0.25">
      <c r="B53" s="48" t="s">
        <v>38</v>
      </c>
      <c r="F53" s="49"/>
      <c r="G53" s="50"/>
      <c r="H53" s="51"/>
    </row>
    <row r="54" spans="1:11" x14ac:dyDescent="0.25">
      <c r="B54" s="48"/>
      <c r="F54" s="44" t="s">
        <v>27</v>
      </c>
      <c r="G54" s="46"/>
      <c r="H54" s="46"/>
    </row>
    <row r="55" spans="1:11" ht="15.75" x14ac:dyDescent="0.25">
      <c r="B55" s="48" t="s">
        <v>28</v>
      </c>
      <c r="F55" s="49"/>
      <c r="G55" s="50"/>
      <c r="H55" s="51"/>
    </row>
    <row r="56" spans="1:11" x14ac:dyDescent="0.25">
      <c r="F56" s="44" t="s">
        <v>27</v>
      </c>
      <c r="G56" s="46"/>
      <c r="H56" s="46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zoomScale="80" zoomScaleNormal="80" workbookViewId="0">
      <selection activeCell="Q18" sqref="Q18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1"/>
      <c r="L1" s="1"/>
      <c r="M1" s="1"/>
    </row>
    <row r="2" spans="1:13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/>
    </row>
    <row r="3" spans="1:13" ht="61.5" customHeight="1" x14ac:dyDescent="0.25">
      <c r="A3" s="2"/>
      <c r="B3" s="5" t="s">
        <v>259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 x14ac:dyDescent="0.25">
      <c r="A4" s="7" t="s">
        <v>32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 x14ac:dyDescent="0.25">
      <c r="A5" s="8" t="s">
        <v>2</v>
      </c>
      <c r="B5" s="8" t="s">
        <v>3</v>
      </c>
      <c r="C5" s="9" t="s">
        <v>4</v>
      </c>
      <c r="D5" s="9"/>
      <c r="E5" s="9"/>
      <c r="F5" s="9" t="s">
        <v>5</v>
      </c>
      <c r="G5" s="9" t="s">
        <v>6</v>
      </c>
      <c r="H5" s="9"/>
      <c r="I5" s="9"/>
      <c r="J5" s="9"/>
      <c r="K5" s="10" t="s">
        <v>7</v>
      </c>
    </row>
    <row r="6" spans="1:13" ht="158.25" customHeight="1" x14ac:dyDescent="0.25">
      <c r="A6" s="8"/>
      <c r="B6" s="8"/>
      <c r="C6" s="11" t="s">
        <v>8</v>
      </c>
      <c r="D6" s="11" t="s">
        <v>9</v>
      </c>
      <c r="E6" s="11" t="s">
        <v>10</v>
      </c>
      <c r="F6" s="9"/>
      <c r="G6" s="12" t="s">
        <v>11</v>
      </c>
      <c r="H6" s="11" t="s">
        <v>12</v>
      </c>
      <c r="I6" s="11" t="s">
        <v>13</v>
      </c>
      <c r="J6" s="11" t="s">
        <v>12</v>
      </c>
      <c r="K6" s="10"/>
    </row>
    <row r="7" spans="1:13" ht="31.5" x14ac:dyDescent="0.25">
      <c r="A7" s="13">
        <v>1</v>
      </c>
      <c r="B7" s="16" t="s">
        <v>260</v>
      </c>
      <c r="C7" s="15"/>
      <c r="D7" s="15">
        <v>31.45</v>
      </c>
      <c r="E7" s="16" t="s">
        <v>247</v>
      </c>
      <c r="F7" s="17">
        <f>SUM(C7,D7)</f>
        <v>31.45</v>
      </c>
      <c r="G7" s="14">
        <v>2220</v>
      </c>
      <c r="H7" s="15"/>
      <c r="I7" s="20" t="s">
        <v>23</v>
      </c>
      <c r="J7" s="15">
        <v>1.02</v>
      </c>
      <c r="K7" s="21"/>
    </row>
    <row r="8" spans="1:13" ht="31.5" x14ac:dyDescent="0.25">
      <c r="A8" s="13">
        <v>2</v>
      </c>
      <c r="B8" s="16" t="s">
        <v>254</v>
      </c>
      <c r="C8" s="15"/>
      <c r="D8" s="15">
        <v>483.02</v>
      </c>
      <c r="E8" s="16" t="s">
        <v>255</v>
      </c>
      <c r="F8" s="17">
        <f>C8+D8</f>
        <v>483.02</v>
      </c>
      <c r="G8" s="14">
        <v>2220</v>
      </c>
      <c r="H8" s="15"/>
      <c r="I8" s="16" t="s">
        <v>255</v>
      </c>
      <c r="J8" s="15">
        <v>480.8</v>
      </c>
      <c r="K8" s="21"/>
    </row>
    <row r="9" spans="1:13" ht="15.75" x14ac:dyDescent="0.25">
      <c r="A9" s="13">
        <v>3</v>
      </c>
      <c r="B9" s="14" t="s">
        <v>14</v>
      </c>
      <c r="C9" s="15">
        <v>0.96</v>
      </c>
      <c r="D9" s="15">
        <v>6.8</v>
      </c>
      <c r="E9" s="16" t="s">
        <v>23</v>
      </c>
      <c r="F9" s="17">
        <f t="shared" ref="F9:F15" si="0">SUM(C9,D9)</f>
        <v>7.76</v>
      </c>
      <c r="G9" s="14"/>
      <c r="H9" s="15"/>
      <c r="I9" s="16"/>
      <c r="J9" s="15"/>
      <c r="K9" s="21"/>
    </row>
    <row r="10" spans="1:13" ht="15.75" x14ac:dyDescent="0.25">
      <c r="A10" s="13"/>
      <c r="B10" s="14"/>
      <c r="C10" s="15"/>
      <c r="D10" s="15"/>
      <c r="E10" s="16"/>
      <c r="F10" s="17">
        <f t="shared" si="0"/>
        <v>0</v>
      </c>
      <c r="G10" s="14"/>
      <c r="H10" s="15"/>
      <c r="I10" s="20"/>
      <c r="J10" s="15"/>
      <c r="K10" s="21"/>
    </row>
    <row r="11" spans="1:13" ht="15.75" x14ac:dyDescent="0.25">
      <c r="A11" s="13"/>
      <c r="B11" s="14"/>
      <c r="C11" s="15"/>
      <c r="D11" s="15"/>
      <c r="E11" s="16"/>
      <c r="F11" s="17">
        <f t="shared" si="0"/>
        <v>0</v>
      </c>
      <c r="G11" s="24"/>
      <c r="H11" s="15"/>
      <c r="I11" s="16"/>
      <c r="J11" s="15"/>
      <c r="K11" s="21"/>
    </row>
    <row r="12" spans="1:13" ht="15.75" x14ac:dyDescent="0.25">
      <c r="A12" s="13"/>
      <c r="B12" s="14"/>
      <c r="C12" s="15"/>
      <c r="D12" s="15"/>
      <c r="E12" s="16"/>
      <c r="F12" s="17">
        <f t="shared" si="0"/>
        <v>0</v>
      </c>
      <c r="G12" s="24"/>
      <c r="H12" s="15"/>
      <c r="I12" s="16"/>
      <c r="J12" s="15"/>
      <c r="K12" s="21"/>
    </row>
    <row r="13" spans="1:13" ht="15.75" x14ac:dyDescent="0.25">
      <c r="A13" s="26"/>
      <c r="B13" s="27"/>
      <c r="C13" s="28"/>
      <c r="D13" s="28"/>
      <c r="E13" s="29"/>
      <c r="F13" s="17">
        <f t="shared" si="0"/>
        <v>0</v>
      </c>
      <c r="G13" s="27"/>
      <c r="H13" s="28"/>
      <c r="I13" s="29"/>
      <c r="J13" s="28"/>
      <c r="K13" s="21"/>
    </row>
    <row r="14" spans="1:13" ht="15.75" x14ac:dyDescent="0.25">
      <c r="A14" s="26"/>
      <c r="B14" s="27"/>
      <c r="C14" s="28"/>
      <c r="D14" s="28"/>
      <c r="E14" s="29"/>
      <c r="F14" s="17">
        <f t="shared" si="0"/>
        <v>0</v>
      </c>
      <c r="G14" s="27"/>
      <c r="H14" s="28"/>
      <c r="I14" s="29"/>
      <c r="J14" s="28"/>
      <c r="K14" s="21"/>
    </row>
    <row r="15" spans="1:13" ht="15.75" x14ac:dyDescent="0.25">
      <c r="A15" s="27"/>
      <c r="B15" s="30" t="s">
        <v>24</v>
      </c>
      <c r="C15" s="31">
        <f>SUM(C7:C14)</f>
        <v>0.96</v>
      </c>
      <c r="D15" s="31">
        <f>SUM(D7:D14)</f>
        <v>521.27</v>
      </c>
      <c r="E15" s="32"/>
      <c r="F15" s="33">
        <f t="shared" si="0"/>
        <v>522.23</v>
      </c>
      <c r="G15" s="34"/>
      <c r="H15" s="31">
        <f>SUM(H7:H14)</f>
        <v>0</v>
      </c>
      <c r="I15" s="32"/>
      <c r="J15" s="31">
        <f>SUM(J7:J14)</f>
        <v>481.82</v>
      </c>
      <c r="K15" s="35">
        <f>C15-H15</f>
        <v>0.96</v>
      </c>
    </row>
    <row r="20" spans="2:8" ht="15.75" x14ac:dyDescent="0.25">
      <c r="B20" s="48" t="s">
        <v>25</v>
      </c>
      <c r="F20" s="49"/>
      <c r="G20" s="50" t="s">
        <v>256</v>
      </c>
      <c r="H20" s="51"/>
    </row>
    <row r="21" spans="2:8" x14ac:dyDescent="0.25">
      <c r="B21" s="48"/>
      <c r="F21" s="44" t="s">
        <v>27</v>
      </c>
      <c r="G21" s="46"/>
      <c r="H21" s="46"/>
    </row>
    <row r="22" spans="2:8" ht="15.75" x14ac:dyDescent="0.25">
      <c r="B22" s="48" t="s">
        <v>28</v>
      </c>
      <c r="F22" s="49"/>
      <c r="G22" s="50" t="s">
        <v>257</v>
      </c>
      <c r="H22" s="51"/>
    </row>
    <row r="23" spans="2:8" x14ac:dyDescent="0.25">
      <c r="F23" s="44" t="s">
        <v>27</v>
      </c>
      <c r="G23" s="46"/>
      <c r="H23" s="46"/>
    </row>
    <row r="26" spans="2:8" x14ac:dyDescent="0.25">
      <c r="B26" t="s">
        <v>258</v>
      </c>
    </row>
  </sheetData>
  <mergeCells count="10">
    <mergeCell ref="G20:H20"/>
    <mergeCell ref="G22:H22"/>
    <mergeCell ref="B3:J3"/>
    <mergeCell ref="A4:K4"/>
    <mergeCell ref="A5:A6"/>
    <mergeCell ref="B5:B6"/>
    <mergeCell ref="C5:E5"/>
    <mergeCell ref="F5:F6"/>
    <mergeCell ref="G5:J5"/>
    <mergeCell ref="K5:K6"/>
  </mergeCells>
  <pageMargins left="0.51181102362204722" right="0.23622047244094491" top="0.23622047244094491" bottom="0.35433070866141736" header="0.55000000000000004" footer="0.31496062992125984"/>
  <pageSetup paperSize="9" scale="7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tabSelected="1" zoomScale="80" zoomScaleNormal="80" workbookViewId="0">
      <selection activeCell="Q18" sqref="Q18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88" t="s">
        <v>30</v>
      </c>
      <c r="N1" s="88"/>
      <c r="O1" s="88"/>
    </row>
    <row r="2" spans="1:16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131" t="s">
        <v>213</v>
      </c>
      <c r="N2" s="131"/>
      <c r="O2" s="131"/>
      <c r="P2" s="131"/>
    </row>
    <row r="3" spans="1:16" ht="61.5" customHeight="1" x14ac:dyDescent="0.25">
      <c r="A3" s="2"/>
      <c r="B3" s="5" t="s">
        <v>261</v>
      </c>
      <c r="C3" s="6"/>
      <c r="D3" s="6"/>
      <c r="E3" s="6"/>
      <c r="F3" s="6"/>
      <c r="G3" s="6"/>
      <c r="H3" s="6"/>
      <c r="I3" s="6"/>
      <c r="J3" s="6"/>
      <c r="K3" s="2"/>
    </row>
    <row r="4" spans="1:16" ht="31.5" customHeight="1" x14ac:dyDescent="0.25">
      <c r="A4" s="7" t="s">
        <v>32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6" ht="33" customHeight="1" x14ac:dyDescent="0.25">
      <c r="A5" s="8" t="s">
        <v>2</v>
      </c>
      <c r="B5" s="8" t="s">
        <v>3</v>
      </c>
      <c r="C5" s="9" t="s">
        <v>4</v>
      </c>
      <c r="D5" s="9"/>
      <c r="E5" s="9"/>
      <c r="F5" s="9" t="s">
        <v>5</v>
      </c>
      <c r="G5" s="9" t="s">
        <v>6</v>
      </c>
      <c r="H5" s="9"/>
      <c r="I5" s="9"/>
      <c r="J5" s="9"/>
      <c r="K5" s="10" t="s">
        <v>7</v>
      </c>
    </row>
    <row r="6" spans="1:16" ht="158.25" customHeight="1" x14ac:dyDescent="0.25">
      <c r="A6" s="8"/>
      <c r="B6" s="8"/>
      <c r="C6" s="11" t="s">
        <v>8</v>
      </c>
      <c r="D6" s="11" t="s">
        <v>9</v>
      </c>
      <c r="E6" s="11" t="s">
        <v>10</v>
      </c>
      <c r="F6" s="9"/>
      <c r="G6" s="12" t="s">
        <v>11</v>
      </c>
      <c r="H6" s="11" t="s">
        <v>12</v>
      </c>
      <c r="I6" s="11" t="s">
        <v>13</v>
      </c>
      <c r="J6" s="11" t="s">
        <v>12</v>
      </c>
      <c r="K6" s="10"/>
    </row>
    <row r="7" spans="1:16" ht="15.75" x14ac:dyDescent="0.25">
      <c r="A7" s="13">
        <v>1</v>
      </c>
      <c r="B7" s="14" t="s">
        <v>14</v>
      </c>
      <c r="C7" s="15">
        <v>14</v>
      </c>
      <c r="D7" s="15"/>
      <c r="E7" s="16"/>
      <c r="F7" s="17">
        <f>SUM(C7,D7)</f>
        <v>14</v>
      </c>
      <c r="G7" s="14"/>
      <c r="H7" s="15"/>
      <c r="I7" s="20"/>
      <c r="J7" s="15"/>
      <c r="K7" s="21"/>
    </row>
    <row r="8" spans="1:16" ht="15.75" x14ac:dyDescent="0.25">
      <c r="A8" s="13">
        <v>2</v>
      </c>
      <c r="B8" s="14" t="s">
        <v>262</v>
      </c>
      <c r="C8" s="15">
        <v>10</v>
      </c>
      <c r="D8" s="15"/>
      <c r="E8" s="16"/>
      <c r="F8" s="17">
        <f t="shared" ref="F8:F50" si="0">SUM(C8,D8)</f>
        <v>10</v>
      </c>
      <c r="G8" s="14"/>
      <c r="H8" s="15"/>
      <c r="I8" s="20"/>
      <c r="J8" s="15"/>
      <c r="K8" s="21"/>
    </row>
    <row r="9" spans="1:16" ht="15.75" x14ac:dyDescent="0.25">
      <c r="A9" s="13"/>
      <c r="B9" s="14"/>
      <c r="C9" s="15"/>
      <c r="D9" s="15"/>
      <c r="E9" s="16"/>
      <c r="F9" s="17">
        <f t="shared" si="0"/>
        <v>0</v>
      </c>
      <c r="G9" s="14"/>
      <c r="H9" s="15"/>
      <c r="I9" s="20"/>
      <c r="J9" s="15"/>
      <c r="K9" s="21"/>
    </row>
    <row r="10" spans="1:16" ht="15.75" x14ac:dyDescent="0.25">
      <c r="A10" s="13"/>
      <c r="B10" s="14"/>
      <c r="C10" s="15"/>
      <c r="D10" s="15"/>
      <c r="E10" s="16"/>
      <c r="F10" s="17">
        <f t="shared" si="0"/>
        <v>0</v>
      </c>
      <c r="G10" s="14"/>
      <c r="H10" s="15"/>
      <c r="I10" s="20"/>
      <c r="J10" s="15"/>
      <c r="K10" s="21"/>
    </row>
    <row r="11" spans="1:16" ht="15.75" x14ac:dyDescent="0.25">
      <c r="A11" s="13"/>
      <c r="B11" s="14"/>
      <c r="C11" s="15"/>
      <c r="D11" s="15"/>
      <c r="E11" s="16"/>
      <c r="F11" s="17">
        <f t="shared" si="0"/>
        <v>0</v>
      </c>
      <c r="G11" s="14"/>
      <c r="H11" s="15"/>
      <c r="I11" s="20"/>
      <c r="J11" s="15"/>
      <c r="K11" s="21"/>
    </row>
    <row r="12" spans="1:16" ht="15.75" x14ac:dyDescent="0.25">
      <c r="A12" s="13"/>
      <c r="B12" s="14"/>
      <c r="C12" s="15"/>
      <c r="D12" s="15"/>
      <c r="E12" s="16"/>
      <c r="F12" s="17">
        <f t="shared" si="0"/>
        <v>0</v>
      </c>
      <c r="G12" s="24"/>
      <c r="H12" s="15"/>
      <c r="I12" s="16"/>
      <c r="J12" s="15"/>
      <c r="K12" s="21"/>
    </row>
    <row r="13" spans="1:16" ht="15.75" x14ac:dyDescent="0.25">
      <c r="A13" s="13"/>
      <c r="B13" s="14"/>
      <c r="C13" s="15"/>
      <c r="D13" s="15"/>
      <c r="E13" s="16"/>
      <c r="F13" s="17">
        <f t="shared" si="0"/>
        <v>0</v>
      </c>
      <c r="G13" s="24"/>
      <c r="H13" s="15"/>
      <c r="I13" s="16"/>
      <c r="J13" s="15"/>
      <c r="K13" s="21"/>
    </row>
    <row r="14" spans="1:16" ht="15.75" x14ac:dyDescent="0.25">
      <c r="A14" s="13"/>
      <c r="B14" s="14"/>
      <c r="C14" s="15"/>
      <c r="D14" s="15"/>
      <c r="E14" s="16"/>
      <c r="F14" s="17">
        <f t="shared" si="0"/>
        <v>0</v>
      </c>
      <c r="G14" s="14"/>
      <c r="H14" s="15"/>
      <c r="I14" s="16"/>
      <c r="J14" s="15"/>
      <c r="K14" s="21"/>
    </row>
    <row r="15" spans="1:16" ht="15.75" x14ac:dyDescent="0.25">
      <c r="A15" s="24"/>
      <c r="B15" s="14"/>
      <c r="C15" s="15"/>
      <c r="D15" s="15"/>
      <c r="E15" s="16"/>
      <c r="F15" s="17">
        <f t="shared" si="0"/>
        <v>0</v>
      </c>
      <c r="G15" s="14"/>
      <c r="H15" s="15"/>
      <c r="I15" s="16"/>
      <c r="J15" s="15"/>
      <c r="K15" s="21"/>
    </row>
    <row r="16" spans="1:16" ht="15" customHeight="1" x14ac:dyDescent="0.25">
      <c r="A16" s="24"/>
      <c r="B16" s="14"/>
      <c r="C16" s="15"/>
      <c r="D16" s="15"/>
      <c r="E16" s="16"/>
      <c r="F16" s="17">
        <f t="shared" si="0"/>
        <v>0</v>
      </c>
      <c r="G16" s="14"/>
      <c r="H16" s="15"/>
      <c r="I16" s="16"/>
      <c r="J16" s="15"/>
      <c r="K16" s="21"/>
    </row>
    <row r="17" spans="1:11" ht="15.75" x14ac:dyDescent="0.25">
      <c r="A17" s="13"/>
      <c r="B17" s="14"/>
      <c r="C17" s="15"/>
      <c r="D17" s="15"/>
      <c r="E17" s="16"/>
      <c r="F17" s="17">
        <f t="shared" si="0"/>
        <v>0</v>
      </c>
      <c r="G17" s="14"/>
      <c r="H17" s="15"/>
      <c r="I17" s="16"/>
      <c r="J17" s="15"/>
      <c r="K17" s="21"/>
    </row>
    <row r="18" spans="1:11" ht="15.75" x14ac:dyDescent="0.25">
      <c r="A18" s="13"/>
      <c r="B18" s="14"/>
      <c r="C18" s="15"/>
      <c r="D18" s="15"/>
      <c r="E18" s="16"/>
      <c r="F18" s="17">
        <f t="shared" si="0"/>
        <v>0</v>
      </c>
      <c r="G18" s="14"/>
      <c r="H18" s="15"/>
      <c r="I18" s="16"/>
      <c r="J18" s="15"/>
      <c r="K18" s="21"/>
    </row>
    <row r="19" spans="1:11" ht="15.75" x14ac:dyDescent="0.25">
      <c r="A19" s="13"/>
      <c r="B19" s="14"/>
      <c r="C19" s="15"/>
      <c r="D19" s="15"/>
      <c r="E19" s="16"/>
      <c r="F19" s="17">
        <f t="shared" si="0"/>
        <v>0</v>
      </c>
      <c r="G19" s="14"/>
      <c r="H19" s="15"/>
      <c r="I19" s="16"/>
      <c r="J19" s="15"/>
      <c r="K19" s="21"/>
    </row>
    <row r="20" spans="1:11" ht="15.75" x14ac:dyDescent="0.25">
      <c r="A20" s="13"/>
      <c r="B20" s="14"/>
      <c r="C20" s="15"/>
      <c r="D20" s="15"/>
      <c r="E20" s="16"/>
      <c r="F20" s="17">
        <f t="shared" si="0"/>
        <v>0</v>
      </c>
      <c r="G20" s="14"/>
      <c r="H20" s="15"/>
      <c r="I20" s="16"/>
      <c r="J20" s="15"/>
      <c r="K20" s="21"/>
    </row>
    <row r="21" spans="1:11" ht="15.75" x14ac:dyDescent="0.25">
      <c r="A21" s="13"/>
      <c r="B21" s="14"/>
      <c r="C21" s="15"/>
      <c r="D21" s="15"/>
      <c r="E21" s="16"/>
      <c r="F21" s="17">
        <f t="shared" si="0"/>
        <v>0</v>
      </c>
      <c r="G21" s="14"/>
      <c r="H21" s="15"/>
      <c r="I21" s="16"/>
      <c r="J21" s="15"/>
      <c r="K21" s="21"/>
    </row>
    <row r="22" spans="1:11" ht="15.75" x14ac:dyDescent="0.25">
      <c r="A22" s="13"/>
      <c r="B22" s="14"/>
      <c r="C22" s="15"/>
      <c r="D22" s="15"/>
      <c r="E22" s="16"/>
      <c r="F22" s="17">
        <f t="shared" si="0"/>
        <v>0</v>
      </c>
      <c r="G22" s="14"/>
      <c r="H22" s="15"/>
      <c r="I22" s="16"/>
      <c r="J22" s="15"/>
      <c r="K22" s="21"/>
    </row>
    <row r="23" spans="1:11" ht="15.75" x14ac:dyDescent="0.25">
      <c r="A23" s="13"/>
      <c r="B23" s="14"/>
      <c r="C23" s="15"/>
      <c r="D23" s="15"/>
      <c r="E23" s="16"/>
      <c r="F23" s="17">
        <f t="shared" si="0"/>
        <v>0</v>
      </c>
      <c r="G23" s="14"/>
      <c r="H23" s="15"/>
      <c r="I23" s="16"/>
      <c r="J23" s="15"/>
      <c r="K23" s="21"/>
    </row>
    <row r="24" spans="1:11" ht="15.75" x14ac:dyDescent="0.25">
      <c r="A24" s="13"/>
      <c r="B24" s="14"/>
      <c r="C24" s="15"/>
      <c r="D24" s="15"/>
      <c r="E24" s="16"/>
      <c r="F24" s="17">
        <f t="shared" si="0"/>
        <v>0</v>
      </c>
      <c r="G24" s="14"/>
      <c r="H24" s="15"/>
      <c r="I24" s="16"/>
      <c r="J24" s="15"/>
      <c r="K24" s="21"/>
    </row>
    <row r="25" spans="1:11" ht="15.75" x14ac:dyDescent="0.25">
      <c r="A25" s="24"/>
      <c r="B25" s="14"/>
      <c r="C25" s="15"/>
      <c r="D25" s="15"/>
      <c r="E25" s="16"/>
      <c r="F25" s="17">
        <f t="shared" si="0"/>
        <v>0</v>
      </c>
      <c r="G25" s="14"/>
      <c r="H25" s="15"/>
      <c r="I25" s="16"/>
      <c r="J25" s="15"/>
      <c r="K25" s="21"/>
    </row>
    <row r="26" spans="1:11" ht="15.75" x14ac:dyDescent="0.25">
      <c r="A26" s="24"/>
      <c r="B26" s="14"/>
      <c r="C26" s="15"/>
      <c r="D26" s="15"/>
      <c r="E26" s="16"/>
      <c r="F26" s="17">
        <f t="shared" si="0"/>
        <v>0</v>
      </c>
      <c r="G26" s="14"/>
      <c r="H26" s="15"/>
      <c r="I26" s="16"/>
      <c r="J26" s="15"/>
      <c r="K26" s="21"/>
    </row>
    <row r="27" spans="1:11" ht="15.75" x14ac:dyDescent="0.25">
      <c r="A27" s="13"/>
      <c r="B27" s="14"/>
      <c r="C27" s="15"/>
      <c r="D27" s="15"/>
      <c r="E27" s="16"/>
      <c r="F27" s="17">
        <f t="shared" si="0"/>
        <v>0</v>
      </c>
      <c r="G27" s="14"/>
      <c r="H27" s="15"/>
      <c r="I27" s="16"/>
      <c r="J27" s="15"/>
      <c r="K27" s="21"/>
    </row>
    <row r="28" spans="1:11" ht="15.75" x14ac:dyDescent="0.25">
      <c r="A28" s="13"/>
      <c r="B28" s="14"/>
      <c r="C28" s="15"/>
      <c r="D28" s="15"/>
      <c r="E28" s="16"/>
      <c r="F28" s="17">
        <f t="shared" si="0"/>
        <v>0</v>
      </c>
      <c r="G28" s="14"/>
      <c r="H28" s="15"/>
      <c r="I28" s="16"/>
      <c r="J28" s="15"/>
      <c r="K28" s="21"/>
    </row>
    <row r="29" spans="1:11" ht="15.75" x14ac:dyDescent="0.25">
      <c r="A29" s="13"/>
      <c r="B29" s="14"/>
      <c r="C29" s="15"/>
      <c r="D29" s="15"/>
      <c r="E29" s="16"/>
      <c r="F29" s="17">
        <f t="shared" si="0"/>
        <v>0</v>
      </c>
      <c r="G29" s="14"/>
      <c r="H29" s="15"/>
      <c r="I29" s="16"/>
      <c r="J29" s="15"/>
      <c r="K29" s="21"/>
    </row>
    <row r="30" spans="1:11" ht="15.75" x14ac:dyDescent="0.25">
      <c r="A30" s="13"/>
      <c r="B30" s="14"/>
      <c r="C30" s="15"/>
      <c r="D30" s="15"/>
      <c r="E30" s="16"/>
      <c r="F30" s="17">
        <f t="shared" si="0"/>
        <v>0</v>
      </c>
      <c r="G30" s="14"/>
      <c r="H30" s="15"/>
      <c r="I30" s="16"/>
      <c r="J30" s="15"/>
      <c r="K30" s="21"/>
    </row>
    <row r="31" spans="1:11" ht="15.75" x14ac:dyDescent="0.25">
      <c r="A31" s="13"/>
      <c r="B31" s="14"/>
      <c r="C31" s="15"/>
      <c r="D31" s="15"/>
      <c r="E31" s="16"/>
      <c r="F31" s="17">
        <f t="shared" si="0"/>
        <v>0</v>
      </c>
      <c r="G31" s="14"/>
      <c r="H31" s="15"/>
      <c r="I31" s="16"/>
      <c r="J31" s="15"/>
      <c r="K31" s="21"/>
    </row>
    <row r="32" spans="1:11" ht="15.75" x14ac:dyDescent="0.25">
      <c r="A32" s="13"/>
      <c r="B32" s="14"/>
      <c r="C32" s="15"/>
      <c r="D32" s="15"/>
      <c r="E32" s="16"/>
      <c r="F32" s="17">
        <f t="shared" si="0"/>
        <v>0</v>
      </c>
      <c r="G32" s="14"/>
      <c r="H32" s="15"/>
      <c r="I32" s="16"/>
      <c r="J32" s="15"/>
      <c r="K32" s="21"/>
    </row>
    <row r="33" spans="1:11" ht="15.75" x14ac:dyDescent="0.25">
      <c r="A33" s="13"/>
      <c r="B33" s="14"/>
      <c r="C33" s="15"/>
      <c r="D33" s="15"/>
      <c r="E33" s="16"/>
      <c r="F33" s="17">
        <f t="shared" si="0"/>
        <v>0</v>
      </c>
      <c r="G33" s="14"/>
      <c r="H33" s="15"/>
      <c r="I33" s="16"/>
      <c r="J33" s="15"/>
      <c r="K33" s="21"/>
    </row>
    <row r="34" spans="1:11" ht="15.75" x14ac:dyDescent="0.25">
      <c r="A34" s="13"/>
      <c r="B34" s="14"/>
      <c r="C34" s="15"/>
      <c r="D34" s="15"/>
      <c r="E34" s="16"/>
      <c r="F34" s="17">
        <f t="shared" si="0"/>
        <v>0</v>
      </c>
      <c r="G34" s="14"/>
      <c r="H34" s="15"/>
      <c r="I34" s="16"/>
      <c r="J34" s="15"/>
      <c r="K34" s="21"/>
    </row>
    <row r="35" spans="1:11" ht="15.75" x14ac:dyDescent="0.25">
      <c r="A35" s="24"/>
      <c r="B35" s="14"/>
      <c r="C35" s="15"/>
      <c r="D35" s="15"/>
      <c r="E35" s="16"/>
      <c r="F35" s="17">
        <f t="shared" si="0"/>
        <v>0</v>
      </c>
      <c r="G35" s="14"/>
      <c r="H35" s="15"/>
      <c r="I35" s="16"/>
      <c r="J35" s="15"/>
      <c r="K35" s="21"/>
    </row>
    <row r="36" spans="1:11" ht="15.75" x14ac:dyDescent="0.25">
      <c r="A36" s="24"/>
      <c r="B36" s="14"/>
      <c r="C36" s="15"/>
      <c r="D36" s="15"/>
      <c r="E36" s="16"/>
      <c r="F36" s="17">
        <f t="shared" si="0"/>
        <v>0</v>
      </c>
      <c r="G36" s="14"/>
      <c r="H36" s="15"/>
      <c r="I36" s="16"/>
      <c r="J36" s="15"/>
      <c r="K36" s="21"/>
    </row>
    <row r="37" spans="1:11" ht="15.75" x14ac:dyDescent="0.25">
      <c r="A37" s="13"/>
      <c r="B37" s="14"/>
      <c r="C37" s="15"/>
      <c r="D37" s="15"/>
      <c r="E37" s="16"/>
      <c r="F37" s="17">
        <f t="shared" si="0"/>
        <v>0</v>
      </c>
      <c r="G37" s="14"/>
      <c r="H37" s="15"/>
      <c r="I37" s="16"/>
      <c r="J37" s="15"/>
      <c r="K37" s="21"/>
    </row>
    <row r="38" spans="1:11" ht="15.75" x14ac:dyDescent="0.25">
      <c r="A38" s="13"/>
      <c r="B38" s="14"/>
      <c r="C38" s="15"/>
      <c r="D38" s="15"/>
      <c r="E38" s="16"/>
      <c r="F38" s="17">
        <f t="shared" si="0"/>
        <v>0</v>
      </c>
      <c r="G38" s="14"/>
      <c r="H38" s="15"/>
      <c r="I38" s="16"/>
      <c r="J38" s="15"/>
      <c r="K38" s="21"/>
    </row>
    <row r="39" spans="1:11" ht="15.75" x14ac:dyDescent="0.25">
      <c r="A39" s="13"/>
      <c r="B39" s="14"/>
      <c r="C39" s="15"/>
      <c r="D39" s="15"/>
      <c r="E39" s="16"/>
      <c r="F39" s="17">
        <f t="shared" si="0"/>
        <v>0</v>
      </c>
      <c r="G39" s="14"/>
      <c r="H39" s="15"/>
      <c r="I39" s="16"/>
      <c r="J39" s="15"/>
      <c r="K39" s="21"/>
    </row>
    <row r="40" spans="1:11" ht="15.75" x14ac:dyDescent="0.25">
      <c r="A40" s="13"/>
      <c r="B40" s="14"/>
      <c r="C40" s="15"/>
      <c r="D40" s="15"/>
      <c r="E40" s="16"/>
      <c r="F40" s="17">
        <f t="shared" si="0"/>
        <v>0</v>
      </c>
      <c r="G40" s="14"/>
      <c r="H40" s="15"/>
      <c r="I40" s="16"/>
      <c r="J40" s="15"/>
      <c r="K40" s="21"/>
    </row>
    <row r="41" spans="1:11" ht="15.75" x14ac:dyDescent="0.25">
      <c r="A41" s="13"/>
      <c r="B41" s="14"/>
      <c r="C41" s="15"/>
      <c r="D41" s="15"/>
      <c r="E41" s="16"/>
      <c r="F41" s="17">
        <f t="shared" si="0"/>
        <v>0</v>
      </c>
      <c r="G41" s="14"/>
      <c r="H41" s="15"/>
      <c r="I41" s="16"/>
      <c r="J41" s="15"/>
      <c r="K41" s="21"/>
    </row>
    <row r="42" spans="1:11" ht="15.75" x14ac:dyDescent="0.25">
      <c r="A42" s="13"/>
      <c r="B42" s="14"/>
      <c r="C42" s="15"/>
      <c r="D42" s="15"/>
      <c r="E42" s="16"/>
      <c r="F42" s="17">
        <f t="shared" si="0"/>
        <v>0</v>
      </c>
      <c r="G42" s="14"/>
      <c r="H42" s="15"/>
      <c r="I42" s="16"/>
      <c r="J42" s="15"/>
      <c r="K42" s="21"/>
    </row>
    <row r="43" spans="1:11" ht="15.75" x14ac:dyDescent="0.25">
      <c r="A43" s="13"/>
      <c r="B43" s="14"/>
      <c r="C43" s="15"/>
      <c r="D43" s="15"/>
      <c r="E43" s="16"/>
      <c r="F43" s="17">
        <f t="shared" si="0"/>
        <v>0</v>
      </c>
      <c r="G43" s="14"/>
      <c r="H43" s="15"/>
      <c r="I43" s="16"/>
      <c r="J43" s="15"/>
      <c r="K43" s="21"/>
    </row>
    <row r="44" spans="1:11" ht="15.75" x14ac:dyDescent="0.25">
      <c r="A44" s="13"/>
      <c r="B44" s="14"/>
      <c r="C44" s="15"/>
      <c r="D44" s="15"/>
      <c r="E44" s="16"/>
      <c r="F44" s="17">
        <f t="shared" si="0"/>
        <v>0</v>
      </c>
      <c r="G44" s="14"/>
      <c r="H44" s="15"/>
      <c r="I44" s="16"/>
      <c r="J44" s="15"/>
      <c r="K44" s="21"/>
    </row>
    <row r="45" spans="1:11" ht="15.75" x14ac:dyDescent="0.25">
      <c r="A45" s="24"/>
      <c r="B45" s="14"/>
      <c r="C45" s="15"/>
      <c r="D45" s="15"/>
      <c r="E45" s="16"/>
      <c r="F45" s="17">
        <f t="shared" si="0"/>
        <v>0</v>
      </c>
      <c r="G45" s="14"/>
      <c r="H45" s="15"/>
      <c r="I45" s="16"/>
      <c r="J45" s="15"/>
      <c r="K45" s="21"/>
    </row>
    <row r="46" spans="1:11" ht="15.75" x14ac:dyDescent="0.25">
      <c r="A46" s="24"/>
      <c r="B46" s="14"/>
      <c r="C46" s="15"/>
      <c r="D46" s="15"/>
      <c r="E46" s="16"/>
      <c r="F46" s="17">
        <f t="shared" si="0"/>
        <v>0</v>
      </c>
      <c r="G46" s="14"/>
      <c r="H46" s="15"/>
      <c r="I46" s="16"/>
      <c r="J46" s="15"/>
      <c r="K46" s="21"/>
    </row>
    <row r="47" spans="1:11" ht="15.75" x14ac:dyDescent="0.25">
      <c r="A47" s="26"/>
      <c r="B47" s="27"/>
      <c r="C47" s="28"/>
      <c r="D47" s="28"/>
      <c r="E47" s="29"/>
      <c r="F47" s="17">
        <f t="shared" si="0"/>
        <v>0</v>
      </c>
      <c r="G47" s="27"/>
      <c r="H47" s="28"/>
      <c r="I47" s="29"/>
      <c r="J47" s="28"/>
      <c r="K47" s="21"/>
    </row>
    <row r="48" spans="1:11" ht="15.75" x14ac:dyDescent="0.25">
      <c r="A48" s="26"/>
      <c r="B48" s="27"/>
      <c r="C48" s="28"/>
      <c r="D48" s="28"/>
      <c r="E48" s="29"/>
      <c r="F48" s="17">
        <f t="shared" si="0"/>
        <v>0</v>
      </c>
      <c r="G48" s="27"/>
      <c r="H48" s="28"/>
      <c r="I48" s="29"/>
      <c r="J48" s="28"/>
      <c r="K48" s="21"/>
    </row>
    <row r="49" spans="1:11" ht="15.75" x14ac:dyDescent="0.25">
      <c r="A49" s="26"/>
      <c r="B49" s="27"/>
      <c r="C49" s="28"/>
      <c r="D49" s="28"/>
      <c r="E49" s="29"/>
      <c r="F49" s="17">
        <f t="shared" si="0"/>
        <v>0</v>
      </c>
      <c r="G49" s="27"/>
      <c r="H49" s="28"/>
      <c r="I49" s="29"/>
      <c r="J49" s="28"/>
      <c r="K49" s="21"/>
    </row>
    <row r="50" spans="1:11" ht="15.75" x14ac:dyDescent="0.25">
      <c r="A50" s="27"/>
      <c r="B50" s="30" t="s">
        <v>24</v>
      </c>
      <c r="C50" s="31">
        <f>SUM(C7:C49)</f>
        <v>24</v>
      </c>
      <c r="D50" s="31">
        <f>SUM(D7:D49)</f>
        <v>0</v>
      </c>
      <c r="E50" s="32"/>
      <c r="F50" s="33">
        <f t="shared" si="0"/>
        <v>24</v>
      </c>
      <c r="G50" s="34"/>
      <c r="H50" s="31">
        <f>SUM(H7:H49)</f>
        <v>0</v>
      </c>
      <c r="I50" s="32"/>
      <c r="J50" s="31">
        <f>SUM(J7:J49)</f>
        <v>0</v>
      </c>
      <c r="K50" s="35">
        <f>C50-H50</f>
        <v>24</v>
      </c>
    </row>
    <row r="53" spans="1:11" ht="15.75" x14ac:dyDescent="0.25">
      <c r="B53" s="48" t="s">
        <v>38</v>
      </c>
      <c r="F53" s="49"/>
      <c r="G53" s="50"/>
      <c r="H53" s="51"/>
    </row>
    <row r="54" spans="1:11" x14ac:dyDescent="0.25">
      <c r="B54" s="48"/>
      <c r="F54" s="44" t="s">
        <v>27</v>
      </c>
      <c r="G54" s="46"/>
      <c r="H54" s="46"/>
    </row>
    <row r="55" spans="1:11" ht="15.75" x14ac:dyDescent="0.25">
      <c r="B55" s="48" t="s">
        <v>28</v>
      </c>
      <c r="F55" s="49"/>
      <c r="G55" s="50"/>
      <c r="H55" s="51"/>
    </row>
    <row r="56" spans="1:11" x14ac:dyDescent="0.25">
      <c r="F56" s="44" t="s">
        <v>27</v>
      </c>
      <c r="G56" s="46"/>
      <c r="H56" s="46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tabSelected="1" zoomScale="80" zoomScaleNormal="80" workbookViewId="0">
      <selection activeCell="Q18" sqref="Q18"/>
    </sheetView>
  </sheetViews>
  <sheetFormatPr defaultRowHeight="15" x14ac:dyDescent="0.25"/>
  <cols>
    <col min="1" max="1" width="7.28515625" style="52" customWidth="1"/>
    <col min="2" max="2" width="24.42578125" style="52" customWidth="1"/>
    <col min="3" max="3" width="16.28515625" style="52" customWidth="1"/>
    <col min="4" max="4" width="13.5703125" style="52" customWidth="1"/>
    <col min="5" max="5" width="18.85546875" style="52" customWidth="1"/>
    <col min="6" max="6" width="15.85546875" style="52" customWidth="1"/>
    <col min="7" max="7" width="16.5703125" style="52" customWidth="1"/>
    <col min="8" max="8" width="14.28515625" style="52" customWidth="1"/>
    <col min="9" max="9" width="22.85546875" style="52" customWidth="1"/>
    <col min="10" max="10" width="14" style="52" customWidth="1"/>
    <col min="11" max="11" width="15.5703125" style="52" customWidth="1"/>
    <col min="12" max="256" width="9.140625" style="52"/>
    <col min="257" max="257" width="7.28515625" style="52" customWidth="1"/>
    <col min="258" max="258" width="24.42578125" style="52" customWidth="1"/>
    <col min="259" max="259" width="16.28515625" style="52" customWidth="1"/>
    <col min="260" max="260" width="13.5703125" style="52" customWidth="1"/>
    <col min="261" max="261" width="18.85546875" style="52" customWidth="1"/>
    <col min="262" max="262" width="15.85546875" style="52" customWidth="1"/>
    <col min="263" max="263" width="16.5703125" style="52" customWidth="1"/>
    <col min="264" max="264" width="14.28515625" style="52" customWidth="1"/>
    <col min="265" max="265" width="22.85546875" style="52" customWidth="1"/>
    <col min="266" max="266" width="14" style="52" customWidth="1"/>
    <col min="267" max="267" width="15.5703125" style="52" customWidth="1"/>
    <col min="268" max="512" width="9.140625" style="52"/>
    <col min="513" max="513" width="7.28515625" style="52" customWidth="1"/>
    <col min="514" max="514" width="24.42578125" style="52" customWidth="1"/>
    <col min="515" max="515" width="16.28515625" style="52" customWidth="1"/>
    <col min="516" max="516" width="13.5703125" style="52" customWidth="1"/>
    <col min="517" max="517" width="18.85546875" style="52" customWidth="1"/>
    <col min="518" max="518" width="15.85546875" style="52" customWidth="1"/>
    <col min="519" max="519" width="16.5703125" style="52" customWidth="1"/>
    <col min="520" max="520" width="14.28515625" style="52" customWidth="1"/>
    <col min="521" max="521" width="22.85546875" style="52" customWidth="1"/>
    <col min="522" max="522" width="14" style="52" customWidth="1"/>
    <col min="523" max="523" width="15.5703125" style="52" customWidth="1"/>
    <col min="524" max="768" width="9.140625" style="52"/>
    <col min="769" max="769" width="7.28515625" style="52" customWidth="1"/>
    <col min="770" max="770" width="24.42578125" style="52" customWidth="1"/>
    <col min="771" max="771" width="16.28515625" style="52" customWidth="1"/>
    <col min="772" max="772" width="13.5703125" style="52" customWidth="1"/>
    <col min="773" max="773" width="18.85546875" style="52" customWidth="1"/>
    <col min="774" max="774" width="15.85546875" style="52" customWidth="1"/>
    <col min="775" max="775" width="16.5703125" style="52" customWidth="1"/>
    <col min="776" max="776" width="14.28515625" style="52" customWidth="1"/>
    <col min="777" max="777" width="22.85546875" style="52" customWidth="1"/>
    <col min="778" max="778" width="14" style="52" customWidth="1"/>
    <col min="779" max="779" width="15.5703125" style="52" customWidth="1"/>
    <col min="780" max="1024" width="9.140625" style="52"/>
    <col min="1025" max="1025" width="7.28515625" style="52" customWidth="1"/>
    <col min="1026" max="1026" width="24.42578125" style="52" customWidth="1"/>
    <col min="1027" max="1027" width="16.28515625" style="52" customWidth="1"/>
    <col min="1028" max="1028" width="13.5703125" style="52" customWidth="1"/>
    <col min="1029" max="1029" width="18.85546875" style="52" customWidth="1"/>
    <col min="1030" max="1030" width="15.85546875" style="52" customWidth="1"/>
    <col min="1031" max="1031" width="16.5703125" style="52" customWidth="1"/>
    <col min="1032" max="1032" width="14.28515625" style="52" customWidth="1"/>
    <col min="1033" max="1033" width="22.85546875" style="52" customWidth="1"/>
    <col min="1034" max="1034" width="14" style="52" customWidth="1"/>
    <col min="1035" max="1035" width="15.5703125" style="52" customWidth="1"/>
    <col min="1036" max="1280" width="9.140625" style="52"/>
    <col min="1281" max="1281" width="7.28515625" style="52" customWidth="1"/>
    <col min="1282" max="1282" width="24.42578125" style="52" customWidth="1"/>
    <col min="1283" max="1283" width="16.28515625" style="52" customWidth="1"/>
    <col min="1284" max="1284" width="13.5703125" style="52" customWidth="1"/>
    <col min="1285" max="1285" width="18.85546875" style="52" customWidth="1"/>
    <col min="1286" max="1286" width="15.85546875" style="52" customWidth="1"/>
    <col min="1287" max="1287" width="16.5703125" style="52" customWidth="1"/>
    <col min="1288" max="1288" width="14.28515625" style="52" customWidth="1"/>
    <col min="1289" max="1289" width="22.85546875" style="52" customWidth="1"/>
    <col min="1290" max="1290" width="14" style="52" customWidth="1"/>
    <col min="1291" max="1291" width="15.5703125" style="52" customWidth="1"/>
    <col min="1292" max="1536" width="9.140625" style="52"/>
    <col min="1537" max="1537" width="7.28515625" style="52" customWidth="1"/>
    <col min="1538" max="1538" width="24.42578125" style="52" customWidth="1"/>
    <col min="1539" max="1539" width="16.28515625" style="52" customWidth="1"/>
    <col min="1540" max="1540" width="13.5703125" style="52" customWidth="1"/>
    <col min="1541" max="1541" width="18.85546875" style="52" customWidth="1"/>
    <col min="1542" max="1542" width="15.85546875" style="52" customWidth="1"/>
    <col min="1543" max="1543" width="16.5703125" style="52" customWidth="1"/>
    <col min="1544" max="1544" width="14.28515625" style="52" customWidth="1"/>
    <col min="1545" max="1545" width="22.85546875" style="52" customWidth="1"/>
    <col min="1546" max="1546" width="14" style="52" customWidth="1"/>
    <col min="1547" max="1547" width="15.5703125" style="52" customWidth="1"/>
    <col min="1548" max="1792" width="9.140625" style="52"/>
    <col min="1793" max="1793" width="7.28515625" style="52" customWidth="1"/>
    <col min="1794" max="1794" width="24.42578125" style="52" customWidth="1"/>
    <col min="1795" max="1795" width="16.28515625" style="52" customWidth="1"/>
    <col min="1796" max="1796" width="13.5703125" style="52" customWidth="1"/>
    <col min="1797" max="1797" width="18.85546875" style="52" customWidth="1"/>
    <col min="1798" max="1798" width="15.85546875" style="52" customWidth="1"/>
    <col min="1799" max="1799" width="16.5703125" style="52" customWidth="1"/>
    <col min="1800" max="1800" width="14.28515625" style="52" customWidth="1"/>
    <col min="1801" max="1801" width="22.85546875" style="52" customWidth="1"/>
    <col min="1802" max="1802" width="14" style="52" customWidth="1"/>
    <col min="1803" max="1803" width="15.5703125" style="52" customWidth="1"/>
    <col min="1804" max="2048" width="9.140625" style="52"/>
    <col min="2049" max="2049" width="7.28515625" style="52" customWidth="1"/>
    <col min="2050" max="2050" width="24.42578125" style="52" customWidth="1"/>
    <col min="2051" max="2051" width="16.28515625" style="52" customWidth="1"/>
    <col min="2052" max="2052" width="13.5703125" style="52" customWidth="1"/>
    <col min="2053" max="2053" width="18.85546875" style="52" customWidth="1"/>
    <col min="2054" max="2054" width="15.85546875" style="52" customWidth="1"/>
    <col min="2055" max="2055" width="16.5703125" style="52" customWidth="1"/>
    <col min="2056" max="2056" width="14.28515625" style="52" customWidth="1"/>
    <col min="2057" max="2057" width="22.85546875" style="52" customWidth="1"/>
    <col min="2058" max="2058" width="14" style="52" customWidth="1"/>
    <col min="2059" max="2059" width="15.5703125" style="52" customWidth="1"/>
    <col min="2060" max="2304" width="9.140625" style="52"/>
    <col min="2305" max="2305" width="7.28515625" style="52" customWidth="1"/>
    <col min="2306" max="2306" width="24.42578125" style="52" customWidth="1"/>
    <col min="2307" max="2307" width="16.28515625" style="52" customWidth="1"/>
    <col min="2308" max="2308" width="13.5703125" style="52" customWidth="1"/>
    <col min="2309" max="2309" width="18.85546875" style="52" customWidth="1"/>
    <col min="2310" max="2310" width="15.85546875" style="52" customWidth="1"/>
    <col min="2311" max="2311" width="16.5703125" style="52" customWidth="1"/>
    <col min="2312" max="2312" width="14.28515625" style="52" customWidth="1"/>
    <col min="2313" max="2313" width="22.85546875" style="52" customWidth="1"/>
    <col min="2314" max="2314" width="14" style="52" customWidth="1"/>
    <col min="2315" max="2315" width="15.5703125" style="52" customWidth="1"/>
    <col min="2316" max="2560" width="9.140625" style="52"/>
    <col min="2561" max="2561" width="7.28515625" style="52" customWidth="1"/>
    <col min="2562" max="2562" width="24.42578125" style="52" customWidth="1"/>
    <col min="2563" max="2563" width="16.28515625" style="52" customWidth="1"/>
    <col min="2564" max="2564" width="13.5703125" style="52" customWidth="1"/>
    <col min="2565" max="2565" width="18.85546875" style="52" customWidth="1"/>
    <col min="2566" max="2566" width="15.85546875" style="52" customWidth="1"/>
    <col min="2567" max="2567" width="16.5703125" style="52" customWidth="1"/>
    <col min="2568" max="2568" width="14.28515625" style="52" customWidth="1"/>
    <col min="2569" max="2569" width="22.85546875" style="52" customWidth="1"/>
    <col min="2570" max="2570" width="14" style="52" customWidth="1"/>
    <col min="2571" max="2571" width="15.5703125" style="52" customWidth="1"/>
    <col min="2572" max="2816" width="9.140625" style="52"/>
    <col min="2817" max="2817" width="7.28515625" style="52" customWidth="1"/>
    <col min="2818" max="2818" width="24.42578125" style="52" customWidth="1"/>
    <col min="2819" max="2819" width="16.28515625" style="52" customWidth="1"/>
    <col min="2820" max="2820" width="13.5703125" style="52" customWidth="1"/>
    <col min="2821" max="2821" width="18.85546875" style="52" customWidth="1"/>
    <col min="2822" max="2822" width="15.85546875" style="52" customWidth="1"/>
    <col min="2823" max="2823" width="16.5703125" style="52" customWidth="1"/>
    <col min="2824" max="2824" width="14.28515625" style="52" customWidth="1"/>
    <col min="2825" max="2825" width="22.85546875" style="52" customWidth="1"/>
    <col min="2826" max="2826" width="14" style="52" customWidth="1"/>
    <col min="2827" max="2827" width="15.5703125" style="52" customWidth="1"/>
    <col min="2828" max="3072" width="9.140625" style="52"/>
    <col min="3073" max="3073" width="7.28515625" style="52" customWidth="1"/>
    <col min="3074" max="3074" width="24.42578125" style="52" customWidth="1"/>
    <col min="3075" max="3075" width="16.28515625" style="52" customWidth="1"/>
    <col min="3076" max="3076" width="13.5703125" style="52" customWidth="1"/>
    <col min="3077" max="3077" width="18.85546875" style="52" customWidth="1"/>
    <col min="3078" max="3078" width="15.85546875" style="52" customWidth="1"/>
    <col min="3079" max="3079" width="16.5703125" style="52" customWidth="1"/>
    <col min="3080" max="3080" width="14.28515625" style="52" customWidth="1"/>
    <col min="3081" max="3081" width="22.85546875" style="52" customWidth="1"/>
    <col min="3082" max="3082" width="14" style="52" customWidth="1"/>
    <col min="3083" max="3083" width="15.5703125" style="52" customWidth="1"/>
    <col min="3084" max="3328" width="9.140625" style="52"/>
    <col min="3329" max="3329" width="7.28515625" style="52" customWidth="1"/>
    <col min="3330" max="3330" width="24.42578125" style="52" customWidth="1"/>
    <col min="3331" max="3331" width="16.28515625" style="52" customWidth="1"/>
    <col min="3332" max="3332" width="13.5703125" style="52" customWidth="1"/>
    <col min="3333" max="3333" width="18.85546875" style="52" customWidth="1"/>
    <col min="3334" max="3334" width="15.85546875" style="52" customWidth="1"/>
    <col min="3335" max="3335" width="16.5703125" style="52" customWidth="1"/>
    <col min="3336" max="3336" width="14.28515625" style="52" customWidth="1"/>
    <col min="3337" max="3337" width="22.85546875" style="52" customWidth="1"/>
    <col min="3338" max="3338" width="14" style="52" customWidth="1"/>
    <col min="3339" max="3339" width="15.5703125" style="52" customWidth="1"/>
    <col min="3340" max="3584" width="9.140625" style="52"/>
    <col min="3585" max="3585" width="7.28515625" style="52" customWidth="1"/>
    <col min="3586" max="3586" width="24.42578125" style="52" customWidth="1"/>
    <col min="3587" max="3587" width="16.28515625" style="52" customWidth="1"/>
    <col min="3588" max="3588" width="13.5703125" style="52" customWidth="1"/>
    <col min="3589" max="3589" width="18.85546875" style="52" customWidth="1"/>
    <col min="3590" max="3590" width="15.85546875" style="52" customWidth="1"/>
    <col min="3591" max="3591" width="16.5703125" style="52" customWidth="1"/>
    <col min="3592" max="3592" width="14.28515625" style="52" customWidth="1"/>
    <col min="3593" max="3593" width="22.85546875" style="52" customWidth="1"/>
    <col min="3594" max="3594" width="14" style="52" customWidth="1"/>
    <col min="3595" max="3595" width="15.5703125" style="52" customWidth="1"/>
    <col min="3596" max="3840" width="9.140625" style="52"/>
    <col min="3841" max="3841" width="7.28515625" style="52" customWidth="1"/>
    <col min="3842" max="3842" width="24.42578125" style="52" customWidth="1"/>
    <col min="3843" max="3843" width="16.28515625" style="52" customWidth="1"/>
    <col min="3844" max="3844" width="13.5703125" style="52" customWidth="1"/>
    <col min="3845" max="3845" width="18.85546875" style="52" customWidth="1"/>
    <col min="3846" max="3846" width="15.85546875" style="52" customWidth="1"/>
    <col min="3847" max="3847" width="16.5703125" style="52" customWidth="1"/>
    <col min="3848" max="3848" width="14.28515625" style="52" customWidth="1"/>
    <col min="3849" max="3849" width="22.85546875" style="52" customWidth="1"/>
    <col min="3850" max="3850" width="14" style="52" customWidth="1"/>
    <col min="3851" max="3851" width="15.5703125" style="52" customWidth="1"/>
    <col min="3852" max="4096" width="9.140625" style="52"/>
    <col min="4097" max="4097" width="7.28515625" style="52" customWidth="1"/>
    <col min="4098" max="4098" width="24.42578125" style="52" customWidth="1"/>
    <col min="4099" max="4099" width="16.28515625" style="52" customWidth="1"/>
    <col min="4100" max="4100" width="13.5703125" style="52" customWidth="1"/>
    <col min="4101" max="4101" width="18.85546875" style="52" customWidth="1"/>
    <col min="4102" max="4102" width="15.85546875" style="52" customWidth="1"/>
    <col min="4103" max="4103" width="16.5703125" style="52" customWidth="1"/>
    <col min="4104" max="4104" width="14.28515625" style="52" customWidth="1"/>
    <col min="4105" max="4105" width="22.85546875" style="52" customWidth="1"/>
    <col min="4106" max="4106" width="14" style="52" customWidth="1"/>
    <col min="4107" max="4107" width="15.5703125" style="52" customWidth="1"/>
    <col min="4108" max="4352" width="9.140625" style="52"/>
    <col min="4353" max="4353" width="7.28515625" style="52" customWidth="1"/>
    <col min="4354" max="4354" width="24.42578125" style="52" customWidth="1"/>
    <col min="4355" max="4355" width="16.28515625" style="52" customWidth="1"/>
    <col min="4356" max="4356" width="13.5703125" style="52" customWidth="1"/>
    <col min="4357" max="4357" width="18.85546875" style="52" customWidth="1"/>
    <col min="4358" max="4358" width="15.85546875" style="52" customWidth="1"/>
    <col min="4359" max="4359" width="16.5703125" style="52" customWidth="1"/>
    <col min="4360" max="4360" width="14.28515625" style="52" customWidth="1"/>
    <col min="4361" max="4361" width="22.85546875" style="52" customWidth="1"/>
    <col min="4362" max="4362" width="14" style="52" customWidth="1"/>
    <col min="4363" max="4363" width="15.5703125" style="52" customWidth="1"/>
    <col min="4364" max="4608" width="9.140625" style="52"/>
    <col min="4609" max="4609" width="7.28515625" style="52" customWidth="1"/>
    <col min="4610" max="4610" width="24.42578125" style="52" customWidth="1"/>
    <col min="4611" max="4611" width="16.28515625" style="52" customWidth="1"/>
    <col min="4612" max="4612" width="13.5703125" style="52" customWidth="1"/>
    <col min="4613" max="4613" width="18.85546875" style="52" customWidth="1"/>
    <col min="4614" max="4614" width="15.85546875" style="52" customWidth="1"/>
    <col min="4615" max="4615" width="16.5703125" style="52" customWidth="1"/>
    <col min="4616" max="4616" width="14.28515625" style="52" customWidth="1"/>
    <col min="4617" max="4617" width="22.85546875" style="52" customWidth="1"/>
    <col min="4618" max="4618" width="14" style="52" customWidth="1"/>
    <col min="4619" max="4619" width="15.5703125" style="52" customWidth="1"/>
    <col min="4620" max="4864" width="9.140625" style="52"/>
    <col min="4865" max="4865" width="7.28515625" style="52" customWidth="1"/>
    <col min="4866" max="4866" width="24.42578125" style="52" customWidth="1"/>
    <col min="4867" max="4867" width="16.28515625" style="52" customWidth="1"/>
    <col min="4868" max="4868" width="13.5703125" style="52" customWidth="1"/>
    <col min="4869" max="4869" width="18.85546875" style="52" customWidth="1"/>
    <col min="4870" max="4870" width="15.85546875" style="52" customWidth="1"/>
    <col min="4871" max="4871" width="16.5703125" style="52" customWidth="1"/>
    <col min="4872" max="4872" width="14.28515625" style="52" customWidth="1"/>
    <col min="4873" max="4873" width="22.85546875" style="52" customWidth="1"/>
    <col min="4874" max="4874" width="14" style="52" customWidth="1"/>
    <col min="4875" max="4875" width="15.5703125" style="52" customWidth="1"/>
    <col min="4876" max="5120" width="9.140625" style="52"/>
    <col min="5121" max="5121" width="7.28515625" style="52" customWidth="1"/>
    <col min="5122" max="5122" width="24.42578125" style="52" customWidth="1"/>
    <col min="5123" max="5123" width="16.28515625" style="52" customWidth="1"/>
    <col min="5124" max="5124" width="13.5703125" style="52" customWidth="1"/>
    <col min="5125" max="5125" width="18.85546875" style="52" customWidth="1"/>
    <col min="5126" max="5126" width="15.85546875" style="52" customWidth="1"/>
    <col min="5127" max="5127" width="16.5703125" style="52" customWidth="1"/>
    <col min="5128" max="5128" width="14.28515625" style="52" customWidth="1"/>
    <col min="5129" max="5129" width="22.85546875" style="52" customWidth="1"/>
    <col min="5130" max="5130" width="14" style="52" customWidth="1"/>
    <col min="5131" max="5131" width="15.5703125" style="52" customWidth="1"/>
    <col min="5132" max="5376" width="9.140625" style="52"/>
    <col min="5377" max="5377" width="7.28515625" style="52" customWidth="1"/>
    <col min="5378" max="5378" width="24.42578125" style="52" customWidth="1"/>
    <col min="5379" max="5379" width="16.28515625" style="52" customWidth="1"/>
    <col min="5380" max="5380" width="13.5703125" style="52" customWidth="1"/>
    <col min="5381" max="5381" width="18.85546875" style="52" customWidth="1"/>
    <col min="5382" max="5382" width="15.85546875" style="52" customWidth="1"/>
    <col min="5383" max="5383" width="16.5703125" style="52" customWidth="1"/>
    <col min="5384" max="5384" width="14.28515625" style="52" customWidth="1"/>
    <col min="5385" max="5385" width="22.85546875" style="52" customWidth="1"/>
    <col min="5386" max="5386" width="14" style="52" customWidth="1"/>
    <col min="5387" max="5387" width="15.5703125" style="52" customWidth="1"/>
    <col min="5388" max="5632" width="9.140625" style="52"/>
    <col min="5633" max="5633" width="7.28515625" style="52" customWidth="1"/>
    <col min="5634" max="5634" width="24.42578125" style="52" customWidth="1"/>
    <col min="5635" max="5635" width="16.28515625" style="52" customWidth="1"/>
    <col min="5636" max="5636" width="13.5703125" style="52" customWidth="1"/>
    <col min="5637" max="5637" width="18.85546875" style="52" customWidth="1"/>
    <col min="5638" max="5638" width="15.85546875" style="52" customWidth="1"/>
    <col min="5639" max="5639" width="16.5703125" style="52" customWidth="1"/>
    <col min="5640" max="5640" width="14.28515625" style="52" customWidth="1"/>
    <col min="5641" max="5641" width="22.85546875" style="52" customWidth="1"/>
    <col min="5642" max="5642" width="14" style="52" customWidth="1"/>
    <col min="5643" max="5643" width="15.5703125" style="52" customWidth="1"/>
    <col min="5644" max="5888" width="9.140625" style="52"/>
    <col min="5889" max="5889" width="7.28515625" style="52" customWidth="1"/>
    <col min="5890" max="5890" width="24.42578125" style="52" customWidth="1"/>
    <col min="5891" max="5891" width="16.28515625" style="52" customWidth="1"/>
    <col min="5892" max="5892" width="13.5703125" style="52" customWidth="1"/>
    <col min="5893" max="5893" width="18.85546875" style="52" customWidth="1"/>
    <col min="5894" max="5894" width="15.85546875" style="52" customWidth="1"/>
    <col min="5895" max="5895" width="16.5703125" style="52" customWidth="1"/>
    <col min="5896" max="5896" width="14.28515625" style="52" customWidth="1"/>
    <col min="5897" max="5897" width="22.85546875" style="52" customWidth="1"/>
    <col min="5898" max="5898" width="14" style="52" customWidth="1"/>
    <col min="5899" max="5899" width="15.5703125" style="52" customWidth="1"/>
    <col min="5900" max="6144" width="9.140625" style="52"/>
    <col min="6145" max="6145" width="7.28515625" style="52" customWidth="1"/>
    <col min="6146" max="6146" width="24.42578125" style="52" customWidth="1"/>
    <col min="6147" max="6147" width="16.28515625" style="52" customWidth="1"/>
    <col min="6148" max="6148" width="13.5703125" style="52" customWidth="1"/>
    <col min="6149" max="6149" width="18.85546875" style="52" customWidth="1"/>
    <col min="6150" max="6150" width="15.85546875" style="52" customWidth="1"/>
    <col min="6151" max="6151" width="16.5703125" style="52" customWidth="1"/>
    <col min="6152" max="6152" width="14.28515625" style="52" customWidth="1"/>
    <col min="6153" max="6153" width="22.85546875" style="52" customWidth="1"/>
    <col min="6154" max="6154" width="14" style="52" customWidth="1"/>
    <col min="6155" max="6155" width="15.5703125" style="52" customWidth="1"/>
    <col min="6156" max="6400" width="9.140625" style="52"/>
    <col min="6401" max="6401" width="7.28515625" style="52" customWidth="1"/>
    <col min="6402" max="6402" width="24.42578125" style="52" customWidth="1"/>
    <col min="6403" max="6403" width="16.28515625" style="52" customWidth="1"/>
    <col min="6404" max="6404" width="13.5703125" style="52" customWidth="1"/>
    <col min="6405" max="6405" width="18.85546875" style="52" customWidth="1"/>
    <col min="6406" max="6406" width="15.85546875" style="52" customWidth="1"/>
    <col min="6407" max="6407" width="16.5703125" style="52" customWidth="1"/>
    <col min="6408" max="6408" width="14.28515625" style="52" customWidth="1"/>
    <col min="6409" max="6409" width="22.85546875" style="52" customWidth="1"/>
    <col min="6410" max="6410" width="14" style="52" customWidth="1"/>
    <col min="6411" max="6411" width="15.5703125" style="52" customWidth="1"/>
    <col min="6412" max="6656" width="9.140625" style="52"/>
    <col min="6657" max="6657" width="7.28515625" style="52" customWidth="1"/>
    <col min="6658" max="6658" width="24.42578125" style="52" customWidth="1"/>
    <col min="6659" max="6659" width="16.28515625" style="52" customWidth="1"/>
    <col min="6660" max="6660" width="13.5703125" style="52" customWidth="1"/>
    <col min="6661" max="6661" width="18.85546875" style="52" customWidth="1"/>
    <col min="6662" max="6662" width="15.85546875" style="52" customWidth="1"/>
    <col min="6663" max="6663" width="16.5703125" style="52" customWidth="1"/>
    <col min="6664" max="6664" width="14.28515625" style="52" customWidth="1"/>
    <col min="6665" max="6665" width="22.85546875" style="52" customWidth="1"/>
    <col min="6666" max="6666" width="14" style="52" customWidth="1"/>
    <col min="6667" max="6667" width="15.5703125" style="52" customWidth="1"/>
    <col min="6668" max="6912" width="9.140625" style="52"/>
    <col min="6913" max="6913" width="7.28515625" style="52" customWidth="1"/>
    <col min="6914" max="6914" width="24.42578125" style="52" customWidth="1"/>
    <col min="6915" max="6915" width="16.28515625" style="52" customWidth="1"/>
    <col min="6916" max="6916" width="13.5703125" style="52" customWidth="1"/>
    <col min="6917" max="6917" width="18.85546875" style="52" customWidth="1"/>
    <col min="6918" max="6918" width="15.85546875" style="52" customWidth="1"/>
    <col min="6919" max="6919" width="16.5703125" style="52" customWidth="1"/>
    <col min="6920" max="6920" width="14.28515625" style="52" customWidth="1"/>
    <col min="6921" max="6921" width="22.85546875" style="52" customWidth="1"/>
    <col min="6922" max="6922" width="14" style="52" customWidth="1"/>
    <col min="6923" max="6923" width="15.5703125" style="52" customWidth="1"/>
    <col min="6924" max="7168" width="9.140625" style="52"/>
    <col min="7169" max="7169" width="7.28515625" style="52" customWidth="1"/>
    <col min="7170" max="7170" width="24.42578125" style="52" customWidth="1"/>
    <col min="7171" max="7171" width="16.28515625" style="52" customWidth="1"/>
    <col min="7172" max="7172" width="13.5703125" style="52" customWidth="1"/>
    <col min="7173" max="7173" width="18.85546875" style="52" customWidth="1"/>
    <col min="7174" max="7174" width="15.85546875" style="52" customWidth="1"/>
    <col min="7175" max="7175" width="16.5703125" style="52" customWidth="1"/>
    <col min="7176" max="7176" width="14.28515625" style="52" customWidth="1"/>
    <col min="7177" max="7177" width="22.85546875" style="52" customWidth="1"/>
    <col min="7178" max="7178" width="14" style="52" customWidth="1"/>
    <col min="7179" max="7179" width="15.5703125" style="52" customWidth="1"/>
    <col min="7180" max="7424" width="9.140625" style="52"/>
    <col min="7425" max="7425" width="7.28515625" style="52" customWidth="1"/>
    <col min="7426" max="7426" width="24.42578125" style="52" customWidth="1"/>
    <col min="7427" max="7427" width="16.28515625" style="52" customWidth="1"/>
    <col min="7428" max="7428" width="13.5703125" style="52" customWidth="1"/>
    <col min="7429" max="7429" width="18.85546875" style="52" customWidth="1"/>
    <col min="7430" max="7430" width="15.85546875" style="52" customWidth="1"/>
    <col min="7431" max="7431" width="16.5703125" style="52" customWidth="1"/>
    <col min="7432" max="7432" width="14.28515625" style="52" customWidth="1"/>
    <col min="7433" max="7433" width="22.85546875" style="52" customWidth="1"/>
    <col min="7434" max="7434" width="14" style="52" customWidth="1"/>
    <col min="7435" max="7435" width="15.5703125" style="52" customWidth="1"/>
    <col min="7436" max="7680" width="9.140625" style="52"/>
    <col min="7681" max="7681" width="7.28515625" style="52" customWidth="1"/>
    <col min="7682" max="7682" width="24.42578125" style="52" customWidth="1"/>
    <col min="7683" max="7683" width="16.28515625" style="52" customWidth="1"/>
    <col min="7684" max="7684" width="13.5703125" style="52" customWidth="1"/>
    <col min="7685" max="7685" width="18.85546875" style="52" customWidth="1"/>
    <col min="7686" max="7686" width="15.85546875" style="52" customWidth="1"/>
    <col min="7687" max="7687" width="16.5703125" style="52" customWidth="1"/>
    <col min="7688" max="7688" width="14.28515625" style="52" customWidth="1"/>
    <col min="7689" max="7689" width="22.85546875" style="52" customWidth="1"/>
    <col min="7690" max="7690" width="14" style="52" customWidth="1"/>
    <col min="7691" max="7691" width="15.5703125" style="52" customWidth="1"/>
    <col min="7692" max="7936" width="9.140625" style="52"/>
    <col min="7937" max="7937" width="7.28515625" style="52" customWidth="1"/>
    <col min="7938" max="7938" width="24.42578125" style="52" customWidth="1"/>
    <col min="7939" max="7939" width="16.28515625" style="52" customWidth="1"/>
    <col min="7940" max="7940" width="13.5703125" style="52" customWidth="1"/>
    <col min="7941" max="7941" width="18.85546875" style="52" customWidth="1"/>
    <col min="7942" max="7942" width="15.85546875" style="52" customWidth="1"/>
    <col min="7943" max="7943" width="16.5703125" style="52" customWidth="1"/>
    <col min="7944" max="7944" width="14.28515625" style="52" customWidth="1"/>
    <col min="7945" max="7945" width="22.85546875" style="52" customWidth="1"/>
    <col min="7946" max="7946" width="14" style="52" customWidth="1"/>
    <col min="7947" max="7947" width="15.5703125" style="52" customWidth="1"/>
    <col min="7948" max="8192" width="9.140625" style="52"/>
    <col min="8193" max="8193" width="7.28515625" style="52" customWidth="1"/>
    <col min="8194" max="8194" width="24.42578125" style="52" customWidth="1"/>
    <col min="8195" max="8195" width="16.28515625" style="52" customWidth="1"/>
    <col min="8196" max="8196" width="13.5703125" style="52" customWidth="1"/>
    <col min="8197" max="8197" width="18.85546875" style="52" customWidth="1"/>
    <col min="8198" max="8198" width="15.85546875" style="52" customWidth="1"/>
    <col min="8199" max="8199" width="16.5703125" style="52" customWidth="1"/>
    <col min="8200" max="8200" width="14.28515625" style="52" customWidth="1"/>
    <col min="8201" max="8201" width="22.85546875" style="52" customWidth="1"/>
    <col min="8202" max="8202" width="14" style="52" customWidth="1"/>
    <col min="8203" max="8203" width="15.5703125" style="52" customWidth="1"/>
    <col min="8204" max="8448" width="9.140625" style="52"/>
    <col min="8449" max="8449" width="7.28515625" style="52" customWidth="1"/>
    <col min="8450" max="8450" width="24.42578125" style="52" customWidth="1"/>
    <col min="8451" max="8451" width="16.28515625" style="52" customWidth="1"/>
    <col min="8452" max="8452" width="13.5703125" style="52" customWidth="1"/>
    <col min="8453" max="8453" width="18.85546875" style="52" customWidth="1"/>
    <col min="8454" max="8454" width="15.85546875" style="52" customWidth="1"/>
    <col min="8455" max="8455" width="16.5703125" style="52" customWidth="1"/>
    <col min="8456" max="8456" width="14.28515625" style="52" customWidth="1"/>
    <col min="8457" max="8457" width="22.85546875" style="52" customWidth="1"/>
    <col min="8458" max="8458" width="14" style="52" customWidth="1"/>
    <col min="8459" max="8459" width="15.5703125" style="52" customWidth="1"/>
    <col min="8460" max="8704" width="9.140625" style="52"/>
    <col min="8705" max="8705" width="7.28515625" style="52" customWidth="1"/>
    <col min="8706" max="8706" width="24.42578125" style="52" customWidth="1"/>
    <col min="8707" max="8707" width="16.28515625" style="52" customWidth="1"/>
    <col min="8708" max="8708" width="13.5703125" style="52" customWidth="1"/>
    <col min="8709" max="8709" width="18.85546875" style="52" customWidth="1"/>
    <col min="8710" max="8710" width="15.85546875" style="52" customWidth="1"/>
    <col min="8711" max="8711" width="16.5703125" style="52" customWidth="1"/>
    <col min="8712" max="8712" width="14.28515625" style="52" customWidth="1"/>
    <col min="8713" max="8713" width="22.85546875" style="52" customWidth="1"/>
    <col min="8714" max="8714" width="14" style="52" customWidth="1"/>
    <col min="8715" max="8715" width="15.5703125" style="52" customWidth="1"/>
    <col min="8716" max="8960" width="9.140625" style="52"/>
    <col min="8961" max="8961" width="7.28515625" style="52" customWidth="1"/>
    <col min="8962" max="8962" width="24.42578125" style="52" customWidth="1"/>
    <col min="8963" max="8963" width="16.28515625" style="52" customWidth="1"/>
    <col min="8964" max="8964" width="13.5703125" style="52" customWidth="1"/>
    <col min="8965" max="8965" width="18.85546875" style="52" customWidth="1"/>
    <col min="8966" max="8966" width="15.85546875" style="52" customWidth="1"/>
    <col min="8967" max="8967" width="16.5703125" style="52" customWidth="1"/>
    <col min="8968" max="8968" width="14.28515625" style="52" customWidth="1"/>
    <col min="8969" max="8969" width="22.85546875" style="52" customWidth="1"/>
    <col min="8970" max="8970" width="14" style="52" customWidth="1"/>
    <col min="8971" max="8971" width="15.5703125" style="52" customWidth="1"/>
    <col min="8972" max="9216" width="9.140625" style="52"/>
    <col min="9217" max="9217" width="7.28515625" style="52" customWidth="1"/>
    <col min="9218" max="9218" width="24.42578125" style="52" customWidth="1"/>
    <col min="9219" max="9219" width="16.28515625" style="52" customWidth="1"/>
    <col min="9220" max="9220" width="13.5703125" style="52" customWidth="1"/>
    <col min="9221" max="9221" width="18.85546875" style="52" customWidth="1"/>
    <col min="9222" max="9222" width="15.85546875" style="52" customWidth="1"/>
    <col min="9223" max="9223" width="16.5703125" style="52" customWidth="1"/>
    <col min="9224" max="9224" width="14.28515625" style="52" customWidth="1"/>
    <col min="9225" max="9225" width="22.85546875" style="52" customWidth="1"/>
    <col min="9226" max="9226" width="14" style="52" customWidth="1"/>
    <col min="9227" max="9227" width="15.5703125" style="52" customWidth="1"/>
    <col min="9228" max="9472" width="9.140625" style="52"/>
    <col min="9473" max="9473" width="7.28515625" style="52" customWidth="1"/>
    <col min="9474" max="9474" width="24.42578125" style="52" customWidth="1"/>
    <col min="9475" max="9475" width="16.28515625" style="52" customWidth="1"/>
    <col min="9476" max="9476" width="13.5703125" style="52" customWidth="1"/>
    <col min="9477" max="9477" width="18.85546875" style="52" customWidth="1"/>
    <col min="9478" max="9478" width="15.85546875" style="52" customWidth="1"/>
    <col min="9479" max="9479" width="16.5703125" style="52" customWidth="1"/>
    <col min="9480" max="9480" width="14.28515625" style="52" customWidth="1"/>
    <col min="9481" max="9481" width="22.85546875" style="52" customWidth="1"/>
    <col min="9482" max="9482" width="14" style="52" customWidth="1"/>
    <col min="9483" max="9483" width="15.5703125" style="52" customWidth="1"/>
    <col min="9484" max="9728" width="9.140625" style="52"/>
    <col min="9729" max="9729" width="7.28515625" style="52" customWidth="1"/>
    <col min="9730" max="9730" width="24.42578125" style="52" customWidth="1"/>
    <col min="9731" max="9731" width="16.28515625" style="52" customWidth="1"/>
    <col min="9732" max="9732" width="13.5703125" style="52" customWidth="1"/>
    <col min="9733" max="9733" width="18.85546875" style="52" customWidth="1"/>
    <col min="9734" max="9734" width="15.85546875" style="52" customWidth="1"/>
    <col min="9735" max="9735" width="16.5703125" style="52" customWidth="1"/>
    <col min="9736" max="9736" width="14.28515625" style="52" customWidth="1"/>
    <col min="9737" max="9737" width="22.85546875" style="52" customWidth="1"/>
    <col min="9738" max="9738" width="14" style="52" customWidth="1"/>
    <col min="9739" max="9739" width="15.5703125" style="52" customWidth="1"/>
    <col min="9740" max="9984" width="9.140625" style="52"/>
    <col min="9985" max="9985" width="7.28515625" style="52" customWidth="1"/>
    <col min="9986" max="9986" width="24.42578125" style="52" customWidth="1"/>
    <col min="9987" max="9987" width="16.28515625" style="52" customWidth="1"/>
    <col min="9988" max="9988" width="13.5703125" style="52" customWidth="1"/>
    <col min="9989" max="9989" width="18.85546875" style="52" customWidth="1"/>
    <col min="9990" max="9990" width="15.85546875" style="52" customWidth="1"/>
    <col min="9991" max="9991" width="16.5703125" style="52" customWidth="1"/>
    <col min="9992" max="9992" width="14.28515625" style="52" customWidth="1"/>
    <col min="9993" max="9993" width="22.85546875" style="52" customWidth="1"/>
    <col min="9994" max="9994" width="14" style="52" customWidth="1"/>
    <col min="9995" max="9995" width="15.5703125" style="52" customWidth="1"/>
    <col min="9996" max="10240" width="9.140625" style="52"/>
    <col min="10241" max="10241" width="7.28515625" style="52" customWidth="1"/>
    <col min="10242" max="10242" width="24.42578125" style="52" customWidth="1"/>
    <col min="10243" max="10243" width="16.28515625" style="52" customWidth="1"/>
    <col min="10244" max="10244" width="13.5703125" style="52" customWidth="1"/>
    <col min="10245" max="10245" width="18.85546875" style="52" customWidth="1"/>
    <col min="10246" max="10246" width="15.85546875" style="52" customWidth="1"/>
    <col min="10247" max="10247" width="16.5703125" style="52" customWidth="1"/>
    <col min="10248" max="10248" width="14.28515625" style="52" customWidth="1"/>
    <col min="10249" max="10249" width="22.85546875" style="52" customWidth="1"/>
    <col min="10250" max="10250" width="14" style="52" customWidth="1"/>
    <col min="10251" max="10251" width="15.5703125" style="52" customWidth="1"/>
    <col min="10252" max="10496" width="9.140625" style="52"/>
    <col min="10497" max="10497" width="7.28515625" style="52" customWidth="1"/>
    <col min="10498" max="10498" width="24.42578125" style="52" customWidth="1"/>
    <col min="10499" max="10499" width="16.28515625" style="52" customWidth="1"/>
    <col min="10500" max="10500" width="13.5703125" style="52" customWidth="1"/>
    <col min="10501" max="10501" width="18.85546875" style="52" customWidth="1"/>
    <col min="10502" max="10502" width="15.85546875" style="52" customWidth="1"/>
    <col min="10503" max="10503" width="16.5703125" style="52" customWidth="1"/>
    <col min="10504" max="10504" width="14.28515625" style="52" customWidth="1"/>
    <col min="10505" max="10505" width="22.85546875" style="52" customWidth="1"/>
    <col min="10506" max="10506" width="14" style="52" customWidth="1"/>
    <col min="10507" max="10507" width="15.5703125" style="52" customWidth="1"/>
    <col min="10508" max="10752" width="9.140625" style="52"/>
    <col min="10753" max="10753" width="7.28515625" style="52" customWidth="1"/>
    <col min="10754" max="10754" width="24.42578125" style="52" customWidth="1"/>
    <col min="10755" max="10755" width="16.28515625" style="52" customWidth="1"/>
    <col min="10756" max="10756" width="13.5703125" style="52" customWidth="1"/>
    <col min="10757" max="10757" width="18.85546875" style="52" customWidth="1"/>
    <col min="10758" max="10758" width="15.85546875" style="52" customWidth="1"/>
    <col min="10759" max="10759" width="16.5703125" style="52" customWidth="1"/>
    <col min="10760" max="10760" width="14.28515625" style="52" customWidth="1"/>
    <col min="10761" max="10761" width="22.85546875" style="52" customWidth="1"/>
    <col min="10762" max="10762" width="14" style="52" customWidth="1"/>
    <col min="10763" max="10763" width="15.5703125" style="52" customWidth="1"/>
    <col min="10764" max="11008" width="9.140625" style="52"/>
    <col min="11009" max="11009" width="7.28515625" style="52" customWidth="1"/>
    <col min="11010" max="11010" width="24.42578125" style="52" customWidth="1"/>
    <col min="11011" max="11011" width="16.28515625" style="52" customWidth="1"/>
    <col min="11012" max="11012" width="13.5703125" style="52" customWidth="1"/>
    <col min="11013" max="11013" width="18.85546875" style="52" customWidth="1"/>
    <col min="11014" max="11014" width="15.85546875" style="52" customWidth="1"/>
    <col min="11015" max="11015" width="16.5703125" style="52" customWidth="1"/>
    <col min="11016" max="11016" width="14.28515625" style="52" customWidth="1"/>
    <col min="11017" max="11017" width="22.85546875" style="52" customWidth="1"/>
    <col min="11018" max="11018" width="14" style="52" customWidth="1"/>
    <col min="11019" max="11019" width="15.5703125" style="52" customWidth="1"/>
    <col min="11020" max="11264" width="9.140625" style="52"/>
    <col min="11265" max="11265" width="7.28515625" style="52" customWidth="1"/>
    <col min="11266" max="11266" width="24.42578125" style="52" customWidth="1"/>
    <col min="11267" max="11267" width="16.28515625" style="52" customWidth="1"/>
    <col min="11268" max="11268" width="13.5703125" style="52" customWidth="1"/>
    <col min="11269" max="11269" width="18.85546875" style="52" customWidth="1"/>
    <col min="11270" max="11270" width="15.85546875" style="52" customWidth="1"/>
    <col min="11271" max="11271" width="16.5703125" style="52" customWidth="1"/>
    <col min="11272" max="11272" width="14.28515625" style="52" customWidth="1"/>
    <col min="11273" max="11273" width="22.85546875" style="52" customWidth="1"/>
    <col min="11274" max="11274" width="14" style="52" customWidth="1"/>
    <col min="11275" max="11275" width="15.5703125" style="52" customWidth="1"/>
    <col min="11276" max="11520" width="9.140625" style="52"/>
    <col min="11521" max="11521" width="7.28515625" style="52" customWidth="1"/>
    <col min="11522" max="11522" width="24.42578125" style="52" customWidth="1"/>
    <col min="11523" max="11523" width="16.28515625" style="52" customWidth="1"/>
    <col min="11524" max="11524" width="13.5703125" style="52" customWidth="1"/>
    <col min="11525" max="11525" width="18.85546875" style="52" customWidth="1"/>
    <col min="11526" max="11526" width="15.85546875" style="52" customWidth="1"/>
    <col min="11527" max="11527" width="16.5703125" style="52" customWidth="1"/>
    <col min="11528" max="11528" width="14.28515625" style="52" customWidth="1"/>
    <col min="11529" max="11529" width="22.85546875" style="52" customWidth="1"/>
    <col min="11530" max="11530" width="14" style="52" customWidth="1"/>
    <col min="11531" max="11531" width="15.5703125" style="52" customWidth="1"/>
    <col min="11532" max="11776" width="9.140625" style="52"/>
    <col min="11777" max="11777" width="7.28515625" style="52" customWidth="1"/>
    <col min="11778" max="11778" width="24.42578125" style="52" customWidth="1"/>
    <col min="11779" max="11779" width="16.28515625" style="52" customWidth="1"/>
    <col min="11780" max="11780" width="13.5703125" style="52" customWidth="1"/>
    <col min="11781" max="11781" width="18.85546875" style="52" customWidth="1"/>
    <col min="11782" max="11782" width="15.85546875" style="52" customWidth="1"/>
    <col min="11783" max="11783" width="16.5703125" style="52" customWidth="1"/>
    <col min="11784" max="11784" width="14.28515625" style="52" customWidth="1"/>
    <col min="11785" max="11785" width="22.85546875" style="52" customWidth="1"/>
    <col min="11786" max="11786" width="14" style="52" customWidth="1"/>
    <col min="11787" max="11787" width="15.5703125" style="52" customWidth="1"/>
    <col min="11788" max="12032" width="9.140625" style="52"/>
    <col min="12033" max="12033" width="7.28515625" style="52" customWidth="1"/>
    <col min="12034" max="12034" width="24.42578125" style="52" customWidth="1"/>
    <col min="12035" max="12035" width="16.28515625" style="52" customWidth="1"/>
    <col min="12036" max="12036" width="13.5703125" style="52" customWidth="1"/>
    <col min="12037" max="12037" width="18.85546875" style="52" customWidth="1"/>
    <col min="12038" max="12038" width="15.85546875" style="52" customWidth="1"/>
    <col min="12039" max="12039" width="16.5703125" style="52" customWidth="1"/>
    <col min="12040" max="12040" width="14.28515625" style="52" customWidth="1"/>
    <col min="12041" max="12041" width="22.85546875" style="52" customWidth="1"/>
    <col min="12042" max="12042" width="14" style="52" customWidth="1"/>
    <col min="12043" max="12043" width="15.5703125" style="52" customWidth="1"/>
    <col min="12044" max="12288" width="9.140625" style="52"/>
    <col min="12289" max="12289" width="7.28515625" style="52" customWidth="1"/>
    <col min="12290" max="12290" width="24.42578125" style="52" customWidth="1"/>
    <col min="12291" max="12291" width="16.28515625" style="52" customWidth="1"/>
    <col min="12292" max="12292" width="13.5703125" style="52" customWidth="1"/>
    <col min="12293" max="12293" width="18.85546875" style="52" customWidth="1"/>
    <col min="12294" max="12294" width="15.85546875" style="52" customWidth="1"/>
    <col min="12295" max="12295" width="16.5703125" style="52" customWidth="1"/>
    <col min="12296" max="12296" width="14.28515625" style="52" customWidth="1"/>
    <col min="12297" max="12297" width="22.85546875" style="52" customWidth="1"/>
    <col min="12298" max="12298" width="14" style="52" customWidth="1"/>
    <col min="12299" max="12299" width="15.5703125" style="52" customWidth="1"/>
    <col min="12300" max="12544" width="9.140625" style="52"/>
    <col min="12545" max="12545" width="7.28515625" style="52" customWidth="1"/>
    <col min="12546" max="12546" width="24.42578125" style="52" customWidth="1"/>
    <col min="12547" max="12547" width="16.28515625" style="52" customWidth="1"/>
    <col min="12548" max="12548" width="13.5703125" style="52" customWidth="1"/>
    <col min="12549" max="12549" width="18.85546875" style="52" customWidth="1"/>
    <col min="12550" max="12550" width="15.85546875" style="52" customWidth="1"/>
    <col min="12551" max="12551" width="16.5703125" style="52" customWidth="1"/>
    <col min="12552" max="12552" width="14.28515625" style="52" customWidth="1"/>
    <col min="12553" max="12553" width="22.85546875" style="52" customWidth="1"/>
    <col min="12554" max="12554" width="14" style="52" customWidth="1"/>
    <col min="12555" max="12555" width="15.5703125" style="52" customWidth="1"/>
    <col min="12556" max="12800" width="9.140625" style="52"/>
    <col min="12801" max="12801" width="7.28515625" style="52" customWidth="1"/>
    <col min="12802" max="12802" width="24.42578125" style="52" customWidth="1"/>
    <col min="12803" max="12803" width="16.28515625" style="52" customWidth="1"/>
    <col min="12804" max="12804" width="13.5703125" style="52" customWidth="1"/>
    <col min="12805" max="12805" width="18.85546875" style="52" customWidth="1"/>
    <col min="12806" max="12806" width="15.85546875" style="52" customWidth="1"/>
    <col min="12807" max="12807" width="16.5703125" style="52" customWidth="1"/>
    <col min="12808" max="12808" width="14.28515625" style="52" customWidth="1"/>
    <col min="12809" max="12809" width="22.85546875" style="52" customWidth="1"/>
    <col min="12810" max="12810" width="14" style="52" customWidth="1"/>
    <col min="12811" max="12811" width="15.5703125" style="52" customWidth="1"/>
    <col min="12812" max="13056" width="9.140625" style="52"/>
    <col min="13057" max="13057" width="7.28515625" style="52" customWidth="1"/>
    <col min="13058" max="13058" width="24.42578125" style="52" customWidth="1"/>
    <col min="13059" max="13059" width="16.28515625" style="52" customWidth="1"/>
    <col min="13060" max="13060" width="13.5703125" style="52" customWidth="1"/>
    <col min="13061" max="13061" width="18.85546875" style="52" customWidth="1"/>
    <col min="13062" max="13062" width="15.85546875" style="52" customWidth="1"/>
    <col min="13063" max="13063" width="16.5703125" style="52" customWidth="1"/>
    <col min="13064" max="13064" width="14.28515625" style="52" customWidth="1"/>
    <col min="13065" max="13065" width="22.85546875" style="52" customWidth="1"/>
    <col min="13066" max="13066" width="14" style="52" customWidth="1"/>
    <col min="13067" max="13067" width="15.5703125" style="52" customWidth="1"/>
    <col min="13068" max="13312" width="9.140625" style="52"/>
    <col min="13313" max="13313" width="7.28515625" style="52" customWidth="1"/>
    <col min="13314" max="13314" width="24.42578125" style="52" customWidth="1"/>
    <col min="13315" max="13315" width="16.28515625" style="52" customWidth="1"/>
    <col min="13316" max="13316" width="13.5703125" style="52" customWidth="1"/>
    <col min="13317" max="13317" width="18.85546875" style="52" customWidth="1"/>
    <col min="13318" max="13318" width="15.85546875" style="52" customWidth="1"/>
    <col min="13319" max="13319" width="16.5703125" style="52" customWidth="1"/>
    <col min="13320" max="13320" width="14.28515625" style="52" customWidth="1"/>
    <col min="13321" max="13321" width="22.85546875" style="52" customWidth="1"/>
    <col min="13322" max="13322" width="14" style="52" customWidth="1"/>
    <col min="13323" max="13323" width="15.5703125" style="52" customWidth="1"/>
    <col min="13324" max="13568" width="9.140625" style="52"/>
    <col min="13569" max="13569" width="7.28515625" style="52" customWidth="1"/>
    <col min="13570" max="13570" width="24.42578125" style="52" customWidth="1"/>
    <col min="13571" max="13571" width="16.28515625" style="52" customWidth="1"/>
    <col min="13572" max="13572" width="13.5703125" style="52" customWidth="1"/>
    <col min="13573" max="13573" width="18.85546875" style="52" customWidth="1"/>
    <col min="13574" max="13574" width="15.85546875" style="52" customWidth="1"/>
    <col min="13575" max="13575" width="16.5703125" style="52" customWidth="1"/>
    <col min="13576" max="13576" width="14.28515625" style="52" customWidth="1"/>
    <col min="13577" max="13577" width="22.85546875" style="52" customWidth="1"/>
    <col min="13578" max="13578" width="14" style="52" customWidth="1"/>
    <col min="13579" max="13579" width="15.5703125" style="52" customWidth="1"/>
    <col min="13580" max="13824" width="9.140625" style="52"/>
    <col min="13825" max="13825" width="7.28515625" style="52" customWidth="1"/>
    <col min="13826" max="13826" width="24.42578125" style="52" customWidth="1"/>
    <col min="13827" max="13827" width="16.28515625" style="52" customWidth="1"/>
    <col min="13828" max="13828" width="13.5703125" style="52" customWidth="1"/>
    <col min="13829" max="13829" width="18.85546875" style="52" customWidth="1"/>
    <col min="13830" max="13830" width="15.85546875" style="52" customWidth="1"/>
    <col min="13831" max="13831" width="16.5703125" style="52" customWidth="1"/>
    <col min="13832" max="13832" width="14.28515625" style="52" customWidth="1"/>
    <col min="13833" max="13833" width="22.85546875" style="52" customWidth="1"/>
    <col min="13834" max="13834" width="14" style="52" customWidth="1"/>
    <col min="13835" max="13835" width="15.5703125" style="52" customWidth="1"/>
    <col min="13836" max="14080" width="9.140625" style="52"/>
    <col min="14081" max="14081" width="7.28515625" style="52" customWidth="1"/>
    <col min="14082" max="14082" width="24.42578125" style="52" customWidth="1"/>
    <col min="14083" max="14083" width="16.28515625" style="52" customWidth="1"/>
    <col min="14084" max="14084" width="13.5703125" style="52" customWidth="1"/>
    <col min="14085" max="14085" width="18.85546875" style="52" customWidth="1"/>
    <col min="14086" max="14086" width="15.85546875" style="52" customWidth="1"/>
    <col min="14087" max="14087" width="16.5703125" style="52" customWidth="1"/>
    <col min="14088" max="14088" width="14.28515625" style="52" customWidth="1"/>
    <col min="14089" max="14089" width="22.85546875" style="52" customWidth="1"/>
    <col min="14090" max="14090" width="14" style="52" customWidth="1"/>
    <col min="14091" max="14091" width="15.5703125" style="52" customWidth="1"/>
    <col min="14092" max="14336" width="9.140625" style="52"/>
    <col min="14337" max="14337" width="7.28515625" style="52" customWidth="1"/>
    <col min="14338" max="14338" width="24.42578125" style="52" customWidth="1"/>
    <col min="14339" max="14339" width="16.28515625" style="52" customWidth="1"/>
    <col min="14340" max="14340" width="13.5703125" style="52" customWidth="1"/>
    <col min="14341" max="14341" width="18.85546875" style="52" customWidth="1"/>
    <col min="14342" max="14342" width="15.85546875" style="52" customWidth="1"/>
    <col min="14343" max="14343" width="16.5703125" style="52" customWidth="1"/>
    <col min="14344" max="14344" width="14.28515625" style="52" customWidth="1"/>
    <col min="14345" max="14345" width="22.85546875" style="52" customWidth="1"/>
    <col min="14346" max="14346" width="14" style="52" customWidth="1"/>
    <col min="14347" max="14347" width="15.5703125" style="52" customWidth="1"/>
    <col min="14348" max="14592" width="9.140625" style="52"/>
    <col min="14593" max="14593" width="7.28515625" style="52" customWidth="1"/>
    <col min="14594" max="14594" width="24.42578125" style="52" customWidth="1"/>
    <col min="14595" max="14595" width="16.28515625" style="52" customWidth="1"/>
    <col min="14596" max="14596" width="13.5703125" style="52" customWidth="1"/>
    <col min="14597" max="14597" width="18.85546875" style="52" customWidth="1"/>
    <col min="14598" max="14598" width="15.85546875" style="52" customWidth="1"/>
    <col min="14599" max="14599" width="16.5703125" style="52" customWidth="1"/>
    <col min="14600" max="14600" width="14.28515625" style="52" customWidth="1"/>
    <col min="14601" max="14601" width="22.85546875" style="52" customWidth="1"/>
    <col min="14602" max="14602" width="14" style="52" customWidth="1"/>
    <col min="14603" max="14603" width="15.5703125" style="52" customWidth="1"/>
    <col min="14604" max="14848" width="9.140625" style="52"/>
    <col min="14849" max="14849" width="7.28515625" style="52" customWidth="1"/>
    <col min="14850" max="14850" width="24.42578125" style="52" customWidth="1"/>
    <col min="14851" max="14851" width="16.28515625" style="52" customWidth="1"/>
    <col min="14852" max="14852" width="13.5703125" style="52" customWidth="1"/>
    <col min="14853" max="14853" width="18.85546875" style="52" customWidth="1"/>
    <col min="14854" max="14854" width="15.85546875" style="52" customWidth="1"/>
    <col min="14855" max="14855" width="16.5703125" style="52" customWidth="1"/>
    <col min="14856" max="14856" width="14.28515625" style="52" customWidth="1"/>
    <col min="14857" max="14857" width="22.85546875" style="52" customWidth="1"/>
    <col min="14858" max="14858" width="14" style="52" customWidth="1"/>
    <col min="14859" max="14859" width="15.5703125" style="52" customWidth="1"/>
    <col min="14860" max="15104" width="9.140625" style="52"/>
    <col min="15105" max="15105" width="7.28515625" style="52" customWidth="1"/>
    <col min="15106" max="15106" width="24.42578125" style="52" customWidth="1"/>
    <col min="15107" max="15107" width="16.28515625" style="52" customWidth="1"/>
    <col min="15108" max="15108" width="13.5703125" style="52" customWidth="1"/>
    <col min="15109" max="15109" width="18.85546875" style="52" customWidth="1"/>
    <col min="15110" max="15110" width="15.85546875" style="52" customWidth="1"/>
    <col min="15111" max="15111" width="16.5703125" style="52" customWidth="1"/>
    <col min="15112" max="15112" width="14.28515625" style="52" customWidth="1"/>
    <col min="15113" max="15113" width="22.85546875" style="52" customWidth="1"/>
    <col min="15114" max="15114" width="14" style="52" customWidth="1"/>
    <col min="15115" max="15115" width="15.5703125" style="52" customWidth="1"/>
    <col min="15116" max="15360" width="9.140625" style="52"/>
    <col min="15361" max="15361" width="7.28515625" style="52" customWidth="1"/>
    <col min="15362" max="15362" width="24.42578125" style="52" customWidth="1"/>
    <col min="15363" max="15363" width="16.28515625" style="52" customWidth="1"/>
    <col min="15364" max="15364" width="13.5703125" style="52" customWidth="1"/>
    <col min="15365" max="15365" width="18.85546875" style="52" customWidth="1"/>
    <col min="15366" max="15366" width="15.85546875" style="52" customWidth="1"/>
    <col min="15367" max="15367" width="16.5703125" style="52" customWidth="1"/>
    <col min="15368" max="15368" width="14.28515625" style="52" customWidth="1"/>
    <col min="15369" max="15369" width="22.85546875" style="52" customWidth="1"/>
    <col min="15370" max="15370" width="14" style="52" customWidth="1"/>
    <col min="15371" max="15371" width="15.5703125" style="52" customWidth="1"/>
    <col min="15372" max="15616" width="9.140625" style="52"/>
    <col min="15617" max="15617" width="7.28515625" style="52" customWidth="1"/>
    <col min="15618" max="15618" width="24.42578125" style="52" customWidth="1"/>
    <col min="15619" max="15619" width="16.28515625" style="52" customWidth="1"/>
    <col min="15620" max="15620" width="13.5703125" style="52" customWidth="1"/>
    <col min="15621" max="15621" width="18.85546875" style="52" customWidth="1"/>
    <col min="15622" max="15622" width="15.85546875" style="52" customWidth="1"/>
    <col min="15623" max="15623" width="16.5703125" style="52" customWidth="1"/>
    <col min="15624" max="15624" width="14.28515625" style="52" customWidth="1"/>
    <col min="15625" max="15625" width="22.85546875" style="52" customWidth="1"/>
    <col min="15626" max="15626" width="14" style="52" customWidth="1"/>
    <col min="15627" max="15627" width="15.5703125" style="52" customWidth="1"/>
    <col min="15628" max="15872" width="9.140625" style="52"/>
    <col min="15873" max="15873" width="7.28515625" style="52" customWidth="1"/>
    <col min="15874" max="15874" width="24.42578125" style="52" customWidth="1"/>
    <col min="15875" max="15875" width="16.28515625" style="52" customWidth="1"/>
    <col min="15876" max="15876" width="13.5703125" style="52" customWidth="1"/>
    <col min="15877" max="15877" width="18.85546875" style="52" customWidth="1"/>
    <col min="15878" max="15878" width="15.85546875" style="52" customWidth="1"/>
    <col min="15879" max="15879" width="16.5703125" style="52" customWidth="1"/>
    <col min="15880" max="15880" width="14.28515625" style="52" customWidth="1"/>
    <col min="15881" max="15881" width="22.85546875" style="52" customWidth="1"/>
    <col min="15882" max="15882" width="14" style="52" customWidth="1"/>
    <col min="15883" max="15883" width="15.5703125" style="52" customWidth="1"/>
    <col min="15884" max="16128" width="9.140625" style="52"/>
    <col min="16129" max="16129" width="7.28515625" style="52" customWidth="1"/>
    <col min="16130" max="16130" width="24.42578125" style="52" customWidth="1"/>
    <col min="16131" max="16131" width="16.28515625" style="52" customWidth="1"/>
    <col min="16132" max="16132" width="13.5703125" style="52" customWidth="1"/>
    <col min="16133" max="16133" width="18.85546875" style="52" customWidth="1"/>
    <col min="16134" max="16134" width="15.85546875" style="52" customWidth="1"/>
    <col min="16135" max="16135" width="16.5703125" style="52" customWidth="1"/>
    <col min="16136" max="16136" width="14.28515625" style="52" customWidth="1"/>
    <col min="16137" max="16137" width="22.85546875" style="52" customWidth="1"/>
    <col min="16138" max="16138" width="14" style="52" customWidth="1"/>
    <col min="16139" max="16139" width="15.5703125" style="52" customWidth="1"/>
    <col min="16140" max="16384" width="9.140625" style="52"/>
  </cols>
  <sheetData>
    <row r="1" spans="1:12" ht="18.75" customHeight="1" x14ac:dyDescent="0.25">
      <c r="I1" s="53" t="s">
        <v>30</v>
      </c>
      <c r="J1" s="53"/>
      <c r="K1" s="53"/>
    </row>
    <row r="2" spans="1:12" ht="20.25" customHeight="1" x14ac:dyDescent="0.25">
      <c r="A2" s="54"/>
      <c r="B2" s="54"/>
      <c r="C2" s="54"/>
      <c r="D2" s="54"/>
      <c r="E2" s="54"/>
      <c r="F2" s="54"/>
      <c r="G2" s="54"/>
      <c r="H2" s="55"/>
      <c r="I2" s="56" t="s">
        <v>39</v>
      </c>
      <c r="J2" s="56"/>
      <c r="K2" s="56"/>
      <c r="L2" s="56"/>
    </row>
    <row r="3" spans="1:12" ht="61.5" customHeight="1" x14ac:dyDescent="0.25">
      <c r="A3" s="54"/>
      <c r="B3" s="57" t="s">
        <v>44</v>
      </c>
      <c r="C3" s="58"/>
      <c r="D3" s="58"/>
      <c r="E3" s="58"/>
      <c r="F3" s="58"/>
      <c r="G3" s="58"/>
      <c r="H3" s="58"/>
      <c r="I3" s="58"/>
      <c r="J3" s="58"/>
      <c r="K3" s="54"/>
    </row>
    <row r="4" spans="1:12" ht="31.5" customHeight="1" x14ac:dyDescent="0.25">
      <c r="A4" s="59" t="s">
        <v>32</v>
      </c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2" ht="33" customHeight="1" x14ac:dyDescent="0.25">
      <c r="A5" s="60" t="s">
        <v>2</v>
      </c>
      <c r="B5" s="60" t="s">
        <v>3</v>
      </c>
      <c r="C5" s="61" t="s">
        <v>4</v>
      </c>
      <c r="D5" s="61"/>
      <c r="E5" s="61"/>
      <c r="F5" s="61" t="s">
        <v>5</v>
      </c>
      <c r="G5" s="61" t="s">
        <v>6</v>
      </c>
      <c r="H5" s="61"/>
      <c r="I5" s="61"/>
      <c r="J5" s="61"/>
      <c r="K5" s="62" t="s">
        <v>7</v>
      </c>
    </row>
    <row r="6" spans="1:12" ht="158.25" customHeight="1" x14ac:dyDescent="0.25">
      <c r="A6" s="60"/>
      <c r="B6" s="60"/>
      <c r="C6" s="63" t="s">
        <v>8</v>
      </c>
      <c r="D6" s="63" t="s">
        <v>9</v>
      </c>
      <c r="E6" s="63" t="s">
        <v>10</v>
      </c>
      <c r="F6" s="61"/>
      <c r="G6" s="64" t="s">
        <v>11</v>
      </c>
      <c r="H6" s="63" t="s">
        <v>12</v>
      </c>
      <c r="I6" s="63" t="s">
        <v>13</v>
      </c>
      <c r="J6" s="63" t="s">
        <v>12</v>
      </c>
      <c r="K6" s="62"/>
    </row>
    <row r="7" spans="1:12" ht="15.75" x14ac:dyDescent="0.25">
      <c r="A7" s="65"/>
      <c r="B7" s="66" t="s">
        <v>14</v>
      </c>
      <c r="C7" s="67">
        <v>161.19999999999999</v>
      </c>
      <c r="D7" s="67">
        <v>11</v>
      </c>
      <c r="E7" s="68" t="s">
        <v>40</v>
      </c>
      <c r="F7" s="69">
        <f>SUM(C7,D7)</f>
        <v>172.2</v>
      </c>
      <c r="G7" s="70">
        <v>2210</v>
      </c>
      <c r="H7" s="67">
        <v>31.95</v>
      </c>
      <c r="I7" s="68" t="s">
        <v>40</v>
      </c>
      <c r="J7" s="67">
        <v>11</v>
      </c>
      <c r="K7" s="71"/>
    </row>
    <row r="8" spans="1:12" ht="31.5" x14ac:dyDescent="0.25">
      <c r="A8" s="65"/>
      <c r="B8" s="66"/>
      <c r="C8" s="67"/>
      <c r="D8" s="67">
        <v>5.3</v>
      </c>
      <c r="E8" s="68" t="s">
        <v>41</v>
      </c>
      <c r="F8" s="69">
        <f t="shared" ref="F8:F50" si="0">SUM(C8,D8)</f>
        <v>5.3</v>
      </c>
      <c r="G8" s="70">
        <v>2240</v>
      </c>
      <c r="H8" s="67">
        <v>63.53</v>
      </c>
      <c r="I8" s="68" t="s">
        <v>41</v>
      </c>
      <c r="J8" s="67">
        <v>5.3</v>
      </c>
      <c r="K8" s="71"/>
    </row>
    <row r="9" spans="1:12" ht="31.5" x14ac:dyDescent="0.25">
      <c r="A9" s="65"/>
      <c r="B9" s="66"/>
      <c r="C9" s="67"/>
      <c r="D9" s="67">
        <v>13.3</v>
      </c>
      <c r="E9" s="68" t="s">
        <v>42</v>
      </c>
      <c r="F9" s="69">
        <f t="shared" si="0"/>
        <v>13.3</v>
      </c>
      <c r="G9" s="70">
        <v>2282</v>
      </c>
      <c r="H9" s="67">
        <v>4.2</v>
      </c>
      <c r="I9" s="68" t="s">
        <v>42</v>
      </c>
      <c r="J9" s="67">
        <v>13.3</v>
      </c>
      <c r="K9" s="71"/>
    </row>
    <row r="10" spans="1:12" ht="31.5" x14ac:dyDescent="0.25">
      <c r="A10" s="65"/>
      <c r="B10" s="66"/>
      <c r="C10" s="67"/>
      <c r="D10" s="67">
        <v>0.39</v>
      </c>
      <c r="E10" s="68" t="s">
        <v>37</v>
      </c>
      <c r="F10" s="69">
        <f t="shared" si="0"/>
        <v>0.39</v>
      </c>
      <c r="G10" s="70"/>
      <c r="H10" s="67"/>
      <c r="I10" s="68" t="s">
        <v>37</v>
      </c>
      <c r="J10" s="67">
        <v>0.39</v>
      </c>
      <c r="K10" s="71"/>
    </row>
    <row r="11" spans="1:12" ht="15.75" x14ac:dyDescent="0.25">
      <c r="A11" s="65"/>
      <c r="B11" s="66"/>
      <c r="C11" s="67"/>
      <c r="D11" s="67">
        <v>3.78</v>
      </c>
      <c r="E11" s="68" t="s">
        <v>45</v>
      </c>
      <c r="F11" s="69">
        <f t="shared" si="0"/>
        <v>3.78</v>
      </c>
      <c r="G11" s="70"/>
      <c r="H11" s="67"/>
      <c r="I11" s="68" t="s">
        <v>45</v>
      </c>
      <c r="J11" s="67">
        <v>3.78</v>
      </c>
      <c r="K11" s="71"/>
    </row>
    <row r="12" spans="1:12" ht="15.75" x14ac:dyDescent="0.25">
      <c r="A12" s="65"/>
      <c r="B12" s="66"/>
      <c r="C12" s="67"/>
      <c r="D12" s="67"/>
      <c r="E12" s="68"/>
      <c r="F12" s="69">
        <f t="shared" si="0"/>
        <v>0</v>
      </c>
      <c r="G12" s="72"/>
      <c r="H12" s="67"/>
      <c r="I12" s="68"/>
      <c r="J12" s="67"/>
      <c r="K12" s="71"/>
    </row>
    <row r="13" spans="1:12" ht="15.75" x14ac:dyDescent="0.25">
      <c r="A13" s="65"/>
      <c r="B13" s="66"/>
      <c r="C13" s="67"/>
      <c r="D13" s="67"/>
      <c r="E13" s="68"/>
      <c r="F13" s="69">
        <f t="shared" si="0"/>
        <v>0</v>
      </c>
      <c r="G13" s="73"/>
      <c r="H13" s="67"/>
      <c r="I13" s="68"/>
      <c r="J13" s="67"/>
      <c r="K13" s="71"/>
    </row>
    <row r="14" spans="1:12" ht="15.75" x14ac:dyDescent="0.25">
      <c r="A14" s="65"/>
      <c r="B14" s="66"/>
      <c r="C14" s="67"/>
      <c r="D14" s="67"/>
      <c r="E14" s="68"/>
      <c r="F14" s="69">
        <f t="shared" si="0"/>
        <v>0</v>
      </c>
      <c r="G14" s="66"/>
      <c r="H14" s="67"/>
      <c r="I14" s="68"/>
      <c r="J14" s="67"/>
      <c r="K14" s="71"/>
    </row>
    <row r="15" spans="1:12" ht="15.75" x14ac:dyDescent="0.25">
      <c r="A15" s="73"/>
      <c r="B15" s="66"/>
      <c r="C15" s="67"/>
      <c r="D15" s="67"/>
      <c r="E15" s="68"/>
      <c r="F15" s="69">
        <f t="shared" si="0"/>
        <v>0</v>
      </c>
      <c r="G15" s="66"/>
      <c r="H15" s="67"/>
      <c r="I15" s="68"/>
      <c r="J15" s="67"/>
      <c r="K15" s="71"/>
    </row>
    <row r="16" spans="1:12" ht="15" customHeight="1" x14ac:dyDescent="0.25">
      <c r="A16" s="73"/>
      <c r="B16" s="66"/>
      <c r="C16" s="67"/>
      <c r="D16" s="67"/>
      <c r="E16" s="68"/>
      <c r="F16" s="69">
        <f t="shared" si="0"/>
        <v>0</v>
      </c>
      <c r="G16" s="66"/>
      <c r="H16" s="67"/>
      <c r="I16" s="68"/>
      <c r="J16" s="67"/>
      <c r="K16" s="71"/>
    </row>
    <row r="17" spans="1:11" ht="15.75" x14ac:dyDescent="0.25">
      <c r="A17" s="65"/>
      <c r="B17" s="66"/>
      <c r="C17" s="67"/>
      <c r="D17" s="67"/>
      <c r="E17" s="68"/>
      <c r="F17" s="69">
        <f t="shared" si="0"/>
        <v>0</v>
      </c>
      <c r="G17" s="66"/>
      <c r="H17" s="67"/>
      <c r="I17" s="68"/>
      <c r="J17" s="67"/>
      <c r="K17" s="71"/>
    </row>
    <row r="18" spans="1:11" ht="15.75" x14ac:dyDescent="0.25">
      <c r="A18" s="65"/>
      <c r="B18" s="66"/>
      <c r="C18" s="67"/>
      <c r="D18" s="67"/>
      <c r="E18" s="68"/>
      <c r="F18" s="69">
        <f t="shared" si="0"/>
        <v>0</v>
      </c>
      <c r="G18" s="66"/>
      <c r="H18" s="67"/>
      <c r="I18" s="68"/>
      <c r="J18" s="67"/>
      <c r="K18" s="71"/>
    </row>
    <row r="19" spans="1:11" ht="15.75" x14ac:dyDescent="0.25">
      <c r="A19" s="65"/>
      <c r="B19" s="66"/>
      <c r="C19" s="67"/>
      <c r="D19" s="67"/>
      <c r="E19" s="68"/>
      <c r="F19" s="69">
        <f t="shared" si="0"/>
        <v>0</v>
      </c>
      <c r="G19" s="66"/>
      <c r="H19" s="67"/>
      <c r="I19" s="68"/>
      <c r="J19" s="67"/>
      <c r="K19" s="71"/>
    </row>
    <row r="20" spans="1:11" ht="15.75" x14ac:dyDescent="0.25">
      <c r="A20" s="65"/>
      <c r="B20" s="66"/>
      <c r="C20" s="67"/>
      <c r="D20" s="67"/>
      <c r="E20" s="68"/>
      <c r="F20" s="69">
        <f t="shared" si="0"/>
        <v>0</v>
      </c>
      <c r="G20" s="66"/>
      <c r="H20" s="67"/>
      <c r="I20" s="68"/>
      <c r="J20" s="67"/>
      <c r="K20" s="71"/>
    </row>
    <row r="21" spans="1:11" ht="15.75" hidden="1" x14ac:dyDescent="0.25">
      <c r="A21" s="65"/>
      <c r="B21" s="66"/>
      <c r="C21" s="67"/>
      <c r="D21" s="67"/>
      <c r="E21" s="68"/>
      <c r="F21" s="69">
        <f t="shared" si="0"/>
        <v>0</v>
      </c>
      <c r="G21" s="66"/>
      <c r="H21" s="67"/>
      <c r="I21" s="68"/>
      <c r="J21" s="67"/>
      <c r="K21" s="71"/>
    </row>
    <row r="22" spans="1:11" ht="15.75" hidden="1" x14ac:dyDescent="0.25">
      <c r="A22" s="65"/>
      <c r="B22" s="66"/>
      <c r="C22" s="67"/>
      <c r="D22" s="67"/>
      <c r="E22" s="68"/>
      <c r="F22" s="69">
        <f t="shared" si="0"/>
        <v>0</v>
      </c>
      <c r="G22" s="66"/>
      <c r="H22" s="67"/>
      <c r="I22" s="68"/>
      <c r="J22" s="67"/>
      <c r="K22" s="71"/>
    </row>
    <row r="23" spans="1:11" ht="15.75" hidden="1" x14ac:dyDescent="0.25">
      <c r="A23" s="65"/>
      <c r="B23" s="66"/>
      <c r="C23" s="67"/>
      <c r="D23" s="67"/>
      <c r="E23" s="68"/>
      <c r="F23" s="69">
        <f t="shared" si="0"/>
        <v>0</v>
      </c>
      <c r="G23" s="66"/>
      <c r="H23" s="67"/>
      <c r="I23" s="68"/>
      <c r="J23" s="67"/>
      <c r="K23" s="71"/>
    </row>
    <row r="24" spans="1:11" ht="15.75" hidden="1" x14ac:dyDescent="0.25">
      <c r="A24" s="65"/>
      <c r="B24" s="66"/>
      <c r="C24" s="67"/>
      <c r="D24" s="67"/>
      <c r="E24" s="68"/>
      <c r="F24" s="69">
        <f t="shared" si="0"/>
        <v>0</v>
      </c>
      <c r="G24" s="66"/>
      <c r="H24" s="67"/>
      <c r="I24" s="68"/>
      <c r="J24" s="67"/>
      <c r="K24" s="71"/>
    </row>
    <row r="25" spans="1:11" ht="15.75" hidden="1" x14ac:dyDescent="0.25">
      <c r="A25" s="73"/>
      <c r="B25" s="66"/>
      <c r="C25" s="67"/>
      <c r="D25" s="67"/>
      <c r="E25" s="68"/>
      <c r="F25" s="69">
        <f t="shared" si="0"/>
        <v>0</v>
      </c>
      <c r="G25" s="66"/>
      <c r="H25" s="67"/>
      <c r="I25" s="68"/>
      <c r="J25" s="67"/>
      <c r="K25" s="71"/>
    </row>
    <row r="26" spans="1:11" ht="12" hidden="1" customHeight="1" x14ac:dyDescent="0.25">
      <c r="A26" s="73"/>
      <c r="B26" s="66"/>
      <c r="C26" s="67"/>
      <c r="D26" s="67"/>
      <c r="E26" s="68"/>
      <c r="F26" s="69">
        <f t="shared" si="0"/>
        <v>0</v>
      </c>
      <c r="G26" s="66"/>
      <c r="H26" s="67"/>
      <c r="I26" s="68"/>
      <c r="J26" s="67"/>
      <c r="K26" s="71"/>
    </row>
    <row r="27" spans="1:11" ht="15.75" hidden="1" x14ac:dyDescent="0.25">
      <c r="A27" s="65"/>
      <c r="B27" s="66"/>
      <c r="C27" s="67"/>
      <c r="D27" s="67"/>
      <c r="E27" s="68"/>
      <c r="F27" s="69">
        <f t="shared" si="0"/>
        <v>0</v>
      </c>
      <c r="G27" s="66"/>
      <c r="H27" s="67"/>
      <c r="I27" s="68"/>
      <c r="J27" s="67"/>
      <c r="K27" s="71"/>
    </row>
    <row r="28" spans="1:11" ht="15.75" hidden="1" x14ac:dyDescent="0.25">
      <c r="A28" s="65"/>
      <c r="B28" s="66"/>
      <c r="C28" s="67"/>
      <c r="D28" s="67"/>
      <c r="E28" s="68"/>
      <c r="F28" s="69">
        <f t="shared" si="0"/>
        <v>0</v>
      </c>
      <c r="G28" s="66"/>
      <c r="H28" s="67"/>
      <c r="I28" s="68"/>
      <c r="J28" s="67"/>
      <c r="K28" s="71"/>
    </row>
    <row r="29" spans="1:11" ht="15.75" hidden="1" x14ac:dyDescent="0.25">
      <c r="A29" s="65"/>
      <c r="B29" s="66"/>
      <c r="C29" s="67"/>
      <c r="D29" s="67"/>
      <c r="E29" s="68"/>
      <c r="F29" s="69">
        <f t="shared" si="0"/>
        <v>0</v>
      </c>
      <c r="G29" s="66"/>
      <c r="H29" s="67"/>
      <c r="I29" s="68"/>
      <c r="J29" s="67"/>
      <c r="K29" s="71"/>
    </row>
    <row r="30" spans="1:11" ht="15.75" hidden="1" x14ac:dyDescent="0.25">
      <c r="A30" s="65"/>
      <c r="B30" s="66"/>
      <c r="C30" s="67"/>
      <c r="D30" s="67"/>
      <c r="E30" s="68"/>
      <c r="F30" s="69">
        <f t="shared" si="0"/>
        <v>0</v>
      </c>
      <c r="G30" s="66"/>
      <c r="H30" s="67"/>
      <c r="I30" s="68"/>
      <c r="J30" s="67"/>
      <c r="K30" s="71"/>
    </row>
    <row r="31" spans="1:11" ht="15.75" hidden="1" x14ac:dyDescent="0.25">
      <c r="A31" s="65"/>
      <c r="B31" s="66"/>
      <c r="C31" s="67"/>
      <c r="D31" s="67"/>
      <c r="E31" s="68"/>
      <c r="F31" s="69">
        <f t="shared" si="0"/>
        <v>0</v>
      </c>
      <c r="G31" s="66"/>
      <c r="H31" s="67"/>
      <c r="I31" s="68"/>
      <c r="J31" s="67"/>
      <c r="K31" s="71"/>
    </row>
    <row r="32" spans="1:11" ht="15.75" hidden="1" x14ac:dyDescent="0.25">
      <c r="A32" s="65"/>
      <c r="B32" s="66"/>
      <c r="C32" s="67"/>
      <c r="D32" s="67"/>
      <c r="E32" s="68"/>
      <c r="F32" s="69">
        <f t="shared" si="0"/>
        <v>0</v>
      </c>
      <c r="G32" s="66"/>
      <c r="H32" s="67"/>
      <c r="I32" s="68"/>
      <c r="J32" s="67"/>
      <c r="K32" s="71"/>
    </row>
    <row r="33" spans="1:11" ht="15.75" hidden="1" x14ac:dyDescent="0.25">
      <c r="A33" s="65"/>
      <c r="B33" s="66"/>
      <c r="C33" s="67"/>
      <c r="D33" s="67"/>
      <c r="E33" s="68"/>
      <c r="F33" s="69">
        <f t="shared" si="0"/>
        <v>0</v>
      </c>
      <c r="G33" s="66"/>
      <c r="H33" s="67"/>
      <c r="I33" s="68"/>
      <c r="J33" s="67"/>
      <c r="K33" s="71"/>
    </row>
    <row r="34" spans="1:11" ht="15.75" hidden="1" x14ac:dyDescent="0.25">
      <c r="A34" s="65"/>
      <c r="B34" s="66"/>
      <c r="C34" s="67"/>
      <c r="D34" s="67"/>
      <c r="E34" s="68"/>
      <c r="F34" s="69">
        <f t="shared" si="0"/>
        <v>0</v>
      </c>
      <c r="G34" s="66"/>
      <c r="H34" s="67"/>
      <c r="I34" s="68"/>
      <c r="J34" s="67"/>
      <c r="K34" s="71"/>
    </row>
    <row r="35" spans="1:11" ht="15.75" hidden="1" x14ac:dyDescent="0.25">
      <c r="A35" s="73"/>
      <c r="B35" s="66"/>
      <c r="C35" s="67"/>
      <c r="D35" s="67"/>
      <c r="E35" s="68"/>
      <c r="F35" s="69">
        <f t="shared" si="0"/>
        <v>0</v>
      </c>
      <c r="G35" s="66"/>
      <c r="H35" s="67"/>
      <c r="I35" s="68"/>
      <c r="J35" s="67"/>
      <c r="K35" s="71"/>
    </row>
    <row r="36" spans="1:11" ht="15.75" hidden="1" x14ac:dyDescent="0.25">
      <c r="A36" s="73"/>
      <c r="B36" s="66"/>
      <c r="C36" s="67"/>
      <c r="D36" s="67"/>
      <c r="E36" s="68"/>
      <c r="F36" s="69">
        <f t="shared" si="0"/>
        <v>0</v>
      </c>
      <c r="G36" s="66"/>
      <c r="H36" s="67"/>
      <c r="I36" s="68"/>
      <c r="J36" s="67"/>
      <c r="K36" s="71"/>
    </row>
    <row r="37" spans="1:11" ht="15.75" hidden="1" x14ac:dyDescent="0.25">
      <c r="A37" s="65"/>
      <c r="B37" s="66"/>
      <c r="C37" s="67"/>
      <c r="D37" s="67"/>
      <c r="E37" s="68"/>
      <c r="F37" s="69">
        <f t="shared" si="0"/>
        <v>0</v>
      </c>
      <c r="G37" s="66"/>
      <c r="H37" s="67"/>
      <c r="I37" s="68"/>
      <c r="J37" s="67"/>
      <c r="K37" s="71"/>
    </row>
    <row r="38" spans="1:11" ht="15.75" hidden="1" x14ac:dyDescent="0.25">
      <c r="A38" s="65"/>
      <c r="B38" s="66"/>
      <c r="C38" s="67"/>
      <c r="D38" s="67"/>
      <c r="E38" s="68"/>
      <c r="F38" s="69">
        <f t="shared" si="0"/>
        <v>0</v>
      </c>
      <c r="G38" s="66"/>
      <c r="H38" s="67"/>
      <c r="I38" s="68"/>
      <c r="J38" s="67"/>
      <c r="K38" s="71"/>
    </row>
    <row r="39" spans="1:11" ht="15.75" hidden="1" x14ac:dyDescent="0.25">
      <c r="A39" s="65"/>
      <c r="B39" s="66"/>
      <c r="C39" s="67"/>
      <c r="D39" s="67"/>
      <c r="E39" s="68"/>
      <c r="F39" s="69">
        <f t="shared" si="0"/>
        <v>0</v>
      </c>
      <c r="G39" s="66"/>
      <c r="H39" s="67"/>
      <c r="I39" s="68"/>
      <c r="J39" s="67"/>
      <c r="K39" s="71"/>
    </row>
    <row r="40" spans="1:11" ht="15.75" hidden="1" x14ac:dyDescent="0.25">
      <c r="A40" s="65"/>
      <c r="B40" s="66"/>
      <c r="C40" s="67"/>
      <c r="D40" s="67"/>
      <c r="E40" s="68"/>
      <c r="F40" s="69">
        <f t="shared" si="0"/>
        <v>0</v>
      </c>
      <c r="G40" s="66"/>
      <c r="H40" s="67"/>
      <c r="I40" s="68"/>
      <c r="J40" s="67"/>
      <c r="K40" s="71"/>
    </row>
    <row r="41" spans="1:11" ht="15.75" hidden="1" x14ac:dyDescent="0.25">
      <c r="A41" s="65"/>
      <c r="B41" s="66"/>
      <c r="C41" s="67"/>
      <c r="D41" s="67"/>
      <c r="E41" s="68"/>
      <c r="F41" s="69">
        <f t="shared" si="0"/>
        <v>0</v>
      </c>
      <c r="G41" s="66"/>
      <c r="H41" s="67"/>
      <c r="I41" s="68"/>
      <c r="J41" s="67"/>
      <c r="K41" s="71"/>
    </row>
    <row r="42" spans="1:11" ht="15.75" hidden="1" x14ac:dyDescent="0.25">
      <c r="A42" s="65"/>
      <c r="B42" s="66"/>
      <c r="C42" s="67"/>
      <c r="D42" s="67"/>
      <c r="E42" s="68"/>
      <c r="F42" s="69">
        <f t="shared" si="0"/>
        <v>0</v>
      </c>
      <c r="G42" s="66"/>
      <c r="H42" s="67"/>
      <c r="I42" s="68"/>
      <c r="J42" s="67"/>
      <c r="K42" s="71"/>
    </row>
    <row r="43" spans="1:11" ht="15.75" hidden="1" x14ac:dyDescent="0.25">
      <c r="A43" s="65"/>
      <c r="B43" s="66"/>
      <c r="C43" s="67"/>
      <c r="D43" s="67"/>
      <c r="E43" s="68"/>
      <c r="F43" s="69">
        <f t="shared" si="0"/>
        <v>0</v>
      </c>
      <c r="G43" s="66"/>
      <c r="H43" s="67"/>
      <c r="I43" s="68"/>
      <c r="J43" s="67"/>
      <c r="K43" s="71"/>
    </row>
    <row r="44" spans="1:11" ht="15.75" hidden="1" x14ac:dyDescent="0.25">
      <c r="A44" s="65"/>
      <c r="B44" s="66"/>
      <c r="C44" s="67"/>
      <c r="D44" s="67"/>
      <c r="E44" s="68"/>
      <c r="F44" s="69">
        <f t="shared" si="0"/>
        <v>0</v>
      </c>
      <c r="G44" s="66"/>
      <c r="H44" s="67"/>
      <c r="I44" s="68"/>
      <c r="J44" s="67"/>
      <c r="K44" s="71"/>
    </row>
    <row r="45" spans="1:11" ht="15.75" hidden="1" x14ac:dyDescent="0.25">
      <c r="A45" s="73"/>
      <c r="B45" s="66"/>
      <c r="C45" s="67"/>
      <c r="D45" s="67"/>
      <c r="E45" s="68"/>
      <c r="F45" s="69">
        <f t="shared" si="0"/>
        <v>0</v>
      </c>
      <c r="G45" s="66"/>
      <c r="H45" s="67"/>
      <c r="I45" s="68"/>
      <c r="J45" s="67"/>
      <c r="K45" s="71"/>
    </row>
    <row r="46" spans="1:11" ht="15.75" hidden="1" x14ac:dyDescent="0.25">
      <c r="A46" s="73"/>
      <c r="B46" s="66"/>
      <c r="C46" s="67"/>
      <c r="D46" s="67"/>
      <c r="E46" s="68"/>
      <c r="F46" s="69">
        <f t="shared" si="0"/>
        <v>0</v>
      </c>
      <c r="G46" s="66"/>
      <c r="H46" s="67"/>
      <c r="I46" s="68"/>
      <c r="J46" s="67"/>
      <c r="K46" s="71"/>
    </row>
    <row r="47" spans="1:11" ht="15.75" hidden="1" x14ac:dyDescent="0.25">
      <c r="A47" s="74"/>
      <c r="B47" s="75"/>
      <c r="C47" s="76"/>
      <c r="D47" s="76"/>
      <c r="E47" s="77"/>
      <c r="F47" s="69">
        <f t="shared" si="0"/>
        <v>0</v>
      </c>
      <c r="G47" s="75"/>
      <c r="H47" s="76"/>
      <c r="I47" s="77"/>
      <c r="J47" s="76"/>
      <c r="K47" s="71"/>
    </row>
    <row r="48" spans="1:11" ht="15.75" hidden="1" x14ac:dyDescent="0.25">
      <c r="A48" s="74"/>
      <c r="B48" s="75"/>
      <c r="C48" s="76"/>
      <c r="D48" s="76"/>
      <c r="E48" s="77"/>
      <c r="F48" s="69">
        <f t="shared" si="0"/>
        <v>0</v>
      </c>
      <c r="G48" s="75"/>
      <c r="H48" s="76"/>
      <c r="I48" s="77"/>
      <c r="J48" s="76"/>
      <c r="K48" s="71"/>
    </row>
    <row r="49" spans="1:11" ht="15.75" x14ac:dyDescent="0.25">
      <c r="A49" s="74"/>
      <c r="B49" s="75"/>
      <c r="C49" s="76"/>
      <c r="D49" s="76"/>
      <c r="E49" s="77"/>
      <c r="F49" s="69">
        <f t="shared" si="0"/>
        <v>0</v>
      </c>
      <c r="G49" s="75"/>
      <c r="H49" s="76"/>
      <c r="I49" s="77"/>
      <c r="J49" s="76"/>
      <c r="K49" s="71"/>
    </row>
    <row r="50" spans="1:11" ht="15.75" x14ac:dyDescent="0.25">
      <c r="A50" s="75"/>
      <c r="B50" s="78" t="s">
        <v>24</v>
      </c>
      <c r="C50" s="79">
        <f>SUM(C7:C49)</f>
        <v>161.19999999999999</v>
      </c>
      <c r="D50" s="79">
        <f>SUM(D7:D49)</f>
        <v>33.770000000000003</v>
      </c>
      <c r="E50" s="80"/>
      <c r="F50" s="81">
        <f t="shared" si="0"/>
        <v>194.97</v>
      </c>
      <c r="G50" s="82"/>
      <c r="H50" s="79">
        <f>SUM(H7:H49)</f>
        <v>99.68</v>
      </c>
      <c r="I50" s="80"/>
      <c r="J50" s="79">
        <f>SUM(J7:J49)</f>
        <v>33.770000000000003</v>
      </c>
      <c r="K50" s="83">
        <f>C50-H50</f>
        <v>61.519999999999982</v>
      </c>
    </row>
    <row r="53" spans="1:11" ht="15.75" x14ac:dyDescent="0.25">
      <c r="B53" s="84" t="s">
        <v>38</v>
      </c>
      <c r="F53" s="49"/>
      <c r="G53" s="50" t="s">
        <v>46</v>
      </c>
      <c r="H53" s="85"/>
    </row>
    <row r="54" spans="1:11" x14ac:dyDescent="0.25">
      <c r="B54" s="84"/>
      <c r="F54" s="44" t="s">
        <v>27</v>
      </c>
      <c r="G54" s="46"/>
      <c r="H54" s="46"/>
    </row>
    <row r="55" spans="1:11" ht="15.75" x14ac:dyDescent="0.25">
      <c r="B55" s="84" t="s">
        <v>28</v>
      </c>
      <c r="F55" s="49"/>
      <c r="G55" s="50" t="s">
        <v>43</v>
      </c>
      <c r="H55" s="85"/>
    </row>
    <row r="56" spans="1:11" x14ac:dyDescent="0.25">
      <c r="F56" s="44" t="s">
        <v>27</v>
      </c>
      <c r="G56" s="46"/>
      <c r="H56" s="46"/>
    </row>
  </sheetData>
  <mergeCells count="12">
    <mergeCell ref="G53:H53"/>
    <mergeCell ref="G55:H55"/>
    <mergeCell ref="I1:K1"/>
    <mergeCell ref="I2:L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7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tabSelected="1" zoomScale="80" zoomScaleNormal="80" workbookViewId="0">
      <selection activeCell="Q18" sqref="Q18"/>
    </sheetView>
  </sheetViews>
  <sheetFormatPr defaultRowHeight="15" x14ac:dyDescent="0.25"/>
  <cols>
    <col min="1" max="1" width="7.28515625" customWidth="1"/>
    <col min="2" max="2" width="27.28515625" customWidth="1"/>
    <col min="3" max="3" width="16.28515625" customWidth="1"/>
    <col min="4" max="4" width="13.5703125" customWidth="1"/>
    <col min="5" max="5" width="19.570312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12" max="12" width="0.140625" hidden="1" customWidth="1"/>
    <col min="13" max="14" width="9.140625" hidden="1" customWidth="1"/>
    <col min="15" max="15" width="26.5703125" customWidth="1"/>
    <col min="257" max="257" width="7.28515625" customWidth="1"/>
    <col min="258" max="258" width="27.28515625" customWidth="1"/>
    <col min="259" max="259" width="16.28515625" customWidth="1"/>
    <col min="260" max="260" width="13.5703125" customWidth="1"/>
    <col min="261" max="261" width="19.570312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268" max="270" width="0" hidden="1" customWidth="1"/>
    <col min="271" max="271" width="26.5703125" customWidth="1"/>
    <col min="513" max="513" width="7.28515625" customWidth="1"/>
    <col min="514" max="514" width="27.28515625" customWidth="1"/>
    <col min="515" max="515" width="16.28515625" customWidth="1"/>
    <col min="516" max="516" width="13.5703125" customWidth="1"/>
    <col min="517" max="517" width="19.570312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524" max="526" width="0" hidden="1" customWidth="1"/>
    <col min="527" max="527" width="26.5703125" customWidth="1"/>
    <col min="769" max="769" width="7.28515625" customWidth="1"/>
    <col min="770" max="770" width="27.28515625" customWidth="1"/>
    <col min="771" max="771" width="16.28515625" customWidth="1"/>
    <col min="772" max="772" width="13.5703125" customWidth="1"/>
    <col min="773" max="773" width="19.570312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780" max="782" width="0" hidden="1" customWidth="1"/>
    <col min="783" max="783" width="26.5703125" customWidth="1"/>
    <col min="1025" max="1025" width="7.28515625" customWidth="1"/>
    <col min="1026" max="1026" width="27.28515625" customWidth="1"/>
    <col min="1027" max="1027" width="16.28515625" customWidth="1"/>
    <col min="1028" max="1028" width="13.5703125" customWidth="1"/>
    <col min="1029" max="1029" width="19.570312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036" max="1038" width="0" hidden="1" customWidth="1"/>
    <col min="1039" max="1039" width="26.5703125" customWidth="1"/>
    <col min="1281" max="1281" width="7.28515625" customWidth="1"/>
    <col min="1282" max="1282" width="27.28515625" customWidth="1"/>
    <col min="1283" max="1283" width="16.28515625" customWidth="1"/>
    <col min="1284" max="1284" width="13.5703125" customWidth="1"/>
    <col min="1285" max="1285" width="19.570312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292" max="1294" width="0" hidden="1" customWidth="1"/>
    <col min="1295" max="1295" width="26.5703125" customWidth="1"/>
    <col min="1537" max="1537" width="7.28515625" customWidth="1"/>
    <col min="1538" max="1538" width="27.28515625" customWidth="1"/>
    <col min="1539" max="1539" width="16.28515625" customWidth="1"/>
    <col min="1540" max="1540" width="13.5703125" customWidth="1"/>
    <col min="1541" max="1541" width="19.570312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548" max="1550" width="0" hidden="1" customWidth="1"/>
    <col min="1551" max="1551" width="26.5703125" customWidth="1"/>
    <col min="1793" max="1793" width="7.28515625" customWidth="1"/>
    <col min="1794" max="1794" width="27.28515625" customWidth="1"/>
    <col min="1795" max="1795" width="16.28515625" customWidth="1"/>
    <col min="1796" max="1796" width="13.5703125" customWidth="1"/>
    <col min="1797" max="1797" width="19.570312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1804" max="1806" width="0" hidden="1" customWidth="1"/>
    <col min="1807" max="1807" width="26.5703125" customWidth="1"/>
    <col min="2049" max="2049" width="7.28515625" customWidth="1"/>
    <col min="2050" max="2050" width="27.28515625" customWidth="1"/>
    <col min="2051" max="2051" width="16.28515625" customWidth="1"/>
    <col min="2052" max="2052" width="13.5703125" customWidth="1"/>
    <col min="2053" max="2053" width="19.570312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060" max="2062" width="0" hidden="1" customWidth="1"/>
    <col min="2063" max="2063" width="26.5703125" customWidth="1"/>
    <col min="2305" max="2305" width="7.28515625" customWidth="1"/>
    <col min="2306" max="2306" width="27.28515625" customWidth="1"/>
    <col min="2307" max="2307" width="16.28515625" customWidth="1"/>
    <col min="2308" max="2308" width="13.5703125" customWidth="1"/>
    <col min="2309" max="2309" width="19.570312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316" max="2318" width="0" hidden="1" customWidth="1"/>
    <col min="2319" max="2319" width="26.5703125" customWidth="1"/>
    <col min="2561" max="2561" width="7.28515625" customWidth="1"/>
    <col min="2562" max="2562" width="27.28515625" customWidth="1"/>
    <col min="2563" max="2563" width="16.28515625" customWidth="1"/>
    <col min="2564" max="2564" width="13.5703125" customWidth="1"/>
    <col min="2565" max="2565" width="19.570312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572" max="2574" width="0" hidden="1" customWidth="1"/>
    <col min="2575" max="2575" width="26.5703125" customWidth="1"/>
    <col min="2817" max="2817" width="7.28515625" customWidth="1"/>
    <col min="2818" max="2818" width="27.28515625" customWidth="1"/>
    <col min="2819" max="2819" width="16.28515625" customWidth="1"/>
    <col min="2820" max="2820" width="13.5703125" customWidth="1"/>
    <col min="2821" max="2821" width="19.570312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2828" max="2830" width="0" hidden="1" customWidth="1"/>
    <col min="2831" max="2831" width="26.5703125" customWidth="1"/>
    <col min="3073" max="3073" width="7.28515625" customWidth="1"/>
    <col min="3074" max="3074" width="27.28515625" customWidth="1"/>
    <col min="3075" max="3075" width="16.28515625" customWidth="1"/>
    <col min="3076" max="3076" width="13.5703125" customWidth="1"/>
    <col min="3077" max="3077" width="19.570312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084" max="3086" width="0" hidden="1" customWidth="1"/>
    <col min="3087" max="3087" width="26.5703125" customWidth="1"/>
    <col min="3329" max="3329" width="7.28515625" customWidth="1"/>
    <col min="3330" max="3330" width="27.28515625" customWidth="1"/>
    <col min="3331" max="3331" width="16.28515625" customWidth="1"/>
    <col min="3332" max="3332" width="13.5703125" customWidth="1"/>
    <col min="3333" max="3333" width="19.570312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340" max="3342" width="0" hidden="1" customWidth="1"/>
    <col min="3343" max="3343" width="26.5703125" customWidth="1"/>
    <col min="3585" max="3585" width="7.28515625" customWidth="1"/>
    <col min="3586" max="3586" width="27.28515625" customWidth="1"/>
    <col min="3587" max="3587" width="16.28515625" customWidth="1"/>
    <col min="3588" max="3588" width="13.5703125" customWidth="1"/>
    <col min="3589" max="3589" width="19.570312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596" max="3598" width="0" hidden="1" customWidth="1"/>
    <col min="3599" max="3599" width="26.5703125" customWidth="1"/>
    <col min="3841" max="3841" width="7.28515625" customWidth="1"/>
    <col min="3842" max="3842" width="27.28515625" customWidth="1"/>
    <col min="3843" max="3843" width="16.28515625" customWidth="1"/>
    <col min="3844" max="3844" width="13.5703125" customWidth="1"/>
    <col min="3845" max="3845" width="19.570312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3852" max="3854" width="0" hidden="1" customWidth="1"/>
    <col min="3855" max="3855" width="26.5703125" customWidth="1"/>
    <col min="4097" max="4097" width="7.28515625" customWidth="1"/>
    <col min="4098" max="4098" width="27.28515625" customWidth="1"/>
    <col min="4099" max="4099" width="16.28515625" customWidth="1"/>
    <col min="4100" max="4100" width="13.5703125" customWidth="1"/>
    <col min="4101" max="4101" width="19.570312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108" max="4110" width="0" hidden="1" customWidth="1"/>
    <col min="4111" max="4111" width="26.5703125" customWidth="1"/>
    <col min="4353" max="4353" width="7.28515625" customWidth="1"/>
    <col min="4354" max="4354" width="27.28515625" customWidth="1"/>
    <col min="4355" max="4355" width="16.28515625" customWidth="1"/>
    <col min="4356" max="4356" width="13.5703125" customWidth="1"/>
    <col min="4357" max="4357" width="19.570312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364" max="4366" width="0" hidden="1" customWidth="1"/>
    <col min="4367" max="4367" width="26.5703125" customWidth="1"/>
    <col min="4609" max="4609" width="7.28515625" customWidth="1"/>
    <col min="4610" max="4610" width="27.28515625" customWidth="1"/>
    <col min="4611" max="4611" width="16.28515625" customWidth="1"/>
    <col min="4612" max="4612" width="13.5703125" customWidth="1"/>
    <col min="4613" max="4613" width="19.570312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620" max="4622" width="0" hidden="1" customWidth="1"/>
    <col min="4623" max="4623" width="26.5703125" customWidth="1"/>
    <col min="4865" max="4865" width="7.28515625" customWidth="1"/>
    <col min="4866" max="4866" width="27.28515625" customWidth="1"/>
    <col min="4867" max="4867" width="16.28515625" customWidth="1"/>
    <col min="4868" max="4868" width="13.5703125" customWidth="1"/>
    <col min="4869" max="4869" width="19.570312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4876" max="4878" width="0" hidden="1" customWidth="1"/>
    <col min="4879" max="4879" width="26.5703125" customWidth="1"/>
    <col min="5121" max="5121" width="7.28515625" customWidth="1"/>
    <col min="5122" max="5122" width="27.28515625" customWidth="1"/>
    <col min="5123" max="5123" width="16.28515625" customWidth="1"/>
    <col min="5124" max="5124" width="13.5703125" customWidth="1"/>
    <col min="5125" max="5125" width="19.570312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132" max="5134" width="0" hidden="1" customWidth="1"/>
    <col min="5135" max="5135" width="26.5703125" customWidth="1"/>
    <col min="5377" max="5377" width="7.28515625" customWidth="1"/>
    <col min="5378" max="5378" width="27.28515625" customWidth="1"/>
    <col min="5379" max="5379" width="16.28515625" customWidth="1"/>
    <col min="5380" max="5380" width="13.5703125" customWidth="1"/>
    <col min="5381" max="5381" width="19.570312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388" max="5390" width="0" hidden="1" customWidth="1"/>
    <col min="5391" max="5391" width="26.5703125" customWidth="1"/>
    <col min="5633" max="5633" width="7.28515625" customWidth="1"/>
    <col min="5634" max="5634" width="27.28515625" customWidth="1"/>
    <col min="5635" max="5635" width="16.28515625" customWidth="1"/>
    <col min="5636" max="5636" width="13.5703125" customWidth="1"/>
    <col min="5637" max="5637" width="19.570312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644" max="5646" width="0" hidden="1" customWidth="1"/>
    <col min="5647" max="5647" width="26.5703125" customWidth="1"/>
    <col min="5889" max="5889" width="7.28515625" customWidth="1"/>
    <col min="5890" max="5890" width="27.28515625" customWidth="1"/>
    <col min="5891" max="5891" width="16.28515625" customWidth="1"/>
    <col min="5892" max="5892" width="13.5703125" customWidth="1"/>
    <col min="5893" max="5893" width="19.570312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5900" max="5902" width="0" hidden="1" customWidth="1"/>
    <col min="5903" max="5903" width="26.5703125" customWidth="1"/>
    <col min="6145" max="6145" width="7.28515625" customWidth="1"/>
    <col min="6146" max="6146" width="27.28515625" customWidth="1"/>
    <col min="6147" max="6147" width="16.28515625" customWidth="1"/>
    <col min="6148" max="6148" width="13.5703125" customWidth="1"/>
    <col min="6149" max="6149" width="19.570312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156" max="6158" width="0" hidden="1" customWidth="1"/>
    <col min="6159" max="6159" width="26.5703125" customWidth="1"/>
    <col min="6401" max="6401" width="7.28515625" customWidth="1"/>
    <col min="6402" max="6402" width="27.28515625" customWidth="1"/>
    <col min="6403" max="6403" width="16.28515625" customWidth="1"/>
    <col min="6404" max="6404" width="13.5703125" customWidth="1"/>
    <col min="6405" max="6405" width="19.570312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412" max="6414" width="0" hidden="1" customWidth="1"/>
    <col min="6415" max="6415" width="26.5703125" customWidth="1"/>
    <col min="6657" max="6657" width="7.28515625" customWidth="1"/>
    <col min="6658" max="6658" width="27.28515625" customWidth="1"/>
    <col min="6659" max="6659" width="16.28515625" customWidth="1"/>
    <col min="6660" max="6660" width="13.5703125" customWidth="1"/>
    <col min="6661" max="6661" width="19.570312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668" max="6670" width="0" hidden="1" customWidth="1"/>
    <col min="6671" max="6671" width="26.5703125" customWidth="1"/>
    <col min="6913" max="6913" width="7.28515625" customWidth="1"/>
    <col min="6914" max="6914" width="27.28515625" customWidth="1"/>
    <col min="6915" max="6915" width="16.28515625" customWidth="1"/>
    <col min="6916" max="6916" width="13.5703125" customWidth="1"/>
    <col min="6917" max="6917" width="19.570312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6924" max="6926" width="0" hidden="1" customWidth="1"/>
    <col min="6927" max="6927" width="26.5703125" customWidth="1"/>
    <col min="7169" max="7169" width="7.28515625" customWidth="1"/>
    <col min="7170" max="7170" width="27.28515625" customWidth="1"/>
    <col min="7171" max="7171" width="16.28515625" customWidth="1"/>
    <col min="7172" max="7172" width="13.5703125" customWidth="1"/>
    <col min="7173" max="7173" width="19.570312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180" max="7182" width="0" hidden="1" customWidth="1"/>
    <col min="7183" max="7183" width="26.5703125" customWidth="1"/>
    <col min="7425" max="7425" width="7.28515625" customWidth="1"/>
    <col min="7426" max="7426" width="27.28515625" customWidth="1"/>
    <col min="7427" max="7427" width="16.28515625" customWidth="1"/>
    <col min="7428" max="7428" width="13.5703125" customWidth="1"/>
    <col min="7429" max="7429" width="19.570312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436" max="7438" width="0" hidden="1" customWidth="1"/>
    <col min="7439" max="7439" width="26.5703125" customWidth="1"/>
    <col min="7681" max="7681" width="7.28515625" customWidth="1"/>
    <col min="7682" max="7682" width="27.28515625" customWidth="1"/>
    <col min="7683" max="7683" width="16.28515625" customWidth="1"/>
    <col min="7684" max="7684" width="13.5703125" customWidth="1"/>
    <col min="7685" max="7685" width="19.570312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692" max="7694" width="0" hidden="1" customWidth="1"/>
    <col min="7695" max="7695" width="26.5703125" customWidth="1"/>
    <col min="7937" max="7937" width="7.28515625" customWidth="1"/>
    <col min="7938" max="7938" width="27.28515625" customWidth="1"/>
    <col min="7939" max="7939" width="16.28515625" customWidth="1"/>
    <col min="7940" max="7940" width="13.5703125" customWidth="1"/>
    <col min="7941" max="7941" width="19.570312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7948" max="7950" width="0" hidden="1" customWidth="1"/>
    <col min="7951" max="7951" width="26.5703125" customWidth="1"/>
    <col min="8193" max="8193" width="7.28515625" customWidth="1"/>
    <col min="8194" max="8194" width="27.28515625" customWidth="1"/>
    <col min="8195" max="8195" width="16.28515625" customWidth="1"/>
    <col min="8196" max="8196" width="13.5703125" customWidth="1"/>
    <col min="8197" max="8197" width="19.570312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204" max="8206" width="0" hidden="1" customWidth="1"/>
    <col min="8207" max="8207" width="26.5703125" customWidth="1"/>
    <col min="8449" max="8449" width="7.28515625" customWidth="1"/>
    <col min="8450" max="8450" width="27.28515625" customWidth="1"/>
    <col min="8451" max="8451" width="16.28515625" customWidth="1"/>
    <col min="8452" max="8452" width="13.5703125" customWidth="1"/>
    <col min="8453" max="8453" width="19.570312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460" max="8462" width="0" hidden="1" customWidth="1"/>
    <col min="8463" max="8463" width="26.5703125" customWidth="1"/>
    <col min="8705" max="8705" width="7.28515625" customWidth="1"/>
    <col min="8706" max="8706" width="27.28515625" customWidth="1"/>
    <col min="8707" max="8707" width="16.28515625" customWidth="1"/>
    <col min="8708" max="8708" width="13.5703125" customWidth="1"/>
    <col min="8709" max="8709" width="19.570312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716" max="8718" width="0" hidden="1" customWidth="1"/>
    <col min="8719" max="8719" width="26.5703125" customWidth="1"/>
    <col min="8961" max="8961" width="7.28515625" customWidth="1"/>
    <col min="8962" max="8962" width="27.28515625" customWidth="1"/>
    <col min="8963" max="8963" width="16.28515625" customWidth="1"/>
    <col min="8964" max="8964" width="13.5703125" customWidth="1"/>
    <col min="8965" max="8965" width="19.570312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8972" max="8974" width="0" hidden="1" customWidth="1"/>
    <col min="8975" max="8975" width="26.5703125" customWidth="1"/>
    <col min="9217" max="9217" width="7.28515625" customWidth="1"/>
    <col min="9218" max="9218" width="27.28515625" customWidth="1"/>
    <col min="9219" max="9219" width="16.28515625" customWidth="1"/>
    <col min="9220" max="9220" width="13.5703125" customWidth="1"/>
    <col min="9221" max="9221" width="19.570312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228" max="9230" width="0" hidden="1" customWidth="1"/>
    <col min="9231" max="9231" width="26.5703125" customWidth="1"/>
    <col min="9473" max="9473" width="7.28515625" customWidth="1"/>
    <col min="9474" max="9474" width="27.28515625" customWidth="1"/>
    <col min="9475" max="9475" width="16.28515625" customWidth="1"/>
    <col min="9476" max="9476" width="13.5703125" customWidth="1"/>
    <col min="9477" max="9477" width="19.570312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484" max="9486" width="0" hidden="1" customWidth="1"/>
    <col min="9487" max="9487" width="26.5703125" customWidth="1"/>
    <col min="9729" max="9729" width="7.28515625" customWidth="1"/>
    <col min="9730" max="9730" width="27.28515625" customWidth="1"/>
    <col min="9731" max="9731" width="16.28515625" customWidth="1"/>
    <col min="9732" max="9732" width="13.5703125" customWidth="1"/>
    <col min="9733" max="9733" width="19.570312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740" max="9742" width="0" hidden="1" customWidth="1"/>
    <col min="9743" max="9743" width="26.5703125" customWidth="1"/>
    <col min="9985" max="9985" width="7.28515625" customWidth="1"/>
    <col min="9986" max="9986" width="27.28515625" customWidth="1"/>
    <col min="9987" max="9987" width="16.28515625" customWidth="1"/>
    <col min="9988" max="9988" width="13.5703125" customWidth="1"/>
    <col min="9989" max="9989" width="19.570312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9996" max="9998" width="0" hidden="1" customWidth="1"/>
    <col min="9999" max="9999" width="26.5703125" customWidth="1"/>
    <col min="10241" max="10241" width="7.28515625" customWidth="1"/>
    <col min="10242" max="10242" width="27.28515625" customWidth="1"/>
    <col min="10243" max="10243" width="16.28515625" customWidth="1"/>
    <col min="10244" max="10244" width="13.5703125" customWidth="1"/>
    <col min="10245" max="10245" width="19.570312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252" max="10254" width="0" hidden="1" customWidth="1"/>
    <col min="10255" max="10255" width="26.5703125" customWidth="1"/>
    <col min="10497" max="10497" width="7.28515625" customWidth="1"/>
    <col min="10498" max="10498" width="27.28515625" customWidth="1"/>
    <col min="10499" max="10499" width="16.28515625" customWidth="1"/>
    <col min="10500" max="10500" width="13.5703125" customWidth="1"/>
    <col min="10501" max="10501" width="19.570312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508" max="10510" width="0" hidden="1" customWidth="1"/>
    <col min="10511" max="10511" width="26.5703125" customWidth="1"/>
    <col min="10753" max="10753" width="7.28515625" customWidth="1"/>
    <col min="10754" max="10754" width="27.28515625" customWidth="1"/>
    <col min="10755" max="10755" width="16.28515625" customWidth="1"/>
    <col min="10756" max="10756" width="13.5703125" customWidth="1"/>
    <col min="10757" max="10757" width="19.570312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0764" max="10766" width="0" hidden="1" customWidth="1"/>
    <col min="10767" max="10767" width="26.5703125" customWidth="1"/>
    <col min="11009" max="11009" width="7.28515625" customWidth="1"/>
    <col min="11010" max="11010" width="27.28515625" customWidth="1"/>
    <col min="11011" max="11011" width="16.28515625" customWidth="1"/>
    <col min="11012" max="11012" width="13.5703125" customWidth="1"/>
    <col min="11013" max="11013" width="19.570312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020" max="11022" width="0" hidden="1" customWidth="1"/>
    <col min="11023" max="11023" width="26.5703125" customWidth="1"/>
    <col min="11265" max="11265" width="7.28515625" customWidth="1"/>
    <col min="11266" max="11266" width="27.28515625" customWidth="1"/>
    <col min="11267" max="11267" width="16.28515625" customWidth="1"/>
    <col min="11268" max="11268" width="13.5703125" customWidth="1"/>
    <col min="11269" max="11269" width="19.570312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276" max="11278" width="0" hidden="1" customWidth="1"/>
    <col min="11279" max="11279" width="26.5703125" customWidth="1"/>
    <col min="11521" max="11521" width="7.28515625" customWidth="1"/>
    <col min="11522" max="11522" width="27.28515625" customWidth="1"/>
    <col min="11523" max="11523" width="16.28515625" customWidth="1"/>
    <col min="11524" max="11524" width="13.5703125" customWidth="1"/>
    <col min="11525" max="11525" width="19.570312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532" max="11534" width="0" hidden="1" customWidth="1"/>
    <col min="11535" max="11535" width="26.5703125" customWidth="1"/>
    <col min="11777" max="11777" width="7.28515625" customWidth="1"/>
    <col min="11778" max="11778" width="27.28515625" customWidth="1"/>
    <col min="11779" max="11779" width="16.28515625" customWidth="1"/>
    <col min="11780" max="11780" width="13.5703125" customWidth="1"/>
    <col min="11781" max="11781" width="19.570312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1788" max="11790" width="0" hidden="1" customWidth="1"/>
    <col min="11791" max="11791" width="26.5703125" customWidth="1"/>
    <col min="12033" max="12033" width="7.28515625" customWidth="1"/>
    <col min="12034" max="12034" width="27.28515625" customWidth="1"/>
    <col min="12035" max="12035" width="16.28515625" customWidth="1"/>
    <col min="12036" max="12036" width="13.5703125" customWidth="1"/>
    <col min="12037" max="12037" width="19.570312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044" max="12046" width="0" hidden="1" customWidth="1"/>
    <col min="12047" max="12047" width="26.5703125" customWidth="1"/>
    <col min="12289" max="12289" width="7.28515625" customWidth="1"/>
    <col min="12290" max="12290" width="27.28515625" customWidth="1"/>
    <col min="12291" max="12291" width="16.28515625" customWidth="1"/>
    <col min="12292" max="12292" width="13.5703125" customWidth="1"/>
    <col min="12293" max="12293" width="19.570312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300" max="12302" width="0" hidden="1" customWidth="1"/>
    <col min="12303" max="12303" width="26.5703125" customWidth="1"/>
    <col min="12545" max="12545" width="7.28515625" customWidth="1"/>
    <col min="12546" max="12546" width="27.28515625" customWidth="1"/>
    <col min="12547" max="12547" width="16.28515625" customWidth="1"/>
    <col min="12548" max="12548" width="13.5703125" customWidth="1"/>
    <col min="12549" max="12549" width="19.570312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556" max="12558" width="0" hidden="1" customWidth="1"/>
    <col min="12559" max="12559" width="26.5703125" customWidth="1"/>
    <col min="12801" max="12801" width="7.28515625" customWidth="1"/>
    <col min="12802" max="12802" width="27.28515625" customWidth="1"/>
    <col min="12803" max="12803" width="16.28515625" customWidth="1"/>
    <col min="12804" max="12804" width="13.5703125" customWidth="1"/>
    <col min="12805" max="12805" width="19.570312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2812" max="12814" width="0" hidden="1" customWidth="1"/>
    <col min="12815" max="12815" width="26.5703125" customWidth="1"/>
    <col min="13057" max="13057" width="7.28515625" customWidth="1"/>
    <col min="13058" max="13058" width="27.28515625" customWidth="1"/>
    <col min="13059" max="13059" width="16.28515625" customWidth="1"/>
    <col min="13060" max="13060" width="13.5703125" customWidth="1"/>
    <col min="13061" max="13061" width="19.570312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068" max="13070" width="0" hidden="1" customWidth="1"/>
    <col min="13071" max="13071" width="26.5703125" customWidth="1"/>
    <col min="13313" max="13313" width="7.28515625" customWidth="1"/>
    <col min="13314" max="13314" width="27.28515625" customWidth="1"/>
    <col min="13315" max="13315" width="16.28515625" customWidth="1"/>
    <col min="13316" max="13316" width="13.5703125" customWidth="1"/>
    <col min="13317" max="13317" width="19.570312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324" max="13326" width="0" hidden="1" customWidth="1"/>
    <col min="13327" max="13327" width="26.5703125" customWidth="1"/>
    <col min="13569" max="13569" width="7.28515625" customWidth="1"/>
    <col min="13570" max="13570" width="27.28515625" customWidth="1"/>
    <col min="13571" max="13571" width="16.28515625" customWidth="1"/>
    <col min="13572" max="13572" width="13.5703125" customWidth="1"/>
    <col min="13573" max="13573" width="19.570312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580" max="13582" width="0" hidden="1" customWidth="1"/>
    <col min="13583" max="13583" width="26.5703125" customWidth="1"/>
    <col min="13825" max="13825" width="7.28515625" customWidth="1"/>
    <col min="13826" max="13826" width="27.28515625" customWidth="1"/>
    <col min="13827" max="13827" width="16.28515625" customWidth="1"/>
    <col min="13828" max="13828" width="13.5703125" customWidth="1"/>
    <col min="13829" max="13829" width="19.570312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3836" max="13838" width="0" hidden="1" customWidth="1"/>
    <col min="13839" max="13839" width="26.5703125" customWidth="1"/>
    <col min="14081" max="14081" width="7.28515625" customWidth="1"/>
    <col min="14082" max="14082" width="27.28515625" customWidth="1"/>
    <col min="14083" max="14083" width="16.28515625" customWidth="1"/>
    <col min="14084" max="14084" width="13.5703125" customWidth="1"/>
    <col min="14085" max="14085" width="19.570312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092" max="14094" width="0" hidden="1" customWidth="1"/>
    <col min="14095" max="14095" width="26.5703125" customWidth="1"/>
    <col min="14337" max="14337" width="7.28515625" customWidth="1"/>
    <col min="14338" max="14338" width="27.28515625" customWidth="1"/>
    <col min="14339" max="14339" width="16.28515625" customWidth="1"/>
    <col min="14340" max="14340" width="13.5703125" customWidth="1"/>
    <col min="14341" max="14341" width="19.570312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348" max="14350" width="0" hidden="1" customWidth="1"/>
    <col min="14351" max="14351" width="26.5703125" customWidth="1"/>
    <col min="14593" max="14593" width="7.28515625" customWidth="1"/>
    <col min="14594" max="14594" width="27.28515625" customWidth="1"/>
    <col min="14595" max="14595" width="16.28515625" customWidth="1"/>
    <col min="14596" max="14596" width="13.5703125" customWidth="1"/>
    <col min="14597" max="14597" width="19.570312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604" max="14606" width="0" hidden="1" customWidth="1"/>
    <col min="14607" max="14607" width="26.5703125" customWidth="1"/>
    <col min="14849" max="14849" width="7.28515625" customWidth="1"/>
    <col min="14850" max="14850" width="27.28515625" customWidth="1"/>
    <col min="14851" max="14851" width="16.28515625" customWidth="1"/>
    <col min="14852" max="14852" width="13.5703125" customWidth="1"/>
    <col min="14853" max="14853" width="19.570312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4860" max="14862" width="0" hidden="1" customWidth="1"/>
    <col min="14863" max="14863" width="26.5703125" customWidth="1"/>
    <col min="15105" max="15105" width="7.28515625" customWidth="1"/>
    <col min="15106" max="15106" width="27.28515625" customWidth="1"/>
    <col min="15107" max="15107" width="16.28515625" customWidth="1"/>
    <col min="15108" max="15108" width="13.5703125" customWidth="1"/>
    <col min="15109" max="15109" width="19.570312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116" max="15118" width="0" hidden="1" customWidth="1"/>
    <col min="15119" max="15119" width="26.5703125" customWidth="1"/>
    <col min="15361" max="15361" width="7.28515625" customWidth="1"/>
    <col min="15362" max="15362" width="27.28515625" customWidth="1"/>
    <col min="15363" max="15363" width="16.28515625" customWidth="1"/>
    <col min="15364" max="15364" width="13.5703125" customWidth="1"/>
    <col min="15365" max="15365" width="19.570312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372" max="15374" width="0" hidden="1" customWidth="1"/>
    <col min="15375" max="15375" width="26.5703125" customWidth="1"/>
    <col min="15617" max="15617" width="7.28515625" customWidth="1"/>
    <col min="15618" max="15618" width="27.28515625" customWidth="1"/>
    <col min="15619" max="15619" width="16.28515625" customWidth="1"/>
    <col min="15620" max="15620" width="13.5703125" customWidth="1"/>
    <col min="15621" max="15621" width="19.570312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628" max="15630" width="0" hidden="1" customWidth="1"/>
    <col min="15631" max="15631" width="26.5703125" customWidth="1"/>
    <col min="15873" max="15873" width="7.28515625" customWidth="1"/>
    <col min="15874" max="15874" width="27.28515625" customWidth="1"/>
    <col min="15875" max="15875" width="16.28515625" customWidth="1"/>
    <col min="15876" max="15876" width="13.5703125" customWidth="1"/>
    <col min="15877" max="15877" width="19.570312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5884" max="15886" width="0" hidden="1" customWidth="1"/>
    <col min="15887" max="15887" width="26.5703125" customWidth="1"/>
    <col min="16129" max="16129" width="7.28515625" customWidth="1"/>
    <col min="16130" max="16130" width="27.28515625" customWidth="1"/>
    <col min="16131" max="16131" width="16.28515625" customWidth="1"/>
    <col min="16132" max="16132" width="13.5703125" customWidth="1"/>
    <col min="16133" max="16133" width="19.570312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  <col min="16140" max="16142" width="0" hidden="1" customWidth="1"/>
    <col min="16143" max="16143" width="26.5703125" customWidth="1"/>
  </cols>
  <sheetData>
    <row r="1" spans="1:16" ht="18.75" customHeight="1" x14ac:dyDescent="0.25">
      <c r="J1" s="88" t="s">
        <v>30</v>
      </c>
      <c r="K1" s="88"/>
      <c r="L1" s="88"/>
    </row>
    <row r="2" spans="1:16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J2" s="89" t="s">
        <v>47</v>
      </c>
      <c r="K2" s="89"/>
      <c r="L2" s="89"/>
      <c r="P2" s="4"/>
    </row>
    <row r="3" spans="1:16" ht="61.5" customHeight="1" x14ac:dyDescent="0.25">
      <c r="A3" s="2"/>
      <c r="B3" s="5" t="s">
        <v>48</v>
      </c>
      <c r="C3" s="6"/>
      <c r="D3" s="6"/>
      <c r="E3" s="6"/>
      <c r="F3" s="6"/>
      <c r="G3" s="6"/>
      <c r="H3" s="6"/>
      <c r="I3" s="6"/>
      <c r="J3" s="6"/>
      <c r="K3" s="2"/>
    </row>
    <row r="4" spans="1:16" ht="31.5" customHeight="1" x14ac:dyDescent="0.25">
      <c r="A4" s="7" t="s">
        <v>32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6" ht="33" customHeight="1" x14ac:dyDescent="0.25">
      <c r="A5" s="8" t="s">
        <v>2</v>
      </c>
      <c r="B5" s="8" t="s">
        <v>3</v>
      </c>
      <c r="C5" s="9" t="s">
        <v>4</v>
      </c>
      <c r="D5" s="9"/>
      <c r="E5" s="9"/>
      <c r="F5" s="9" t="s">
        <v>5</v>
      </c>
      <c r="G5" s="9" t="s">
        <v>6</v>
      </c>
      <c r="H5" s="9"/>
      <c r="I5" s="9"/>
      <c r="J5" s="9"/>
      <c r="K5" s="10" t="s">
        <v>7</v>
      </c>
    </row>
    <row r="6" spans="1:16" ht="158.25" customHeight="1" x14ac:dyDescent="0.25">
      <c r="A6" s="8"/>
      <c r="B6" s="8"/>
      <c r="C6" s="11" t="s">
        <v>8</v>
      </c>
      <c r="D6" s="11" t="s">
        <v>9</v>
      </c>
      <c r="E6" s="11" t="s">
        <v>10</v>
      </c>
      <c r="F6" s="9"/>
      <c r="G6" s="12" t="s">
        <v>11</v>
      </c>
      <c r="H6" s="11" t="s">
        <v>12</v>
      </c>
      <c r="I6" s="11" t="s">
        <v>13</v>
      </c>
      <c r="J6" s="11" t="s">
        <v>12</v>
      </c>
      <c r="K6" s="10"/>
    </row>
    <row r="7" spans="1:16" ht="47.25" x14ac:dyDescent="0.25">
      <c r="A7" s="13">
        <v>1</v>
      </c>
      <c r="B7" s="90" t="s">
        <v>49</v>
      </c>
      <c r="C7" s="15"/>
      <c r="D7" s="15">
        <v>17.826000000000001</v>
      </c>
      <c r="E7" s="16" t="s">
        <v>50</v>
      </c>
      <c r="F7" s="17">
        <f>SUM(C7,D7)</f>
        <v>17.826000000000001</v>
      </c>
      <c r="G7" s="14"/>
      <c r="H7" s="15"/>
      <c r="I7" s="20" t="s">
        <v>50</v>
      </c>
      <c r="J7" s="15">
        <v>17.826000000000001</v>
      </c>
      <c r="K7" s="21"/>
    </row>
    <row r="8" spans="1:16" ht="21" customHeight="1" x14ac:dyDescent="0.25">
      <c r="A8" s="13"/>
      <c r="B8" s="91"/>
      <c r="C8" s="15"/>
      <c r="D8" s="15">
        <v>6.5579999999999998</v>
      </c>
      <c r="E8" s="16" t="s">
        <v>51</v>
      </c>
      <c r="F8" s="17">
        <f t="shared" ref="F8:F50" si="0">SUM(C8,D8)</f>
        <v>6.5579999999999998</v>
      </c>
      <c r="G8" s="14"/>
      <c r="H8" s="15"/>
      <c r="I8" s="20" t="s">
        <v>51</v>
      </c>
      <c r="J8" s="15">
        <v>6.5579999999999998</v>
      </c>
      <c r="K8" s="21"/>
    </row>
    <row r="9" spans="1:16" ht="15.75" x14ac:dyDescent="0.25">
      <c r="A9" s="13"/>
      <c r="B9" s="91"/>
      <c r="C9" s="15"/>
      <c r="D9" s="15">
        <v>9.3829999999999991</v>
      </c>
      <c r="E9" s="16" t="s">
        <v>52</v>
      </c>
      <c r="F9" s="17">
        <f>SUM(C9,D9)</f>
        <v>9.3829999999999991</v>
      </c>
      <c r="G9" s="14"/>
      <c r="H9" s="15"/>
      <c r="I9" s="16" t="s">
        <v>52</v>
      </c>
      <c r="J9" s="15">
        <v>9.3800000000000008</v>
      </c>
      <c r="K9" s="21"/>
    </row>
    <row r="10" spans="1:16" ht="30.75" customHeight="1" x14ac:dyDescent="0.25">
      <c r="A10" s="13">
        <v>2</v>
      </c>
      <c r="B10" s="90" t="s">
        <v>53</v>
      </c>
      <c r="C10" s="15"/>
      <c r="D10" s="15">
        <v>3.9860000000000002</v>
      </c>
      <c r="E10" s="16" t="s">
        <v>51</v>
      </c>
      <c r="F10" s="17">
        <f t="shared" si="0"/>
        <v>3.9860000000000002</v>
      </c>
      <c r="G10" s="14"/>
      <c r="H10" s="15"/>
      <c r="I10" s="16" t="s">
        <v>51</v>
      </c>
      <c r="J10" s="15">
        <v>3.9860000000000002</v>
      </c>
      <c r="K10" s="21"/>
    </row>
    <row r="11" spans="1:16" ht="13.5" customHeight="1" x14ac:dyDescent="0.25">
      <c r="A11" s="13"/>
      <c r="B11" s="91"/>
      <c r="C11" s="15"/>
      <c r="D11" s="15">
        <v>6.66</v>
      </c>
      <c r="E11" s="16" t="s">
        <v>23</v>
      </c>
      <c r="F11" s="17">
        <f>SUM(C11,D11)</f>
        <v>6.66</v>
      </c>
      <c r="G11" s="14"/>
      <c r="H11" s="15"/>
      <c r="I11" s="20" t="s">
        <v>23</v>
      </c>
      <c r="J11" s="15">
        <v>6.66</v>
      </c>
      <c r="K11" s="21"/>
    </row>
    <row r="12" spans="1:16" ht="15.75" hidden="1" x14ac:dyDescent="0.25">
      <c r="A12" s="13"/>
      <c r="B12" s="91"/>
      <c r="C12" s="15"/>
      <c r="D12" s="15"/>
      <c r="E12" s="16"/>
      <c r="F12" s="17">
        <f>SUM(C12,D12)</f>
        <v>0</v>
      </c>
      <c r="G12" s="14"/>
      <c r="H12" s="15"/>
      <c r="I12" s="20"/>
      <c r="J12" s="15"/>
      <c r="K12" s="21"/>
    </row>
    <row r="13" spans="1:16" ht="15.75" hidden="1" x14ac:dyDescent="0.25">
      <c r="A13" s="13"/>
      <c r="B13" s="14"/>
      <c r="C13" s="15"/>
      <c r="D13" s="15"/>
      <c r="E13" s="16"/>
      <c r="F13" s="17">
        <f t="shared" si="0"/>
        <v>0</v>
      </c>
      <c r="G13" s="24"/>
      <c r="H13" s="15"/>
      <c r="I13" s="16"/>
      <c r="J13" s="15"/>
      <c r="K13" s="21"/>
    </row>
    <row r="14" spans="1:16" ht="15.75" hidden="1" x14ac:dyDescent="0.25">
      <c r="A14" s="13"/>
      <c r="B14" s="14"/>
      <c r="C14" s="15"/>
      <c r="D14" s="15"/>
      <c r="E14" s="16"/>
      <c r="F14" s="17">
        <f t="shared" si="0"/>
        <v>0</v>
      </c>
      <c r="G14" s="14"/>
      <c r="H14" s="15"/>
      <c r="I14" s="16"/>
      <c r="J14" s="15"/>
      <c r="K14" s="21"/>
    </row>
    <row r="15" spans="1:16" ht="15.75" hidden="1" x14ac:dyDescent="0.25">
      <c r="A15" s="24"/>
      <c r="B15" s="14"/>
      <c r="C15" s="15"/>
      <c r="D15" s="15"/>
      <c r="E15" s="16"/>
      <c r="F15" s="17">
        <f t="shared" si="0"/>
        <v>0</v>
      </c>
      <c r="G15" s="14"/>
      <c r="H15" s="15"/>
      <c r="I15" s="16"/>
      <c r="J15" s="15"/>
      <c r="K15" s="21"/>
    </row>
    <row r="16" spans="1:16" ht="15" hidden="1" customHeight="1" x14ac:dyDescent="0.25">
      <c r="A16" s="24"/>
      <c r="B16" s="14"/>
      <c r="C16" s="15"/>
      <c r="D16" s="15"/>
      <c r="E16" s="16"/>
      <c r="F16" s="17">
        <f t="shared" si="0"/>
        <v>0</v>
      </c>
      <c r="G16" s="14"/>
      <c r="H16" s="15"/>
      <c r="I16" s="16"/>
      <c r="J16" s="15"/>
      <c r="K16" s="21"/>
    </row>
    <row r="17" spans="1:11" ht="15.75" hidden="1" x14ac:dyDescent="0.25">
      <c r="A17" s="13"/>
      <c r="B17" s="14"/>
      <c r="C17" s="15"/>
      <c r="D17" s="15"/>
      <c r="E17" s="16"/>
      <c r="F17" s="17">
        <f t="shared" si="0"/>
        <v>0</v>
      </c>
      <c r="G17" s="14"/>
      <c r="H17" s="15"/>
      <c r="I17" s="16"/>
      <c r="J17" s="15"/>
      <c r="K17" s="21"/>
    </row>
    <row r="18" spans="1:11" ht="15.75" hidden="1" x14ac:dyDescent="0.25">
      <c r="A18" s="13"/>
      <c r="B18" s="14"/>
      <c r="C18" s="15"/>
      <c r="D18" s="15"/>
      <c r="E18" s="16"/>
      <c r="F18" s="17">
        <f t="shared" si="0"/>
        <v>0</v>
      </c>
      <c r="G18" s="14"/>
      <c r="H18" s="15"/>
      <c r="I18" s="16"/>
      <c r="J18" s="15"/>
      <c r="K18" s="21"/>
    </row>
    <row r="19" spans="1:11" ht="15.75" hidden="1" x14ac:dyDescent="0.25">
      <c r="A19" s="13"/>
      <c r="B19" s="14"/>
      <c r="C19" s="15"/>
      <c r="D19" s="15"/>
      <c r="E19" s="16"/>
      <c r="F19" s="17">
        <f t="shared" si="0"/>
        <v>0</v>
      </c>
      <c r="G19" s="14"/>
      <c r="H19" s="15"/>
      <c r="I19" s="16"/>
      <c r="J19" s="15"/>
      <c r="K19" s="21"/>
    </row>
    <row r="20" spans="1:11" ht="15.75" hidden="1" x14ac:dyDescent="0.25">
      <c r="A20" s="13"/>
      <c r="B20" s="14"/>
      <c r="C20" s="15"/>
      <c r="D20" s="15"/>
      <c r="E20" s="16"/>
      <c r="F20" s="17">
        <f t="shared" si="0"/>
        <v>0</v>
      </c>
      <c r="G20" s="14"/>
      <c r="H20" s="15"/>
      <c r="I20" s="16"/>
      <c r="J20" s="15"/>
      <c r="K20" s="21"/>
    </row>
    <row r="21" spans="1:11" ht="15.75" hidden="1" x14ac:dyDescent="0.25">
      <c r="A21" s="13"/>
      <c r="B21" s="14"/>
      <c r="C21" s="15"/>
      <c r="D21" s="15"/>
      <c r="E21" s="16"/>
      <c r="F21" s="17">
        <f t="shared" si="0"/>
        <v>0</v>
      </c>
      <c r="G21" s="14"/>
      <c r="H21" s="15"/>
      <c r="I21" s="16"/>
      <c r="J21" s="15"/>
      <c r="K21" s="21"/>
    </row>
    <row r="22" spans="1:11" ht="15.75" hidden="1" x14ac:dyDescent="0.25">
      <c r="A22" s="13"/>
      <c r="B22" s="14"/>
      <c r="C22" s="15"/>
      <c r="D22" s="15"/>
      <c r="E22" s="16"/>
      <c r="F22" s="17">
        <f t="shared" si="0"/>
        <v>0</v>
      </c>
      <c r="G22" s="14"/>
      <c r="H22" s="15"/>
      <c r="I22" s="16"/>
      <c r="J22" s="15"/>
      <c r="K22" s="21"/>
    </row>
    <row r="23" spans="1:11" ht="15.75" hidden="1" x14ac:dyDescent="0.25">
      <c r="A23" s="13"/>
      <c r="B23" s="14"/>
      <c r="C23" s="15"/>
      <c r="D23" s="15"/>
      <c r="E23" s="16"/>
      <c r="F23" s="17">
        <f t="shared" si="0"/>
        <v>0</v>
      </c>
      <c r="G23" s="14"/>
      <c r="H23" s="15"/>
      <c r="I23" s="16"/>
      <c r="J23" s="15"/>
      <c r="K23" s="21"/>
    </row>
    <row r="24" spans="1:11" ht="15.75" hidden="1" x14ac:dyDescent="0.25">
      <c r="A24" s="13"/>
      <c r="B24" s="14"/>
      <c r="C24" s="15"/>
      <c r="D24" s="15"/>
      <c r="E24" s="16"/>
      <c r="F24" s="17">
        <f t="shared" si="0"/>
        <v>0</v>
      </c>
      <c r="G24" s="14"/>
      <c r="H24" s="15"/>
      <c r="I24" s="16"/>
      <c r="J24" s="15"/>
      <c r="K24" s="21"/>
    </row>
    <row r="25" spans="1:11" ht="15.75" hidden="1" x14ac:dyDescent="0.25">
      <c r="A25" s="24"/>
      <c r="B25" s="14"/>
      <c r="C25" s="15"/>
      <c r="D25" s="15"/>
      <c r="E25" s="16"/>
      <c r="F25" s="17">
        <f t="shared" si="0"/>
        <v>0</v>
      </c>
      <c r="G25" s="14"/>
      <c r="H25" s="15"/>
      <c r="I25" s="16"/>
      <c r="J25" s="15"/>
      <c r="K25" s="21"/>
    </row>
    <row r="26" spans="1:11" ht="15.75" hidden="1" x14ac:dyDescent="0.25">
      <c r="A26" s="24"/>
      <c r="B26" s="14"/>
      <c r="C26" s="15"/>
      <c r="D26" s="15"/>
      <c r="E26" s="16"/>
      <c r="F26" s="17">
        <f t="shared" si="0"/>
        <v>0</v>
      </c>
      <c r="G26" s="14"/>
      <c r="H26" s="15"/>
      <c r="I26" s="16"/>
      <c r="J26" s="15"/>
      <c r="K26" s="21"/>
    </row>
    <row r="27" spans="1:11" ht="15.75" hidden="1" x14ac:dyDescent="0.25">
      <c r="A27" s="13"/>
      <c r="B27" s="14"/>
      <c r="C27" s="15"/>
      <c r="D27" s="15"/>
      <c r="E27" s="16"/>
      <c r="F27" s="17">
        <f t="shared" si="0"/>
        <v>0</v>
      </c>
      <c r="G27" s="14"/>
      <c r="H27" s="15"/>
      <c r="I27" s="16"/>
      <c r="J27" s="15"/>
      <c r="K27" s="21"/>
    </row>
    <row r="28" spans="1:11" ht="15.75" hidden="1" x14ac:dyDescent="0.25">
      <c r="A28" s="13"/>
      <c r="B28" s="14"/>
      <c r="C28" s="15"/>
      <c r="D28" s="15"/>
      <c r="E28" s="16"/>
      <c r="F28" s="17">
        <f t="shared" si="0"/>
        <v>0</v>
      </c>
      <c r="G28" s="14"/>
      <c r="H28" s="15"/>
      <c r="I28" s="16"/>
      <c r="J28" s="15"/>
      <c r="K28" s="21"/>
    </row>
    <row r="29" spans="1:11" ht="0.75" hidden="1" customHeight="1" x14ac:dyDescent="0.25">
      <c r="A29" s="13"/>
      <c r="B29" s="14"/>
      <c r="C29" s="15"/>
      <c r="D29" s="15"/>
      <c r="E29" s="16"/>
      <c r="F29" s="17">
        <f t="shared" si="0"/>
        <v>0</v>
      </c>
      <c r="G29" s="14"/>
      <c r="H29" s="15"/>
      <c r="I29" s="16"/>
      <c r="J29" s="15"/>
      <c r="K29" s="21"/>
    </row>
    <row r="30" spans="1:11" ht="15.75" hidden="1" x14ac:dyDescent="0.25">
      <c r="A30" s="13"/>
      <c r="B30" s="14"/>
      <c r="C30" s="15"/>
      <c r="D30" s="15"/>
      <c r="E30" s="16"/>
      <c r="F30" s="17">
        <f t="shared" si="0"/>
        <v>0</v>
      </c>
      <c r="G30" s="14"/>
      <c r="H30" s="15"/>
      <c r="I30" s="16"/>
      <c r="J30" s="15"/>
      <c r="K30" s="21"/>
    </row>
    <row r="31" spans="1:11" ht="15.75" hidden="1" x14ac:dyDescent="0.25">
      <c r="A31" s="13"/>
      <c r="B31" s="14"/>
      <c r="C31" s="15"/>
      <c r="D31" s="15"/>
      <c r="E31" s="16"/>
      <c r="F31" s="17">
        <f t="shared" si="0"/>
        <v>0</v>
      </c>
      <c r="G31" s="14"/>
      <c r="H31" s="15"/>
      <c r="I31" s="16"/>
      <c r="J31" s="15"/>
      <c r="K31" s="21"/>
    </row>
    <row r="32" spans="1:11" ht="15.75" hidden="1" x14ac:dyDescent="0.25">
      <c r="A32" s="13"/>
      <c r="B32" s="14"/>
      <c r="C32" s="15"/>
      <c r="D32" s="15"/>
      <c r="E32" s="16"/>
      <c r="F32" s="17">
        <f t="shared" si="0"/>
        <v>0</v>
      </c>
      <c r="G32" s="14"/>
      <c r="H32" s="15"/>
      <c r="I32" s="16"/>
      <c r="J32" s="15"/>
      <c r="K32" s="21"/>
    </row>
    <row r="33" spans="1:11" ht="15.75" hidden="1" x14ac:dyDescent="0.25">
      <c r="A33" s="13"/>
      <c r="B33" s="14"/>
      <c r="C33" s="15"/>
      <c r="D33" s="15"/>
      <c r="E33" s="16"/>
      <c r="F33" s="17">
        <f t="shared" si="0"/>
        <v>0</v>
      </c>
      <c r="G33" s="14"/>
      <c r="H33" s="15"/>
      <c r="I33" s="16"/>
      <c r="J33" s="15"/>
      <c r="K33" s="21"/>
    </row>
    <row r="34" spans="1:11" ht="15.75" hidden="1" x14ac:dyDescent="0.25">
      <c r="A34" s="13"/>
      <c r="B34" s="14"/>
      <c r="C34" s="15"/>
      <c r="D34" s="15"/>
      <c r="E34" s="16"/>
      <c r="F34" s="17">
        <f t="shared" si="0"/>
        <v>0</v>
      </c>
      <c r="G34" s="14"/>
      <c r="H34" s="15"/>
      <c r="I34" s="16"/>
      <c r="J34" s="15"/>
      <c r="K34" s="21"/>
    </row>
    <row r="35" spans="1:11" ht="15.75" hidden="1" x14ac:dyDescent="0.25">
      <c r="A35" s="24"/>
      <c r="B35" s="14"/>
      <c r="C35" s="15"/>
      <c r="D35" s="15"/>
      <c r="E35" s="16"/>
      <c r="F35" s="17">
        <f t="shared" si="0"/>
        <v>0</v>
      </c>
      <c r="G35" s="14"/>
      <c r="H35" s="15"/>
      <c r="I35" s="16"/>
      <c r="J35" s="15"/>
      <c r="K35" s="21"/>
    </row>
    <row r="36" spans="1:11" ht="15.75" hidden="1" x14ac:dyDescent="0.25">
      <c r="A36" s="24"/>
      <c r="B36" s="14"/>
      <c r="C36" s="15"/>
      <c r="D36" s="15"/>
      <c r="E36" s="16"/>
      <c r="F36" s="17">
        <f t="shared" si="0"/>
        <v>0</v>
      </c>
      <c r="G36" s="14"/>
      <c r="H36" s="15"/>
      <c r="I36" s="16"/>
      <c r="J36" s="15"/>
      <c r="K36" s="21"/>
    </row>
    <row r="37" spans="1:11" ht="15.75" hidden="1" x14ac:dyDescent="0.25">
      <c r="A37" s="13"/>
      <c r="B37" s="14"/>
      <c r="C37" s="15"/>
      <c r="D37" s="15"/>
      <c r="E37" s="16"/>
      <c r="F37" s="17">
        <f t="shared" si="0"/>
        <v>0</v>
      </c>
      <c r="G37" s="14"/>
      <c r="H37" s="15"/>
      <c r="I37" s="16"/>
      <c r="J37" s="15"/>
      <c r="K37" s="21"/>
    </row>
    <row r="38" spans="1:11" ht="15.75" hidden="1" x14ac:dyDescent="0.25">
      <c r="A38" s="13"/>
      <c r="B38" s="14"/>
      <c r="C38" s="15"/>
      <c r="D38" s="15"/>
      <c r="E38" s="16"/>
      <c r="F38" s="17">
        <f t="shared" si="0"/>
        <v>0</v>
      </c>
      <c r="G38" s="14"/>
      <c r="H38" s="15"/>
      <c r="I38" s="16"/>
      <c r="J38" s="15"/>
      <c r="K38" s="21"/>
    </row>
    <row r="39" spans="1:11" ht="15.75" hidden="1" x14ac:dyDescent="0.25">
      <c r="A39" s="13"/>
      <c r="B39" s="14"/>
      <c r="C39" s="15"/>
      <c r="D39" s="15"/>
      <c r="E39" s="16"/>
      <c r="F39" s="17">
        <f t="shared" si="0"/>
        <v>0</v>
      </c>
      <c r="G39" s="14"/>
      <c r="H39" s="15"/>
      <c r="I39" s="16"/>
      <c r="J39" s="15"/>
      <c r="K39" s="21"/>
    </row>
    <row r="40" spans="1:11" ht="15.75" hidden="1" x14ac:dyDescent="0.25">
      <c r="A40" s="13"/>
      <c r="B40" s="14"/>
      <c r="C40" s="15"/>
      <c r="D40" s="15"/>
      <c r="E40" s="16"/>
      <c r="F40" s="17">
        <f t="shared" si="0"/>
        <v>0</v>
      </c>
      <c r="G40" s="14"/>
      <c r="H40" s="15"/>
      <c r="I40" s="16"/>
      <c r="J40" s="15"/>
      <c r="K40" s="21"/>
    </row>
    <row r="41" spans="1:11" ht="15.75" hidden="1" x14ac:dyDescent="0.25">
      <c r="A41" s="13"/>
      <c r="B41" s="14"/>
      <c r="C41" s="15"/>
      <c r="D41" s="15"/>
      <c r="E41" s="16"/>
      <c r="F41" s="17">
        <f t="shared" si="0"/>
        <v>0</v>
      </c>
      <c r="G41" s="14"/>
      <c r="H41" s="15"/>
      <c r="I41" s="16"/>
      <c r="J41" s="15"/>
      <c r="K41" s="21"/>
    </row>
    <row r="42" spans="1:11" ht="15.75" hidden="1" x14ac:dyDescent="0.25">
      <c r="A42" s="13"/>
      <c r="B42" s="14"/>
      <c r="C42" s="15"/>
      <c r="D42" s="15"/>
      <c r="E42" s="16"/>
      <c r="F42" s="17">
        <f t="shared" si="0"/>
        <v>0</v>
      </c>
      <c r="G42" s="14"/>
      <c r="H42" s="15"/>
      <c r="I42" s="16"/>
      <c r="J42" s="15"/>
      <c r="K42" s="21"/>
    </row>
    <row r="43" spans="1:11" ht="15.75" hidden="1" x14ac:dyDescent="0.25">
      <c r="A43" s="13"/>
      <c r="B43" s="14"/>
      <c r="C43" s="15"/>
      <c r="D43" s="15"/>
      <c r="E43" s="16"/>
      <c r="F43" s="17">
        <f t="shared" si="0"/>
        <v>0</v>
      </c>
      <c r="G43" s="14"/>
      <c r="H43" s="15"/>
      <c r="I43" s="16"/>
      <c r="J43" s="15"/>
      <c r="K43" s="21"/>
    </row>
    <row r="44" spans="1:11" ht="15.75" hidden="1" x14ac:dyDescent="0.25">
      <c r="A44" s="13"/>
      <c r="B44" s="14"/>
      <c r="C44" s="15"/>
      <c r="D44" s="15"/>
      <c r="E44" s="16"/>
      <c r="F44" s="17">
        <f t="shared" si="0"/>
        <v>0</v>
      </c>
      <c r="G44" s="14"/>
      <c r="H44" s="15"/>
      <c r="I44" s="16"/>
      <c r="J44" s="15"/>
      <c r="K44" s="21"/>
    </row>
    <row r="45" spans="1:11" ht="15.75" hidden="1" x14ac:dyDescent="0.25">
      <c r="A45" s="24"/>
      <c r="B45" s="14"/>
      <c r="C45" s="15"/>
      <c r="D45" s="15"/>
      <c r="E45" s="16"/>
      <c r="F45" s="17">
        <f t="shared" si="0"/>
        <v>0</v>
      </c>
      <c r="G45" s="14"/>
      <c r="H45" s="15"/>
      <c r="I45" s="16"/>
      <c r="J45" s="15"/>
      <c r="K45" s="21"/>
    </row>
    <row r="46" spans="1:11" ht="15.75" hidden="1" x14ac:dyDescent="0.25">
      <c r="A46" s="24"/>
      <c r="B46" s="14"/>
      <c r="C46" s="15"/>
      <c r="D46" s="15"/>
      <c r="E46" s="16"/>
      <c r="F46" s="17">
        <f t="shared" si="0"/>
        <v>0</v>
      </c>
      <c r="G46" s="14"/>
      <c r="H46" s="15"/>
      <c r="I46" s="16"/>
      <c r="J46" s="15"/>
      <c r="K46" s="21"/>
    </row>
    <row r="47" spans="1:11" ht="15.75" hidden="1" x14ac:dyDescent="0.25">
      <c r="A47" s="26"/>
      <c r="B47" s="27"/>
      <c r="C47" s="28"/>
      <c r="D47" s="28"/>
      <c r="E47" s="29"/>
      <c r="F47" s="17">
        <f t="shared" si="0"/>
        <v>0</v>
      </c>
      <c r="G47" s="27"/>
      <c r="H47" s="28"/>
      <c r="I47" s="29"/>
      <c r="J47" s="28"/>
      <c r="K47" s="21"/>
    </row>
    <row r="48" spans="1:11" ht="15.75" hidden="1" x14ac:dyDescent="0.25">
      <c r="A48" s="26"/>
      <c r="B48" s="27"/>
      <c r="C48" s="28"/>
      <c r="D48" s="28"/>
      <c r="E48" s="29"/>
      <c r="F48" s="17">
        <f t="shared" si="0"/>
        <v>0</v>
      </c>
      <c r="G48" s="27"/>
      <c r="H48" s="28"/>
      <c r="I48" s="29"/>
      <c r="J48" s="28"/>
      <c r="K48" s="21"/>
    </row>
    <row r="49" spans="1:11" ht="15.75" hidden="1" x14ac:dyDescent="0.25">
      <c r="A49" s="26"/>
      <c r="B49" s="27"/>
      <c r="C49" s="28"/>
      <c r="D49" s="28"/>
      <c r="E49" s="29"/>
      <c r="F49" s="17">
        <f t="shared" si="0"/>
        <v>0</v>
      </c>
      <c r="G49" s="27"/>
      <c r="H49" s="28"/>
      <c r="I49" s="29"/>
      <c r="J49" s="28"/>
      <c r="K49" s="21"/>
    </row>
    <row r="50" spans="1:11" ht="15.75" x14ac:dyDescent="0.25">
      <c r="A50" s="27"/>
      <c r="B50" s="30" t="s">
        <v>24</v>
      </c>
      <c r="C50" s="31">
        <f>SUM(C7:C49)</f>
        <v>0</v>
      </c>
      <c r="D50" s="31">
        <f>SUM(D7:D49)</f>
        <v>44.412999999999997</v>
      </c>
      <c r="E50" s="32"/>
      <c r="F50" s="33">
        <f t="shared" si="0"/>
        <v>44.412999999999997</v>
      </c>
      <c r="G50" s="34"/>
      <c r="H50" s="31">
        <f>SUM(H7:H49)</f>
        <v>0</v>
      </c>
      <c r="I50" s="32"/>
      <c r="J50" s="31">
        <f>SUM(J7:J49)</f>
        <v>44.41</v>
      </c>
      <c r="K50" s="35">
        <f>C50-H50</f>
        <v>0</v>
      </c>
    </row>
    <row r="52" spans="1:11" ht="82.5" customHeight="1" x14ac:dyDescent="0.25"/>
    <row r="53" spans="1:11" ht="15.75" x14ac:dyDescent="0.25">
      <c r="B53" s="48" t="s">
        <v>54</v>
      </c>
      <c r="F53" s="49"/>
      <c r="G53" s="50" t="s">
        <v>55</v>
      </c>
      <c r="H53" s="51"/>
    </row>
    <row r="54" spans="1:11" ht="43.5" customHeight="1" x14ac:dyDescent="0.25">
      <c r="B54" s="48"/>
      <c r="F54" s="44" t="s">
        <v>27</v>
      </c>
      <c r="G54" s="46"/>
      <c r="H54" s="46"/>
    </row>
    <row r="55" spans="1:11" ht="15.75" x14ac:dyDescent="0.25">
      <c r="B55" s="48" t="s">
        <v>28</v>
      </c>
      <c r="F55" s="49"/>
      <c r="G55" s="50" t="s">
        <v>56</v>
      </c>
      <c r="H55" s="51"/>
    </row>
    <row r="56" spans="1:11" x14ac:dyDescent="0.25">
      <c r="F56" s="44" t="s">
        <v>27</v>
      </c>
      <c r="G56" s="46"/>
      <c r="H56" s="46"/>
    </row>
  </sheetData>
  <mergeCells count="12">
    <mergeCell ref="G53:H53"/>
    <mergeCell ref="G55:H55"/>
    <mergeCell ref="J1:L1"/>
    <mergeCell ref="J2:L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7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zoomScale="80" zoomScaleNormal="80" workbookViewId="0">
      <selection activeCell="Q18" sqref="Q18"/>
    </sheetView>
  </sheetViews>
  <sheetFormatPr defaultRowHeight="12.75" x14ac:dyDescent="0.2"/>
  <cols>
    <col min="1" max="1" width="6.140625" style="92" customWidth="1"/>
    <col min="2" max="2" width="25.5703125" style="92" customWidth="1"/>
    <col min="3" max="3" width="12.28515625" style="92" customWidth="1"/>
    <col min="4" max="4" width="9.140625" style="92"/>
    <col min="5" max="5" width="17.5703125" style="92" customWidth="1"/>
    <col min="6" max="6" width="11.28515625" style="92" customWidth="1"/>
    <col min="7" max="7" width="11.5703125" style="92" customWidth="1"/>
    <col min="8" max="8" width="9.140625" style="92"/>
    <col min="9" max="9" width="15" style="92" customWidth="1"/>
    <col min="10" max="10" width="9.140625" style="92"/>
    <col min="11" max="11" width="14" style="92" customWidth="1"/>
    <col min="12" max="256" width="9.140625" style="92"/>
    <col min="257" max="257" width="6.140625" style="92" customWidth="1"/>
    <col min="258" max="258" width="25.5703125" style="92" customWidth="1"/>
    <col min="259" max="259" width="12.28515625" style="92" customWidth="1"/>
    <col min="260" max="260" width="9.140625" style="92"/>
    <col min="261" max="261" width="17.5703125" style="92" customWidth="1"/>
    <col min="262" max="262" width="11.28515625" style="92" customWidth="1"/>
    <col min="263" max="263" width="11.5703125" style="92" customWidth="1"/>
    <col min="264" max="264" width="9.140625" style="92"/>
    <col min="265" max="265" width="15" style="92" customWidth="1"/>
    <col min="266" max="266" width="9.140625" style="92"/>
    <col min="267" max="267" width="14" style="92" customWidth="1"/>
    <col min="268" max="512" width="9.140625" style="92"/>
    <col min="513" max="513" width="6.140625" style="92" customWidth="1"/>
    <col min="514" max="514" width="25.5703125" style="92" customWidth="1"/>
    <col min="515" max="515" width="12.28515625" style="92" customWidth="1"/>
    <col min="516" max="516" width="9.140625" style="92"/>
    <col min="517" max="517" width="17.5703125" style="92" customWidth="1"/>
    <col min="518" max="518" width="11.28515625" style="92" customWidth="1"/>
    <col min="519" max="519" width="11.5703125" style="92" customWidth="1"/>
    <col min="520" max="520" width="9.140625" style="92"/>
    <col min="521" max="521" width="15" style="92" customWidth="1"/>
    <col min="522" max="522" width="9.140625" style="92"/>
    <col min="523" max="523" width="14" style="92" customWidth="1"/>
    <col min="524" max="768" width="9.140625" style="92"/>
    <col min="769" max="769" width="6.140625" style="92" customWidth="1"/>
    <col min="770" max="770" width="25.5703125" style="92" customWidth="1"/>
    <col min="771" max="771" width="12.28515625" style="92" customWidth="1"/>
    <col min="772" max="772" width="9.140625" style="92"/>
    <col min="773" max="773" width="17.5703125" style="92" customWidth="1"/>
    <col min="774" max="774" width="11.28515625" style="92" customWidth="1"/>
    <col min="775" max="775" width="11.5703125" style="92" customWidth="1"/>
    <col min="776" max="776" width="9.140625" style="92"/>
    <col min="777" max="777" width="15" style="92" customWidth="1"/>
    <col min="778" max="778" width="9.140625" style="92"/>
    <col min="779" max="779" width="14" style="92" customWidth="1"/>
    <col min="780" max="1024" width="9.140625" style="92"/>
    <col min="1025" max="1025" width="6.140625" style="92" customWidth="1"/>
    <col min="1026" max="1026" width="25.5703125" style="92" customWidth="1"/>
    <col min="1027" max="1027" width="12.28515625" style="92" customWidth="1"/>
    <col min="1028" max="1028" width="9.140625" style="92"/>
    <col min="1029" max="1029" width="17.5703125" style="92" customWidth="1"/>
    <col min="1030" max="1030" width="11.28515625" style="92" customWidth="1"/>
    <col min="1031" max="1031" width="11.5703125" style="92" customWidth="1"/>
    <col min="1032" max="1032" width="9.140625" style="92"/>
    <col min="1033" max="1033" width="15" style="92" customWidth="1"/>
    <col min="1034" max="1034" width="9.140625" style="92"/>
    <col min="1035" max="1035" width="14" style="92" customWidth="1"/>
    <col min="1036" max="1280" width="9.140625" style="92"/>
    <col min="1281" max="1281" width="6.140625" style="92" customWidth="1"/>
    <col min="1282" max="1282" width="25.5703125" style="92" customWidth="1"/>
    <col min="1283" max="1283" width="12.28515625" style="92" customWidth="1"/>
    <col min="1284" max="1284" width="9.140625" style="92"/>
    <col min="1285" max="1285" width="17.5703125" style="92" customWidth="1"/>
    <col min="1286" max="1286" width="11.28515625" style="92" customWidth="1"/>
    <col min="1287" max="1287" width="11.5703125" style="92" customWidth="1"/>
    <col min="1288" max="1288" width="9.140625" style="92"/>
    <col min="1289" max="1289" width="15" style="92" customWidth="1"/>
    <col min="1290" max="1290" width="9.140625" style="92"/>
    <col min="1291" max="1291" width="14" style="92" customWidth="1"/>
    <col min="1292" max="1536" width="9.140625" style="92"/>
    <col min="1537" max="1537" width="6.140625" style="92" customWidth="1"/>
    <col min="1538" max="1538" width="25.5703125" style="92" customWidth="1"/>
    <col min="1539" max="1539" width="12.28515625" style="92" customWidth="1"/>
    <col min="1540" max="1540" width="9.140625" style="92"/>
    <col min="1541" max="1541" width="17.5703125" style="92" customWidth="1"/>
    <col min="1542" max="1542" width="11.28515625" style="92" customWidth="1"/>
    <col min="1543" max="1543" width="11.5703125" style="92" customWidth="1"/>
    <col min="1544" max="1544" width="9.140625" style="92"/>
    <col min="1545" max="1545" width="15" style="92" customWidth="1"/>
    <col min="1546" max="1546" width="9.140625" style="92"/>
    <col min="1547" max="1547" width="14" style="92" customWidth="1"/>
    <col min="1548" max="1792" width="9.140625" style="92"/>
    <col min="1793" max="1793" width="6.140625" style="92" customWidth="1"/>
    <col min="1794" max="1794" width="25.5703125" style="92" customWidth="1"/>
    <col min="1795" max="1795" width="12.28515625" style="92" customWidth="1"/>
    <col min="1796" max="1796" width="9.140625" style="92"/>
    <col min="1797" max="1797" width="17.5703125" style="92" customWidth="1"/>
    <col min="1798" max="1798" width="11.28515625" style="92" customWidth="1"/>
    <col min="1799" max="1799" width="11.5703125" style="92" customWidth="1"/>
    <col min="1800" max="1800" width="9.140625" style="92"/>
    <col min="1801" max="1801" width="15" style="92" customWidth="1"/>
    <col min="1802" max="1802" width="9.140625" style="92"/>
    <col min="1803" max="1803" width="14" style="92" customWidth="1"/>
    <col min="1804" max="2048" width="9.140625" style="92"/>
    <col min="2049" max="2049" width="6.140625" style="92" customWidth="1"/>
    <col min="2050" max="2050" width="25.5703125" style="92" customWidth="1"/>
    <col min="2051" max="2051" width="12.28515625" style="92" customWidth="1"/>
    <col min="2052" max="2052" width="9.140625" style="92"/>
    <col min="2053" max="2053" width="17.5703125" style="92" customWidth="1"/>
    <col min="2054" max="2054" width="11.28515625" style="92" customWidth="1"/>
    <col min="2055" max="2055" width="11.5703125" style="92" customWidth="1"/>
    <col min="2056" max="2056" width="9.140625" style="92"/>
    <col min="2057" max="2057" width="15" style="92" customWidth="1"/>
    <col min="2058" max="2058" width="9.140625" style="92"/>
    <col min="2059" max="2059" width="14" style="92" customWidth="1"/>
    <col min="2060" max="2304" width="9.140625" style="92"/>
    <col min="2305" max="2305" width="6.140625" style="92" customWidth="1"/>
    <col min="2306" max="2306" width="25.5703125" style="92" customWidth="1"/>
    <col min="2307" max="2307" width="12.28515625" style="92" customWidth="1"/>
    <col min="2308" max="2308" width="9.140625" style="92"/>
    <col min="2309" max="2309" width="17.5703125" style="92" customWidth="1"/>
    <col min="2310" max="2310" width="11.28515625" style="92" customWidth="1"/>
    <col min="2311" max="2311" width="11.5703125" style="92" customWidth="1"/>
    <col min="2312" max="2312" width="9.140625" style="92"/>
    <col min="2313" max="2313" width="15" style="92" customWidth="1"/>
    <col min="2314" max="2314" width="9.140625" style="92"/>
    <col min="2315" max="2315" width="14" style="92" customWidth="1"/>
    <col min="2316" max="2560" width="9.140625" style="92"/>
    <col min="2561" max="2561" width="6.140625" style="92" customWidth="1"/>
    <col min="2562" max="2562" width="25.5703125" style="92" customWidth="1"/>
    <col min="2563" max="2563" width="12.28515625" style="92" customWidth="1"/>
    <col min="2564" max="2564" width="9.140625" style="92"/>
    <col min="2565" max="2565" width="17.5703125" style="92" customWidth="1"/>
    <col min="2566" max="2566" width="11.28515625" style="92" customWidth="1"/>
    <col min="2567" max="2567" width="11.5703125" style="92" customWidth="1"/>
    <col min="2568" max="2568" width="9.140625" style="92"/>
    <col min="2569" max="2569" width="15" style="92" customWidth="1"/>
    <col min="2570" max="2570" width="9.140625" style="92"/>
    <col min="2571" max="2571" width="14" style="92" customWidth="1"/>
    <col min="2572" max="2816" width="9.140625" style="92"/>
    <col min="2817" max="2817" width="6.140625" style="92" customWidth="1"/>
    <col min="2818" max="2818" width="25.5703125" style="92" customWidth="1"/>
    <col min="2819" max="2819" width="12.28515625" style="92" customWidth="1"/>
    <col min="2820" max="2820" width="9.140625" style="92"/>
    <col min="2821" max="2821" width="17.5703125" style="92" customWidth="1"/>
    <col min="2822" max="2822" width="11.28515625" style="92" customWidth="1"/>
    <col min="2823" max="2823" width="11.5703125" style="92" customWidth="1"/>
    <col min="2824" max="2824" width="9.140625" style="92"/>
    <col min="2825" max="2825" width="15" style="92" customWidth="1"/>
    <col min="2826" max="2826" width="9.140625" style="92"/>
    <col min="2827" max="2827" width="14" style="92" customWidth="1"/>
    <col min="2828" max="3072" width="9.140625" style="92"/>
    <col min="3073" max="3073" width="6.140625" style="92" customWidth="1"/>
    <col min="3074" max="3074" width="25.5703125" style="92" customWidth="1"/>
    <col min="3075" max="3075" width="12.28515625" style="92" customWidth="1"/>
    <col min="3076" max="3076" width="9.140625" style="92"/>
    <col min="3077" max="3077" width="17.5703125" style="92" customWidth="1"/>
    <col min="3078" max="3078" width="11.28515625" style="92" customWidth="1"/>
    <col min="3079" max="3079" width="11.5703125" style="92" customWidth="1"/>
    <col min="3080" max="3080" width="9.140625" style="92"/>
    <col min="3081" max="3081" width="15" style="92" customWidth="1"/>
    <col min="3082" max="3082" width="9.140625" style="92"/>
    <col min="3083" max="3083" width="14" style="92" customWidth="1"/>
    <col min="3084" max="3328" width="9.140625" style="92"/>
    <col min="3329" max="3329" width="6.140625" style="92" customWidth="1"/>
    <col min="3330" max="3330" width="25.5703125" style="92" customWidth="1"/>
    <col min="3331" max="3331" width="12.28515625" style="92" customWidth="1"/>
    <col min="3332" max="3332" width="9.140625" style="92"/>
    <col min="3333" max="3333" width="17.5703125" style="92" customWidth="1"/>
    <col min="3334" max="3334" width="11.28515625" style="92" customWidth="1"/>
    <col min="3335" max="3335" width="11.5703125" style="92" customWidth="1"/>
    <col min="3336" max="3336" width="9.140625" style="92"/>
    <col min="3337" max="3337" width="15" style="92" customWidth="1"/>
    <col min="3338" max="3338" width="9.140625" style="92"/>
    <col min="3339" max="3339" width="14" style="92" customWidth="1"/>
    <col min="3340" max="3584" width="9.140625" style="92"/>
    <col min="3585" max="3585" width="6.140625" style="92" customWidth="1"/>
    <col min="3586" max="3586" width="25.5703125" style="92" customWidth="1"/>
    <col min="3587" max="3587" width="12.28515625" style="92" customWidth="1"/>
    <col min="3588" max="3588" width="9.140625" style="92"/>
    <col min="3589" max="3589" width="17.5703125" style="92" customWidth="1"/>
    <col min="3590" max="3590" width="11.28515625" style="92" customWidth="1"/>
    <col min="3591" max="3591" width="11.5703125" style="92" customWidth="1"/>
    <col min="3592" max="3592" width="9.140625" style="92"/>
    <col min="3593" max="3593" width="15" style="92" customWidth="1"/>
    <col min="3594" max="3594" width="9.140625" style="92"/>
    <col min="3595" max="3595" width="14" style="92" customWidth="1"/>
    <col min="3596" max="3840" width="9.140625" style="92"/>
    <col min="3841" max="3841" width="6.140625" style="92" customWidth="1"/>
    <col min="3842" max="3842" width="25.5703125" style="92" customWidth="1"/>
    <col min="3843" max="3843" width="12.28515625" style="92" customWidth="1"/>
    <col min="3844" max="3844" width="9.140625" style="92"/>
    <col min="3845" max="3845" width="17.5703125" style="92" customWidth="1"/>
    <col min="3846" max="3846" width="11.28515625" style="92" customWidth="1"/>
    <col min="3847" max="3847" width="11.5703125" style="92" customWidth="1"/>
    <col min="3848" max="3848" width="9.140625" style="92"/>
    <col min="3849" max="3849" width="15" style="92" customWidth="1"/>
    <col min="3850" max="3850" width="9.140625" style="92"/>
    <col min="3851" max="3851" width="14" style="92" customWidth="1"/>
    <col min="3852" max="4096" width="9.140625" style="92"/>
    <col min="4097" max="4097" width="6.140625" style="92" customWidth="1"/>
    <col min="4098" max="4098" width="25.5703125" style="92" customWidth="1"/>
    <col min="4099" max="4099" width="12.28515625" style="92" customWidth="1"/>
    <col min="4100" max="4100" width="9.140625" style="92"/>
    <col min="4101" max="4101" width="17.5703125" style="92" customWidth="1"/>
    <col min="4102" max="4102" width="11.28515625" style="92" customWidth="1"/>
    <col min="4103" max="4103" width="11.5703125" style="92" customWidth="1"/>
    <col min="4104" max="4104" width="9.140625" style="92"/>
    <col min="4105" max="4105" width="15" style="92" customWidth="1"/>
    <col min="4106" max="4106" width="9.140625" style="92"/>
    <col min="4107" max="4107" width="14" style="92" customWidth="1"/>
    <col min="4108" max="4352" width="9.140625" style="92"/>
    <col min="4353" max="4353" width="6.140625" style="92" customWidth="1"/>
    <col min="4354" max="4354" width="25.5703125" style="92" customWidth="1"/>
    <col min="4355" max="4355" width="12.28515625" style="92" customWidth="1"/>
    <col min="4356" max="4356" width="9.140625" style="92"/>
    <col min="4357" max="4357" width="17.5703125" style="92" customWidth="1"/>
    <col min="4358" max="4358" width="11.28515625" style="92" customWidth="1"/>
    <col min="4359" max="4359" width="11.5703125" style="92" customWidth="1"/>
    <col min="4360" max="4360" width="9.140625" style="92"/>
    <col min="4361" max="4361" width="15" style="92" customWidth="1"/>
    <col min="4362" max="4362" width="9.140625" style="92"/>
    <col min="4363" max="4363" width="14" style="92" customWidth="1"/>
    <col min="4364" max="4608" width="9.140625" style="92"/>
    <col min="4609" max="4609" width="6.140625" style="92" customWidth="1"/>
    <col min="4610" max="4610" width="25.5703125" style="92" customWidth="1"/>
    <col min="4611" max="4611" width="12.28515625" style="92" customWidth="1"/>
    <col min="4612" max="4612" width="9.140625" style="92"/>
    <col min="4613" max="4613" width="17.5703125" style="92" customWidth="1"/>
    <col min="4614" max="4614" width="11.28515625" style="92" customWidth="1"/>
    <col min="4615" max="4615" width="11.5703125" style="92" customWidth="1"/>
    <col min="4616" max="4616" width="9.140625" style="92"/>
    <col min="4617" max="4617" width="15" style="92" customWidth="1"/>
    <col min="4618" max="4618" width="9.140625" style="92"/>
    <col min="4619" max="4619" width="14" style="92" customWidth="1"/>
    <col min="4620" max="4864" width="9.140625" style="92"/>
    <col min="4865" max="4865" width="6.140625" style="92" customWidth="1"/>
    <col min="4866" max="4866" width="25.5703125" style="92" customWidth="1"/>
    <col min="4867" max="4867" width="12.28515625" style="92" customWidth="1"/>
    <col min="4868" max="4868" width="9.140625" style="92"/>
    <col min="4869" max="4869" width="17.5703125" style="92" customWidth="1"/>
    <col min="4870" max="4870" width="11.28515625" style="92" customWidth="1"/>
    <col min="4871" max="4871" width="11.5703125" style="92" customWidth="1"/>
    <col min="4872" max="4872" width="9.140625" style="92"/>
    <col min="4873" max="4873" width="15" style="92" customWidth="1"/>
    <col min="4874" max="4874" width="9.140625" style="92"/>
    <col min="4875" max="4875" width="14" style="92" customWidth="1"/>
    <col min="4876" max="5120" width="9.140625" style="92"/>
    <col min="5121" max="5121" width="6.140625" style="92" customWidth="1"/>
    <col min="5122" max="5122" width="25.5703125" style="92" customWidth="1"/>
    <col min="5123" max="5123" width="12.28515625" style="92" customWidth="1"/>
    <col min="5124" max="5124" width="9.140625" style="92"/>
    <col min="5125" max="5125" width="17.5703125" style="92" customWidth="1"/>
    <col min="5126" max="5126" width="11.28515625" style="92" customWidth="1"/>
    <col min="5127" max="5127" width="11.5703125" style="92" customWidth="1"/>
    <col min="5128" max="5128" width="9.140625" style="92"/>
    <col min="5129" max="5129" width="15" style="92" customWidth="1"/>
    <col min="5130" max="5130" width="9.140625" style="92"/>
    <col min="5131" max="5131" width="14" style="92" customWidth="1"/>
    <col min="5132" max="5376" width="9.140625" style="92"/>
    <col min="5377" max="5377" width="6.140625" style="92" customWidth="1"/>
    <col min="5378" max="5378" width="25.5703125" style="92" customWidth="1"/>
    <col min="5379" max="5379" width="12.28515625" style="92" customWidth="1"/>
    <col min="5380" max="5380" width="9.140625" style="92"/>
    <col min="5381" max="5381" width="17.5703125" style="92" customWidth="1"/>
    <col min="5382" max="5382" width="11.28515625" style="92" customWidth="1"/>
    <col min="5383" max="5383" width="11.5703125" style="92" customWidth="1"/>
    <col min="5384" max="5384" width="9.140625" style="92"/>
    <col min="5385" max="5385" width="15" style="92" customWidth="1"/>
    <col min="5386" max="5386" width="9.140625" style="92"/>
    <col min="5387" max="5387" width="14" style="92" customWidth="1"/>
    <col min="5388" max="5632" width="9.140625" style="92"/>
    <col min="5633" max="5633" width="6.140625" style="92" customWidth="1"/>
    <col min="5634" max="5634" width="25.5703125" style="92" customWidth="1"/>
    <col min="5635" max="5635" width="12.28515625" style="92" customWidth="1"/>
    <col min="5636" max="5636" width="9.140625" style="92"/>
    <col min="5637" max="5637" width="17.5703125" style="92" customWidth="1"/>
    <col min="5638" max="5638" width="11.28515625" style="92" customWidth="1"/>
    <col min="5639" max="5639" width="11.5703125" style="92" customWidth="1"/>
    <col min="5640" max="5640" width="9.140625" style="92"/>
    <col min="5641" max="5641" width="15" style="92" customWidth="1"/>
    <col min="5642" max="5642" width="9.140625" style="92"/>
    <col min="5643" max="5643" width="14" style="92" customWidth="1"/>
    <col min="5644" max="5888" width="9.140625" style="92"/>
    <col min="5889" max="5889" width="6.140625" style="92" customWidth="1"/>
    <col min="5890" max="5890" width="25.5703125" style="92" customWidth="1"/>
    <col min="5891" max="5891" width="12.28515625" style="92" customWidth="1"/>
    <col min="5892" max="5892" width="9.140625" style="92"/>
    <col min="5893" max="5893" width="17.5703125" style="92" customWidth="1"/>
    <col min="5894" max="5894" width="11.28515625" style="92" customWidth="1"/>
    <col min="5895" max="5895" width="11.5703125" style="92" customWidth="1"/>
    <col min="5896" max="5896" width="9.140625" style="92"/>
    <col min="5897" max="5897" width="15" style="92" customWidth="1"/>
    <col min="5898" max="5898" width="9.140625" style="92"/>
    <col min="5899" max="5899" width="14" style="92" customWidth="1"/>
    <col min="5900" max="6144" width="9.140625" style="92"/>
    <col min="6145" max="6145" width="6.140625" style="92" customWidth="1"/>
    <col min="6146" max="6146" width="25.5703125" style="92" customWidth="1"/>
    <col min="6147" max="6147" width="12.28515625" style="92" customWidth="1"/>
    <col min="6148" max="6148" width="9.140625" style="92"/>
    <col min="6149" max="6149" width="17.5703125" style="92" customWidth="1"/>
    <col min="6150" max="6150" width="11.28515625" style="92" customWidth="1"/>
    <col min="6151" max="6151" width="11.5703125" style="92" customWidth="1"/>
    <col min="6152" max="6152" width="9.140625" style="92"/>
    <col min="6153" max="6153" width="15" style="92" customWidth="1"/>
    <col min="6154" max="6154" width="9.140625" style="92"/>
    <col min="6155" max="6155" width="14" style="92" customWidth="1"/>
    <col min="6156" max="6400" width="9.140625" style="92"/>
    <col min="6401" max="6401" width="6.140625" style="92" customWidth="1"/>
    <col min="6402" max="6402" width="25.5703125" style="92" customWidth="1"/>
    <col min="6403" max="6403" width="12.28515625" style="92" customWidth="1"/>
    <col min="6404" max="6404" width="9.140625" style="92"/>
    <col min="6405" max="6405" width="17.5703125" style="92" customWidth="1"/>
    <col min="6406" max="6406" width="11.28515625" style="92" customWidth="1"/>
    <col min="6407" max="6407" width="11.5703125" style="92" customWidth="1"/>
    <col min="6408" max="6408" width="9.140625" style="92"/>
    <col min="6409" max="6409" width="15" style="92" customWidth="1"/>
    <col min="6410" max="6410" width="9.140625" style="92"/>
    <col min="6411" max="6411" width="14" style="92" customWidth="1"/>
    <col min="6412" max="6656" width="9.140625" style="92"/>
    <col min="6657" max="6657" width="6.140625" style="92" customWidth="1"/>
    <col min="6658" max="6658" width="25.5703125" style="92" customWidth="1"/>
    <col min="6659" max="6659" width="12.28515625" style="92" customWidth="1"/>
    <col min="6660" max="6660" width="9.140625" style="92"/>
    <col min="6661" max="6661" width="17.5703125" style="92" customWidth="1"/>
    <col min="6662" max="6662" width="11.28515625" style="92" customWidth="1"/>
    <col min="6663" max="6663" width="11.5703125" style="92" customWidth="1"/>
    <col min="6664" max="6664" width="9.140625" style="92"/>
    <col min="6665" max="6665" width="15" style="92" customWidth="1"/>
    <col min="6666" max="6666" width="9.140625" style="92"/>
    <col min="6667" max="6667" width="14" style="92" customWidth="1"/>
    <col min="6668" max="6912" width="9.140625" style="92"/>
    <col min="6913" max="6913" width="6.140625" style="92" customWidth="1"/>
    <col min="6914" max="6914" width="25.5703125" style="92" customWidth="1"/>
    <col min="6915" max="6915" width="12.28515625" style="92" customWidth="1"/>
    <col min="6916" max="6916" width="9.140625" style="92"/>
    <col min="6917" max="6917" width="17.5703125" style="92" customWidth="1"/>
    <col min="6918" max="6918" width="11.28515625" style="92" customWidth="1"/>
    <col min="6919" max="6919" width="11.5703125" style="92" customWidth="1"/>
    <col min="6920" max="6920" width="9.140625" style="92"/>
    <col min="6921" max="6921" width="15" style="92" customWidth="1"/>
    <col min="6922" max="6922" width="9.140625" style="92"/>
    <col min="6923" max="6923" width="14" style="92" customWidth="1"/>
    <col min="6924" max="7168" width="9.140625" style="92"/>
    <col min="7169" max="7169" width="6.140625" style="92" customWidth="1"/>
    <col min="7170" max="7170" width="25.5703125" style="92" customWidth="1"/>
    <col min="7171" max="7171" width="12.28515625" style="92" customWidth="1"/>
    <col min="7172" max="7172" width="9.140625" style="92"/>
    <col min="7173" max="7173" width="17.5703125" style="92" customWidth="1"/>
    <col min="7174" max="7174" width="11.28515625" style="92" customWidth="1"/>
    <col min="7175" max="7175" width="11.5703125" style="92" customWidth="1"/>
    <col min="7176" max="7176" width="9.140625" style="92"/>
    <col min="7177" max="7177" width="15" style="92" customWidth="1"/>
    <col min="7178" max="7178" width="9.140625" style="92"/>
    <col min="7179" max="7179" width="14" style="92" customWidth="1"/>
    <col min="7180" max="7424" width="9.140625" style="92"/>
    <col min="7425" max="7425" width="6.140625" style="92" customWidth="1"/>
    <col min="7426" max="7426" width="25.5703125" style="92" customWidth="1"/>
    <col min="7427" max="7427" width="12.28515625" style="92" customWidth="1"/>
    <col min="7428" max="7428" width="9.140625" style="92"/>
    <col min="7429" max="7429" width="17.5703125" style="92" customWidth="1"/>
    <col min="7430" max="7430" width="11.28515625" style="92" customWidth="1"/>
    <col min="7431" max="7431" width="11.5703125" style="92" customWidth="1"/>
    <col min="7432" max="7432" width="9.140625" style="92"/>
    <col min="7433" max="7433" width="15" style="92" customWidth="1"/>
    <col min="7434" max="7434" width="9.140625" style="92"/>
    <col min="7435" max="7435" width="14" style="92" customWidth="1"/>
    <col min="7436" max="7680" width="9.140625" style="92"/>
    <col min="7681" max="7681" width="6.140625" style="92" customWidth="1"/>
    <col min="7682" max="7682" width="25.5703125" style="92" customWidth="1"/>
    <col min="7683" max="7683" width="12.28515625" style="92" customWidth="1"/>
    <col min="7684" max="7684" width="9.140625" style="92"/>
    <col min="7685" max="7685" width="17.5703125" style="92" customWidth="1"/>
    <col min="7686" max="7686" width="11.28515625" style="92" customWidth="1"/>
    <col min="7687" max="7687" width="11.5703125" style="92" customWidth="1"/>
    <col min="7688" max="7688" width="9.140625" style="92"/>
    <col min="7689" max="7689" width="15" style="92" customWidth="1"/>
    <col min="7690" max="7690" width="9.140625" style="92"/>
    <col min="7691" max="7691" width="14" style="92" customWidth="1"/>
    <col min="7692" max="7936" width="9.140625" style="92"/>
    <col min="7937" max="7937" width="6.140625" style="92" customWidth="1"/>
    <col min="7938" max="7938" width="25.5703125" style="92" customWidth="1"/>
    <col min="7939" max="7939" width="12.28515625" style="92" customWidth="1"/>
    <col min="7940" max="7940" width="9.140625" style="92"/>
    <col min="7941" max="7941" width="17.5703125" style="92" customWidth="1"/>
    <col min="7942" max="7942" width="11.28515625" style="92" customWidth="1"/>
    <col min="7943" max="7943" width="11.5703125" style="92" customWidth="1"/>
    <col min="7944" max="7944" width="9.140625" style="92"/>
    <col min="7945" max="7945" width="15" style="92" customWidth="1"/>
    <col min="7946" max="7946" width="9.140625" style="92"/>
    <col min="7947" max="7947" width="14" style="92" customWidth="1"/>
    <col min="7948" max="8192" width="9.140625" style="92"/>
    <col min="8193" max="8193" width="6.140625" style="92" customWidth="1"/>
    <col min="8194" max="8194" width="25.5703125" style="92" customWidth="1"/>
    <col min="8195" max="8195" width="12.28515625" style="92" customWidth="1"/>
    <col min="8196" max="8196" width="9.140625" style="92"/>
    <col min="8197" max="8197" width="17.5703125" style="92" customWidth="1"/>
    <col min="8198" max="8198" width="11.28515625" style="92" customWidth="1"/>
    <col min="8199" max="8199" width="11.5703125" style="92" customWidth="1"/>
    <col min="8200" max="8200" width="9.140625" style="92"/>
    <col min="8201" max="8201" width="15" style="92" customWidth="1"/>
    <col min="8202" max="8202" width="9.140625" style="92"/>
    <col min="8203" max="8203" width="14" style="92" customWidth="1"/>
    <col min="8204" max="8448" width="9.140625" style="92"/>
    <col min="8449" max="8449" width="6.140625" style="92" customWidth="1"/>
    <col min="8450" max="8450" width="25.5703125" style="92" customWidth="1"/>
    <col min="8451" max="8451" width="12.28515625" style="92" customWidth="1"/>
    <col min="8452" max="8452" width="9.140625" style="92"/>
    <col min="8453" max="8453" width="17.5703125" style="92" customWidth="1"/>
    <col min="8454" max="8454" width="11.28515625" style="92" customWidth="1"/>
    <col min="8455" max="8455" width="11.5703125" style="92" customWidth="1"/>
    <col min="8456" max="8456" width="9.140625" style="92"/>
    <col min="8457" max="8457" width="15" style="92" customWidth="1"/>
    <col min="8458" max="8458" width="9.140625" style="92"/>
    <col min="8459" max="8459" width="14" style="92" customWidth="1"/>
    <col min="8460" max="8704" width="9.140625" style="92"/>
    <col min="8705" max="8705" width="6.140625" style="92" customWidth="1"/>
    <col min="8706" max="8706" width="25.5703125" style="92" customWidth="1"/>
    <col min="8707" max="8707" width="12.28515625" style="92" customWidth="1"/>
    <col min="8708" max="8708" width="9.140625" style="92"/>
    <col min="8709" max="8709" width="17.5703125" style="92" customWidth="1"/>
    <col min="8710" max="8710" width="11.28515625" style="92" customWidth="1"/>
    <col min="8711" max="8711" width="11.5703125" style="92" customWidth="1"/>
    <col min="8712" max="8712" width="9.140625" style="92"/>
    <col min="8713" max="8713" width="15" style="92" customWidth="1"/>
    <col min="8714" max="8714" width="9.140625" style="92"/>
    <col min="8715" max="8715" width="14" style="92" customWidth="1"/>
    <col min="8716" max="8960" width="9.140625" style="92"/>
    <col min="8961" max="8961" width="6.140625" style="92" customWidth="1"/>
    <col min="8962" max="8962" width="25.5703125" style="92" customWidth="1"/>
    <col min="8963" max="8963" width="12.28515625" style="92" customWidth="1"/>
    <col min="8964" max="8964" width="9.140625" style="92"/>
    <col min="8965" max="8965" width="17.5703125" style="92" customWidth="1"/>
    <col min="8966" max="8966" width="11.28515625" style="92" customWidth="1"/>
    <col min="8967" max="8967" width="11.5703125" style="92" customWidth="1"/>
    <col min="8968" max="8968" width="9.140625" style="92"/>
    <col min="8969" max="8969" width="15" style="92" customWidth="1"/>
    <col min="8970" max="8970" width="9.140625" style="92"/>
    <col min="8971" max="8971" width="14" style="92" customWidth="1"/>
    <col min="8972" max="9216" width="9.140625" style="92"/>
    <col min="9217" max="9217" width="6.140625" style="92" customWidth="1"/>
    <col min="9218" max="9218" width="25.5703125" style="92" customWidth="1"/>
    <col min="9219" max="9219" width="12.28515625" style="92" customWidth="1"/>
    <col min="9220" max="9220" width="9.140625" style="92"/>
    <col min="9221" max="9221" width="17.5703125" style="92" customWidth="1"/>
    <col min="9222" max="9222" width="11.28515625" style="92" customWidth="1"/>
    <col min="9223" max="9223" width="11.5703125" style="92" customWidth="1"/>
    <col min="9224" max="9224" width="9.140625" style="92"/>
    <col min="9225" max="9225" width="15" style="92" customWidth="1"/>
    <col min="9226" max="9226" width="9.140625" style="92"/>
    <col min="9227" max="9227" width="14" style="92" customWidth="1"/>
    <col min="9228" max="9472" width="9.140625" style="92"/>
    <col min="9473" max="9473" width="6.140625" style="92" customWidth="1"/>
    <col min="9474" max="9474" width="25.5703125" style="92" customWidth="1"/>
    <col min="9475" max="9475" width="12.28515625" style="92" customWidth="1"/>
    <col min="9476" max="9476" width="9.140625" style="92"/>
    <col min="9477" max="9477" width="17.5703125" style="92" customWidth="1"/>
    <col min="9478" max="9478" width="11.28515625" style="92" customWidth="1"/>
    <col min="9479" max="9479" width="11.5703125" style="92" customWidth="1"/>
    <col min="9480" max="9480" width="9.140625" style="92"/>
    <col min="9481" max="9481" width="15" style="92" customWidth="1"/>
    <col min="9482" max="9482" width="9.140625" style="92"/>
    <col min="9483" max="9483" width="14" style="92" customWidth="1"/>
    <col min="9484" max="9728" width="9.140625" style="92"/>
    <col min="9729" max="9729" width="6.140625" style="92" customWidth="1"/>
    <col min="9730" max="9730" width="25.5703125" style="92" customWidth="1"/>
    <col min="9731" max="9731" width="12.28515625" style="92" customWidth="1"/>
    <col min="9732" max="9732" width="9.140625" style="92"/>
    <col min="9733" max="9733" width="17.5703125" style="92" customWidth="1"/>
    <col min="9734" max="9734" width="11.28515625" style="92" customWidth="1"/>
    <col min="9735" max="9735" width="11.5703125" style="92" customWidth="1"/>
    <col min="9736" max="9736" width="9.140625" style="92"/>
    <col min="9737" max="9737" width="15" style="92" customWidth="1"/>
    <col min="9738" max="9738" width="9.140625" style="92"/>
    <col min="9739" max="9739" width="14" style="92" customWidth="1"/>
    <col min="9740" max="9984" width="9.140625" style="92"/>
    <col min="9985" max="9985" width="6.140625" style="92" customWidth="1"/>
    <col min="9986" max="9986" width="25.5703125" style="92" customWidth="1"/>
    <col min="9987" max="9987" width="12.28515625" style="92" customWidth="1"/>
    <col min="9988" max="9988" width="9.140625" style="92"/>
    <col min="9989" max="9989" width="17.5703125" style="92" customWidth="1"/>
    <col min="9990" max="9990" width="11.28515625" style="92" customWidth="1"/>
    <col min="9991" max="9991" width="11.5703125" style="92" customWidth="1"/>
    <col min="9992" max="9992" width="9.140625" style="92"/>
    <col min="9993" max="9993" width="15" style="92" customWidth="1"/>
    <col min="9994" max="9994" width="9.140625" style="92"/>
    <col min="9995" max="9995" width="14" style="92" customWidth="1"/>
    <col min="9996" max="10240" width="9.140625" style="92"/>
    <col min="10241" max="10241" width="6.140625" style="92" customWidth="1"/>
    <col min="10242" max="10242" width="25.5703125" style="92" customWidth="1"/>
    <col min="10243" max="10243" width="12.28515625" style="92" customWidth="1"/>
    <col min="10244" max="10244" width="9.140625" style="92"/>
    <col min="10245" max="10245" width="17.5703125" style="92" customWidth="1"/>
    <col min="10246" max="10246" width="11.28515625" style="92" customWidth="1"/>
    <col min="10247" max="10247" width="11.5703125" style="92" customWidth="1"/>
    <col min="10248" max="10248" width="9.140625" style="92"/>
    <col min="10249" max="10249" width="15" style="92" customWidth="1"/>
    <col min="10250" max="10250" width="9.140625" style="92"/>
    <col min="10251" max="10251" width="14" style="92" customWidth="1"/>
    <col min="10252" max="10496" width="9.140625" style="92"/>
    <col min="10497" max="10497" width="6.140625" style="92" customWidth="1"/>
    <col min="10498" max="10498" width="25.5703125" style="92" customWidth="1"/>
    <col min="10499" max="10499" width="12.28515625" style="92" customWidth="1"/>
    <col min="10500" max="10500" width="9.140625" style="92"/>
    <col min="10501" max="10501" width="17.5703125" style="92" customWidth="1"/>
    <col min="10502" max="10502" width="11.28515625" style="92" customWidth="1"/>
    <col min="10503" max="10503" width="11.5703125" style="92" customWidth="1"/>
    <col min="10504" max="10504" width="9.140625" style="92"/>
    <col min="10505" max="10505" width="15" style="92" customWidth="1"/>
    <col min="10506" max="10506" width="9.140625" style="92"/>
    <col min="10507" max="10507" width="14" style="92" customWidth="1"/>
    <col min="10508" max="10752" width="9.140625" style="92"/>
    <col min="10753" max="10753" width="6.140625" style="92" customWidth="1"/>
    <col min="10754" max="10754" width="25.5703125" style="92" customWidth="1"/>
    <col min="10755" max="10755" width="12.28515625" style="92" customWidth="1"/>
    <col min="10756" max="10756" width="9.140625" style="92"/>
    <col min="10757" max="10757" width="17.5703125" style="92" customWidth="1"/>
    <col min="10758" max="10758" width="11.28515625" style="92" customWidth="1"/>
    <col min="10759" max="10759" width="11.5703125" style="92" customWidth="1"/>
    <col min="10760" max="10760" width="9.140625" style="92"/>
    <col min="10761" max="10761" width="15" style="92" customWidth="1"/>
    <col min="10762" max="10762" width="9.140625" style="92"/>
    <col min="10763" max="10763" width="14" style="92" customWidth="1"/>
    <col min="10764" max="11008" width="9.140625" style="92"/>
    <col min="11009" max="11009" width="6.140625" style="92" customWidth="1"/>
    <col min="11010" max="11010" width="25.5703125" style="92" customWidth="1"/>
    <col min="11011" max="11011" width="12.28515625" style="92" customWidth="1"/>
    <col min="11012" max="11012" width="9.140625" style="92"/>
    <col min="11013" max="11013" width="17.5703125" style="92" customWidth="1"/>
    <col min="11014" max="11014" width="11.28515625" style="92" customWidth="1"/>
    <col min="11015" max="11015" width="11.5703125" style="92" customWidth="1"/>
    <col min="11016" max="11016" width="9.140625" style="92"/>
    <col min="11017" max="11017" width="15" style="92" customWidth="1"/>
    <col min="11018" max="11018" width="9.140625" style="92"/>
    <col min="11019" max="11019" width="14" style="92" customWidth="1"/>
    <col min="11020" max="11264" width="9.140625" style="92"/>
    <col min="11265" max="11265" width="6.140625" style="92" customWidth="1"/>
    <col min="11266" max="11266" width="25.5703125" style="92" customWidth="1"/>
    <col min="11267" max="11267" width="12.28515625" style="92" customWidth="1"/>
    <col min="11268" max="11268" width="9.140625" style="92"/>
    <col min="11269" max="11269" width="17.5703125" style="92" customWidth="1"/>
    <col min="11270" max="11270" width="11.28515625" style="92" customWidth="1"/>
    <col min="11271" max="11271" width="11.5703125" style="92" customWidth="1"/>
    <col min="11272" max="11272" width="9.140625" style="92"/>
    <col min="11273" max="11273" width="15" style="92" customWidth="1"/>
    <col min="11274" max="11274" width="9.140625" style="92"/>
    <col min="11275" max="11275" width="14" style="92" customWidth="1"/>
    <col min="11276" max="11520" width="9.140625" style="92"/>
    <col min="11521" max="11521" width="6.140625" style="92" customWidth="1"/>
    <col min="11522" max="11522" width="25.5703125" style="92" customWidth="1"/>
    <col min="11523" max="11523" width="12.28515625" style="92" customWidth="1"/>
    <col min="11524" max="11524" width="9.140625" style="92"/>
    <col min="11525" max="11525" width="17.5703125" style="92" customWidth="1"/>
    <col min="11526" max="11526" width="11.28515625" style="92" customWidth="1"/>
    <col min="11527" max="11527" width="11.5703125" style="92" customWidth="1"/>
    <col min="11528" max="11528" width="9.140625" style="92"/>
    <col min="11529" max="11529" width="15" style="92" customWidth="1"/>
    <col min="11530" max="11530" width="9.140625" style="92"/>
    <col min="11531" max="11531" width="14" style="92" customWidth="1"/>
    <col min="11532" max="11776" width="9.140625" style="92"/>
    <col min="11777" max="11777" width="6.140625" style="92" customWidth="1"/>
    <col min="11778" max="11778" width="25.5703125" style="92" customWidth="1"/>
    <col min="11779" max="11779" width="12.28515625" style="92" customWidth="1"/>
    <col min="11780" max="11780" width="9.140625" style="92"/>
    <col min="11781" max="11781" width="17.5703125" style="92" customWidth="1"/>
    <col min="11782" max="11782" width="11.28515625" style="92" customWidth="1"/>
    <col min="11783" max="11783" width="11.5703125" style="92" customWidth="1"/>
    <col min="11784" max="11784" width="9.140625" style="92"/>
    <col min="11785" max="11785" width="15" style="92" customWidth="1"/>
    <col min="11786" max="11786" width="9.140625" style="92"/>
    <col min="11787" max="11787" width="14" style="92" customWidth="1"/>
    <col min="11788" max="12032" width="9.140625" style="92"/>
    <col min="12033" max="12033" width="6.140625" style="92" customWidth="1"/>
    <col min="12034" max="12034" width="25.5703125" style="92" customWidth="1"/>
    <col min="12035" max="12035" width="12.28515625" style="92" customWidth="1"/>
    <col min="12036" max="12036" width="9.140625" style="92"/>
    <col min="12037" max="12037" width="17.5703125" style="92" customWidth="1"/>
    <col min="12038" max="12038" width="11.28515625" style="92" customWidth="1"/>
    <col min="12039" max="12039" width="11.5703125" style="92" customWidth="1"/>
    <col min="12040" max="12040" width="9.140625" style="92"/>
    <col min="12041" max="12041" width="15" style="92" customWidth="1"/>
    <col min="12042" max="12042" width="9.140625" style="92"/>
    <col min="12043" max="12043" width="14" style="92" customWidth="1"/>
    <col min="12044" max="12288" width="9.140625" style="92"/>
    <col min="12289" max="12289" width="6.140625" style="92" customWidth="1"/>
    <col min="12290" max="12290" width="25.5703125" style="92" customWidth="1"/>
    <col min="12291" max="12291" width="12.28515625" style="92" customWidth="1"/>
    <col min="12292" max="12292" width="9.140625" style="92"/>
    <col min="12293" max="12293" width="17.5703125" style="92" customWidth="1"/>
    <col min="12294" max="12294" width="11.28515625" style="92" customWidth="1"/>
    <col min="12295" max="12295" width="11.5703125" style="92" customWidth="1"/>
    <col min="12296" max="12296" width="9.140625" style="92"/>
    <col min="12297" max="12297" width="15" style="92" customWidth="1"/>
    <col min="12298" max="12298" width="9.140625" style="92"/>
    <col min="12299" max="12299" width="14" style="92" customWidth="1"/>
    <col min="12300" max="12544" width="9.140625" style="92"/>
    <col min="12545" max="12545" width="6.140625" style="92" customWidth="1"/>
    <col min="12546" max="12546" width="25.5703125" style="92" customWidth="1"/>
    <col min="12547" max="12547" width="12.28515625" style="92" customWidth="1"/>
    <col min="12548" max="12548" width="9.140625" style="92"/>
    <col min="12549" max="12549" width="17.5703125" style="92" customWidth="1"/>
    <col min="12550" max="12550" width="11.28515625" style="92" customWidth="1"/>
    <col min="12551" max="12551" width="11.5703125" style="92" customWidth="1"/>
    <col min="12552" max="12552" width="9.140625" style="92"/>
    <col min="12553" max="12553" width="15" style="92" customWidth="1"/>
    <col min="12554" max="12554" width="9.140625" style="92"/>
    <col min="12555" max="12555" width="14" style="92" customWidth="1"/>
    <col min="12556" max="12800" width="9.140625" style="92"/>
    <col min="12801" max="12801" width="6.140625" style="92" customWidth="1"/>
    <col min="12802" max="12802" width="25.5703125" style="92" customWidth="1"/>
    <col min="12803" max="12803" width="12.28515625" style="92" customWidth="1"/>
    <col min="12804" max="12804" width="9.140625" style="92"/>
    <col min="12805" max="12805" width="17.5703125" style="92" customWidth="1"/>
    <col min="12806" max="12806" width="11.28515625" style="92" customWidth="1"/>
    <col min="12807" max="12807" width="11.5703125" style="92" customWidth="1"/>
    <col min="12808" max="12808" width="9.140625" style="92"/>
    <col min="12809" max="12809" width="15" style="92" customWidth="1"/>
    <col min="12810" max="12810" width="9.140625" style="92"/>
    <col min="12811" max="12811" width="14" style="92" customWidth="1"/>
    <col min="12812" max="13056" width="9.140625" style="92"/>
    <col min="13057" max="13057" width="6.140625" style="92" customWidth="1"/>
    <col min="13058" max="13058" width="25.5703125" style="92" customWidth="1"/>
    <col min="13059" max="13059" width="12.28515625" style="92" customWidth="1"/>
    <col min="13060" max="13060" width="9.140625" style="92"/>
    <col min="13061" max="13061" width="17.5703125" style="92" customWidth="1"/>
    <col min="13062" max="13062" width="11.28515625" style="92" customWidth="1"/>
    <col min="13063" max="13063" width="11.5703125" style="92" customWidth="1"/>
    <col min="13064" max="13064" width="9.140625" style="92"/>
    <col min="13065" max="13065" width="15" style="92" customWidth="1"/>
    <col min="13066" max="13066" width="9.140625" style="92"/>
    <col min="13067" max="13067" width="14" style="92" customWidth="1"/>
    <col min="13068" max="13312" width="9.140625" style="92"/>
    <col min="13313" max="13313" width="6.140625" style="92" customWidth="1"/>
    <col min="13314" max="13314" width="25.5703125" style="92" customWidth="1"/>
    <col min="13315" max="13315" width="12.28515625" style="92" customWidth="1"/>
    <col min="13316" max="13316" width="9.140625" style="92"/>
    <col min="13317" max="13317" width="17.5703125" style="92" customWidth="1"/>
    <col min="13318" max="13318" width="11.28515625" style="92" customWidth="1"/>
    <col min="13319" max="13319" width="11.5703125" style="92" customWidth="1"/>
    <col min="13320" max="13320" width="9.140625" style="92"/>
    <col min="13321" max="13321" width="15" style="92" customWidth="1"/>
    <col min="13322" max="13322" width="9.140625" style="92"/>
    <col min="13323" max="13323" width="14" style="92" customWidth="1"/>
    <col min="13324" max="13568" width="9.140625" style="92"/>
    <col min="13569" max="13569" width="6.140625" style="92" customWidth="1"/>
    <col min="13570" max="13570" width="25.5703125" style="92" customWidth="1"/>
    <col min="13571" max="13571" width="12.28515625" style="92" customWidth="1"/>
    <col min="13572" max="13572" width="9.140625" style="92"/>
    <col min="13573" max="13573" width="17.5703125" style="92" customWidth="1"/>
    <col min="13574" max="13574" width="11.28515625" style="92" customWidth="1"/>
    <col min="13575" max="13575" width="11.5703125" style="92" customWidth="1"/>
    <col min="13576" max="13576" width="9.140625" style="92"/>
    <col min="13577" max="13577" width="15" style="92" customWidth="1"/>
    <col min="13578" max="13578" width="9.140625" style="92"/>
    <col min="13579" max="13579" width="14" style="92" customWidth="1"/>
    <col min="13580" max="13824" width="9.140625" style="92"/>
    <col min="13825" max="13825" width="6.140625" style="92" customWidth="1"/>
    <col min="13826" max="13826" width="25.5703125" style="92" customWidth="1"/>
    <col min="13827" max="13827" width="12.28515625" style="92" customWidth="1"/>
    <col min="13828" max="13828" width="9.140625" style="92"/>
    <col min="13829" max="13829" width="17.5703125" style="92" customWidth="1"/>
    <col min="13830" max="13830" width="11.28515625" style="92" customWidth="1"/>
    <col min="13831" max="13831" width="11.5703125" style="92" customWidth="1"/>
    <col min="13832" max="13832" width="9.140625" style="92"/>
    <col min="13833" max="13833" width="15" style="92" customWidth="1"/>
    <col min="13834" max="13834" width="9.140625" style="92"/>
    <col min="13835" max="13835" width="14" style="92" customWidth="1"/>
    <col min="13836" max="14080" width="9.140625" style="92"/>
    <col min="14081" max="14081" width="6.140625" style="92" customWidth="1"/>
    <col min="14082" max="14082" width="25.5703125" style="92" customWidth="1"/>
    <col min="14083" max="14083" width="12.28515625" style="92" customWidth="1"/>
    <col min="14084" max="14084" width="9.140625" style="92"/>
    <col min="14085" max="14085" width="17.5703125" style="92" customWidth="1"/>
    <col min="14086" max="14086" width="11.28515625" style="92" customWidth="1"/>
    <col min="14087" max="14087" width="11.5703125" style="92" customWidth="1"/>
    <col min="14088" max="14088" width="9.140625" style="92"/>
    <col min="14089" max="14089" width="15" style="92" customWidth="1"/>
    <col min="14090" max="14090" width="9.140625" style="92"/>
    <col min="14091" max="14091" width="14" style="92" customWidth="1"/>
    <col min="14092" max="14336" width="9.140625" style="92"/>
    <col min="14337" max="14337" width="6.140625" style="92" customWidth="1"/>
    <col min="14338" max="14338" width="25.5703125" style="92" customWidth="1"/>
    <col min="14339" max="14339" width="12.28515625" style="92" customWidth="1"/>
    <col min="14340" max="14340" width="9.140625" style="92"/>
    <col min="14341" max="14341" width="17.5703125" style="92" customWidth="1"/>
    <col min="14342" max="14342" width="11.28515625" style="92" customWidth="1"/>
    <col min="14343" max="14343" width="11.5703125" style="92" customWidth="1"/>
    <col min="14344" max="14344" width="9.140625" style="92"/>
    <col min="14345" max="14345" width="15" style="92" customWidth="1"/>
    <col min="14346" max="14346" width="9.140625" style="92"/>
    <col min="14347" max="14347" width="14" style="92" customWidth="1"/>
    <col min="14348" max="14592" width="9.140625" style="92"/>
    <col min="14593" max="14593" width="6.140625" style="92" customWidth="1"/>
    <col min="14594" max="14594" width="25.5703125" style="92" customWidth="1"/>
    <col min="14595" max="14595" width="12.28515625" style="92" customWidth="1"/>
    <col min="14596" max="14596" width="9.140625" style="92"/>
    <col min="14597" max="14597" width="17.5703125" style="92" customWidth="1"/>
    <col min="14598" max="14598" width="11.28515625" style="92" customWidth="1"/>
    <col min="14599" max="14599" width="11.5703125" style="92" customWidth="1"/>
    <col min="14600" max="14600" width="9.140625" style="92"/>
    <col min="14601" max="14601" width="15" style="92" customWidth="1"/>
    <col min="14602" max="14602" width="9.140625" style="92"/>
    <col min="14603" max="14603" width="14" style="92" customWidth="1"/>
    <col min="14604" max="14848" width="9.140625" style="92"/>
    <col min="14849" max="14849" width="6.140625" style="92" customWidth="1"/>
    <col min="14850" max="14850" width="25.5703125" style="92" customWidth="1"/>
    <col min="14851" max="14851" width="12.28515625" style="92" customWidth="1"/>
    <col min="14852" max="14852" width="9.140625" style="92"/>
    <col min="14853" max="14853" width="17.5703125" style="92" customWidth="1"/>
    <col min="14854" max="14854" width="11.28515625" style="92" customWidth="1"/>
    <col min="14855" max="14855" width="11.5703125" style="92" customWidth="1"/>
    <col min="14856" max="14856" width="9.140625" style="92"/>
    <col min="14857" max="14857" width="15" style="92" customWidth="1"/>
    <col min="14858" max="14858" width="9.140625" style="92"/>
    <col min="14859" max="14859" width="14" style="92" customWidth="1"/>
    <col min="14860" max="15104" width="9.140625" style="92"/>
    <col min="15105" max="15105" width="6.140625" style="92" customWidth="1"/>
    <col min="15106" max="15106" width="25.5703125" style="92" customWidth="1"/>
    <col min="15107" max="15107" width="12.28515625" style="92" customWidth="1"/>
    <col min="15108" max="15108" width="9.140625" style="92"/>
    <col min="15109" max="15109" width="17.5703125" style="92" customWidth="1"/>
    <col min="15110" max="15110" width="11.28515625" style="92" customWidth="1"/>
    <col min="15111" max="15111" width="11.5703125" style="92" customWidth="1"/>
    <col min="15112" max="15112" width="9.140625" style="92"/>
    <col min="15113" max="15113" width="15" style="92" customWidth="1"/>
    <col min="15114" max="15114" width="9.140625" style="92"/>
    <col min="15115" max="15115" width="14" style="92" customWidth="1"/>
    <col min="15116" max="15360" width="9.140625" style="92"/>
    <col min="15361" max="15361" width="6.140625" style="92" customWidth="1"/>
    <col min="15362" max="15362" width="25.5703125" style="92" customWidth="1"/>
    <col min="15363" max="15363" width="12.28515625" style="92" customWidth="1"/>
    <col min="15364" max="15364" width="9.140625" style="92"/>
    <col min="15365" max="15365" width="17.5703125" style="92" customWidth="1"/>
    <col min="15366" max="15366" width="11.28515625" style="92" customWidth="1"/>
    <col min="15367" max="15367" width="11.5703125" style="92" customWidth="1"/>
    <col min="15368" max="15368" width="9.140625" style="92"/>
    <col min="15369" max="15369" width="15" style="92" customWidth="1"/>
    <col min="15370" max="15370" width="9.140625" style="92"/>
    <col min="15371" max="15371" width="14" style="92" customWidth="1"/>
    <col min="15372" max="15616" width="9.140625" style="92"/>
    <col min="15617" max="15617" width="6.140625" style="92" customWidth="1"/>
    <col min="15618" max="15618" width="25.5703125" style="92" customWidth="1"/>
    <col min="15619" max="15619" width="12.28515625" style="92" customWidth="1"/>
    <col min="15620" max="15620" width="9.140625" style="92"/>
    <col min="15621" max="15621" width="17.5703125" style="92" customWidth="1"/>
    <col min="15622" max="15622" width="11.28515625" style="92" customWidth="1"/>
    <col min="15623" max="15623" width="11.5703125" style="92" customWidth="1"/>
    <col min="15624" max="15624" width="9.140625" style="92"/>
    <col min="15625" max="15625" width="15" style="92" customWidth="1"/>
    <col min="15626" max="15626" width="9.140625" style="92"/>
    <col min="15627" max="15627" width="14" style="92" customWidth="1"/>
    <col min="15628" max="15872" width="9.140625" style="92"/>
    <col min="15873" max="15873" width="6.140625" style="92" customWidth="1"/>
    <col min="15874" max="15874" width="25.5703125" style="92" customWidth="1"/>
    <col min="15875" max="15875" width="12.28515625" style="92" customWidth="1"/>
    <col min="15876" max="15876" width="9.140625" style="92"/>
    <col min="15877" max="15877" width="17.5703125" style="92" customWidth="1"/>
    <col min="15878" max="15878" width="11.28515625" style="92" customWidth="1"/>
    <col min="15879" max="15879" width="11.5703125" style="92" customWidth="1"/>
    <col min="15880" max="15880" width="9.140625" style="92"/>
    <col min="15881" max="15881" width="15" style="92" customWidth="1"/>
    <col min="15882" max="15882" width="9.140625" style="92"/>
    <col min="15883" max="15883" width="14" style="92" customWidth="1"/>
    <col min="15884" max="16128" width="9.140625" style="92"/>
    <col min="16129" max="16129" width="6.140625" style="92" customWidth="1"/>
    <col min="16130" max="16130" width="25.5703125" style="92" customWidth="1"/>
    <col min="16131" max="16131" width="12.28515625" style="92" customWidth="1"/>
    <col min="16132" max="16132" width="9.140625" style="92"/>
    <col min="16133" max="16133" width="17.5703125" style="92" customWidth="1"/>
    <col min="16134" max="16134" width="11.28515625" style="92" customWidth="1"/>
    <col min="16135" max="16135" width="11.5703125" style="92" customWidth="1"/>
    <col min="16136" max="16136" width="9.140625" style="92"/>
    <col min="16137" max="16137" width="15" style="92" customWidth="1"/>
    <col min="16138" max="16138" width="9.140625" style="92"/>
    <col min="16139" max="16139" width="14" style="92" customWidth="1"/>
    <col min="16140" max="16384" width="9.140625" style="92"/>
  </cols>
  <sheetData>
    <row r="1" spans="1:11" ht="15.75" x14ac:dyDescent="0.25">
      <c r="I1" s="93" t="s">
        <v>30</v>
      </c>
      <c r="J1" s="93"/>
      <c r="K1" s="93"/>
    </row>
    <row r="2" spans="1:11" ht="15.75" x14ac:dyDescent="0.2">
      <c r="A2" s="94"/>
      <c r="B2" s="94"/>
      <c r="C2" s="94"/>
      <c r="D2" s="94"/>
      <c r="E2" s="94"/>
      <c r="F2" s="94"/>
      <c r="G2" s="94"/>
      <c r="H2" s="95"/>
      <c r="I2" s="96" t="s">
        <v>57</v>
      </c>
      <c r="J2" s="96"/>
      <c r="K2" s="96"/>
    </row>
    <row r="3" spans="1:11" ht="18.75" x14ac:dyDescent="0.2">
      <c r="A3" s="94"/>
      <c r="B3" s="97" t="s">
        <v>58</v>
      </c>
      <c r="C3" s="98"/>
      <c r="D3" s="98"/>
      <c r="E3" s="98"/>
      <c r="F3" s="98"/>
      <c r="G3" s="98"/>
      <c r="H3" s="98"/>
      <c r="I3" s="98"/>
      <c r="J3" s="98"/>
      <c r="K3" s="94"/>
    </row>
    <row r="4" spans="1:11" x14ac:dyDescent="0.2">
      <c r="A4" s="99" t="s">
        <v>32</v>
      </c>
      <c r="B4" s="99"/>
      <c r="C4" s="99"/>
      <c r="D4" s="99"/>
      <c r="E4" s="99"/>
      <c r="F4" s="99"/>
      <c r="G4" s="99"/>
      <c r="H4" s="99"/>
      <c r="I4" s="99"/>
      <c r="J4" s="99"/>
      <c r="K4" s="99"/>
    </row>
    <row r="5" spans="1:11" x14ac:dyDescent="0.2">
      <c r="A5" s="100" t="s">
        <v>2</v>
      </c>
      <c r="B5" s="100" t="s">
        <v>3</v>
      </c>
      <c r="C5" s="101" t="s">
        <v>4</v>
      </c>
      <c r="D5" s="101"/>
      <c r="E5" s="101"/>
      <c r="F5" s="101" t="s">
        <v>5</v>
      </c>
      <c r="G5" s="101" t="s">
        <v>6</v>
      </c>
      <c r="H5" s="101"/>
      <c r="I5" s="101"/>
      <c r="J5" s="101"/>
      <c r="K5" s="102" t="s">
        <v>7</v>
      </c>
    </row>
    <row r="6" spans="1:11" ht="170.25" customHeight="1" x14ac:dyDescent="0.2">
      <c r="A6" s="100"/>
      <c r="B6" s="100"/>
      <c r="C6" s="103" t="s">
        <v>8</v>
      </c>
      <c r="D6" s="103" t="s">
        <v>9</v>
      </c>
      <c r="E6" s="103" t="s">
        <v>10</v>
      </c>
      <c r="F6" s="101"/>
      <c r="G6" s="104" t="s">
        <v>11</v>
      </c>
      <c r="H6" s="103" t="s">
        <v>12</v>
      </c>
      <c r="I6" s="103" t="s">
        <v>13</v>
      </c>
      <c r="J6" s="103" t="s">
        <v>12</v>
      </c>
      <c r="K6" s="102"/>
    </row>
    <row r="7" spans="1:11" ht="51.75" customHeight="1" x14ac:dyDescent="0.25">
      <c r="A7" s="105">
        <v>1</v>
      </c>
      <c r="B7" s="106" t="s">
        <v>59</v>
      </c>
      <c r="C7" s="107"/>
      <c r="D7" s="107">
        <v>15.18</v>
      </c>
      <c r="E7" s="108" t="s">
        <v>60</v>
      </c>
      <c r="F7" s="109">
        <f>SUM(C7,D7)</f>
        <v>15.18</v>
      </c>
      <c r="G7" s="106">
        <v>2210</v>
      </c>
      <c r="H7" s="110">
        <v>15.18</v>
      </c>
      <c r="I7" s="108" t="s">
        <v>60</v>
      </c>
      <c r="J7" s="107">
        <v>15.18</v>
      </c>
      <c r="K7" s="111"/>
    </row>
    <row r="8" spans="1:11" ht="15.75" x14ac:dyDescent="0.25">
      <c r="A8" s="105">
        <v>2</v>
      </c>
      <c r="B8" s="106" t="s">
        <v>59</v>
      </c>
      <c r="C8" s="107">
        <v>499.39</v>
      </c>
      <c r="D8" s="107"/>
      <c r="E8" s="108"/>
      <c r="F8" s="109">
        <f>SUM(C8,D8)</f>
        <v>499.39</v>
      </c>
      <c r="G8" s="106">
        <v>2250</v>
      </c>
      <c r="H8" s="110">
        <v>7.92</v>
      </c>
      <c r="I8" s="108" t="s">
        <v>61</v>
      </c>
      <c r="J8" s="107">
        <v>7.92</v>
      </c>
      <c r="K8" s="111"/>
    </row>
    <row r="9" spans="1:11" ht="31.5" x14ac:dyDescent="0.25">
      <c r="A9" s="105"/>
      <c r="B9" s="108"/>
      <c r="C9" s="110"/>
      <c r="D9" s="107"/>
      <c r="E9" s="108"/>
      <c r="F9" s="109">
        <v>0.81</v>
      </c>
      <c r="G9" s="112">
        <v>3110</v>
      </c>
      <c r="H9" s="113">
        <v>314.45999999999998</v>
      </c>
      <c r="I9" s="108" t="s">
        <v>62</v>
      </c>
      <c r="J9" s="107">
        <v>314.45999999999998</v>
      </c>
      <c r="K9" s="111"/>
    </row>
    <row r="10" spans="1:11" ht="21.75" customHeight="1" x14ac:dyDescent="0.25">
      <c r="A10" s="105"/>
      <c r="B10" s="106"/>
      <c r="C10" s="110"/>
      <c r="D10" s="107"/>
      <c r="E10" s="108"/>
      <c r="F10" s="109">
        <f t="shared" ref="F10:F18" si="0">SUM(C10,D10)</f>
        <v>0</v>
      </c>
      <c r="G10" s="112"/>
      <c r="H10" s="113"/>
      <c r="I10" s="108"/>
      <c r="J10" s="107"/>
      <c r="K10" s="111"/>
    </row>
    <row r="11" spans="1:11" ht="17.25" customHeight="1" x14ac:dyDescent="0.25">
      <c r="A11" s="105"/>
      <c r="B11" s="106"/>
      <c r="C11" s="110"/>
      <c r="D11" s="107"/>
      <c r="E11" s="108"/>
      <c r="F11" s="109">
        <f t="shared" si="0"/>
        <v>0</v>
      </c>
      <c r="G11" s="112"/>
      <c r="H11" s="113"/>
      <c r="I11" s="108"/>
      <c r="J11" s="107"/>
      <c r="K11" s="111"/>
    </row>
    <row r="12" spans="1:11" ht="15.75" x14ac:dyDescent="0.25">
      <c r="A12" s="105"/>
      <c r="B12" s="106"/>
      <c r="C12" s="107"/>
      <c r="D12" s="110"/>
      <c r="E12" s="108"/>
      <c r="F12" s="109">
        <f t="shared" si="0"/>
        <v>0</v>
      </c>
      <c r="G12" s="106"/>
      <c r="H12" s="107"/>
      <c r="I12" s="108"/>
      <c r="J12" s="107"/>
      <c r="K12" s="111"/>
    </row>
    <row r="13" spans="1:11" ht="15.75" x14ac:dyDescent="0.25">
      <c r="A13" s="105"/>
      <c r="B13" s="106"/>
      <c r="C13" s="110"/>
      <c r="D13" s="110"/>
      <c r="E13" s="108"/>
      <c r="F13" s="114">
        <f t="shared" si="0"/>
        <v>0</v>
      </c>
      <c r="G13" s="106"/>
      <c r="H13" s="107"/>
      <c r="I13" s="115"/>
      <c r="J13" s="107"/>
      <c r="K13" s="111"/>
    </row>
    <row r="14" spans="1:11" ht="15.75" x14ac:dyDescent="0.25">
      <c r="A14" s="105"/>
      <c r="B14" s="106"/>
      <c r="C14" s="110"/>
      <c r="D14" s="110"/>
      <c r="E14" s="108"/>
      <c r="F14" s="114">
        <f t="shared" si="0"/>
        <v>0</v>
      </c>
      <c r="G14" s="106"/>
      <c r="H14" s="107"/>
      <c r="I14" s="115"/>
      <c r="J14" s="107"/>
      <c r="K14" s="111"/>
    </row>
    <row r="15" spans="1:11" ht="15.75" x14ac:dyDescent="0.25">
      <c r="A15" s="105"/>
      <c r="B15" s="106"/>
      <c r="C15" s="110"/>
      <c r="D15" s="110"/>
      <c r="E15" s="108"/>
      <c r="F15" s="114">
        <f t="shared" si="0"/>
        <v>0</v>
      </c>
      <c r="G15" s="106"/>
      <c r="H15" s="107"/>
      <c r="I15" s="115"/>
      <c r="J15" s="107"/>
      <c r="K15" s="111"/>
    </row>
    <row r="16" spans="1:11" ht="15.75" x14ac:dyDescent="0.25">
      <c r="A16" s="116"/>
      <c r="B16" s="106"/>
      <c r="C16" s="110"/>
      <c r="D16" s="110"/>
      <c r="E16" s="108"/>
      <c r="F16" s="114">
        <f t="shared" si="0"/>
        <v>0</v>
      </c>
      <c r="G16" s="106"/>
      <c r="H16" s="107"/>
      <c r="I16" s="115"/>
      <c r="J16" s="107"/>
      <c r="K16" s="111"/>
    </row>
    <row r="17" spans="1:11" ht="15.75" x14ac:dyDescent="0.25">
      <c r="A17" s="116"/>
      <c r="B17" s="106"/>
      <c r="C17" s="110"/>
      <c r="D17" s="110"/>
      <c r="E17" s="108"/>
      <c r="F17" s="114">
        <f t="shared" si="0"/>
        <v>0</v>
      </c>
      <c r="G17" s="106"/>
      <c r="H17" s="117"/>
      <c r="I17" s="108"/>
      <c r="J17" s="117"/>
      <c r="K17" s="111"/>
    </row>
    <row r="18" spans="1:11" ht="15.75" x14ac:dyDescent="0.25">
      <c r="A18" s="105"/>
      <c r="B18" s="106"/>
      <c r="C18" s="110"/>
      <c r="D18" s="110"/>
      <c r="E18" s="108"/>
      <c r="F18" s="114">
        <f t="shared" si="0"/>
        <v>0</v>
      </c>
      <c r="G18" s="106"/>
      <c r="H18" s="107"/>
      <c r="I18" s="108"/>
      <c r="J18" s="107"/>
      <c r="K18" s="111"/>
    </row>
    <row r="19" spans="1:11" ht="15.75" x14ac:dyDescent="0.25">
      <c r="A19" s="105"/>
      <c r="B19" s="106"/>
      <c r="C19" s="110"/>
      <c r="D19" s="110"/>
      <c r="E19" s="108"/>
      <c r="F19" s="114"/>
      <c r="G19" s="106"/>
      <c r="H19" s="107"/>
      <c r="I19" s="108"/>
      <c r="J19" s="107"/>
      <c r="K19" s="111"/>
    </row>
    <row r="20" spans="1:11" ht="15.75" x14ac:dyDescent="0.25">
      <c r="A20" s="105"/>
      <c r="B20" s="106"/>
      <c r="C20" s="110"/>
      <c r="D20" s="110"/>
      <c r="E20" s="108"/>
      <c r="F20" s="114"/>
      <c r="G20" s="106"/>
      <c r="H20" s="107"/>
      <c r="I20" s="108"/>
      <c r="J20" s="107"/>
      <c r="K20" s="111"/>
    </row>
    <row r="21" spans="1:11" ht="15.75" x14ac:dyDescent="0.25">
      <c r="A21" s="105"/>
      <c r="B21" s="106"/>
      <c r="C21" s="110"/>
      <c r="D21" s="110"/>
      <c r="E21" s="108"/>
      <c r="F21" s="114">
        <f t="shared" ref="F21:F53" si="1">SUM(C21,D21)</f>
        <v>0</v>
      </c>
      <c r="G21" s="106"/>
      <c r="H21" s="107"/>
      <c r="I21" s="115"/>
      <c r="J21" s="107"/>
      <c r="K21" s="111"/>
    </row>
    <row r="22" spans="1:11" ht="15.75" x14ac:dyDescent="0.25">
      <c r="A22" s="105"/>
      <c r="B22" s="106"/>
      <c r="C22" s="110"/>
      <c r="D22" s="110"/>
      <c r="E22" s="108"/>
      <c r="F22" s="114">
        <f t="shared" si="1"/>
        <v>0</v>
      </c>
      <c r="G22" s="106"/>
      <c r="H22" s="110"/>
      <c r="I22" s="108"/>
      <c r="J22" s="107"/>
      <c r="K22" s="111"/>
    </row>
    <row r="23" spans="1:11" ht="15.75" x14ac:dyDescent="0.25">
      <c r="A23" s="105"/>
      <c r="B23" s="106"/>
      <c r="C23" s="110"/>
      <c r="D23" s="110"/>
      <c r="E23" s="108"/>
      <c r="F23" s="114">
        <f t="shared" si="1"/>
        <v>0</v>
      </c>
      <c r="G23" s="106"/>
      <c r="H23" s="110"/>
      <c r="I23" s="108"/>
      <c r="J23" s="107"/>
      <c r="K23" s="111"/>
    </row>
    <row r="24" spans="1:11" ht="15.75" x14ac:dyDescent="0.25">
      <c r="A24" s="105"/>
      <c r="B24" s="106"/>
      <c r="C24" s="110"/>
      <c r="D24" s="110"/>
      <c r="E24" s="108"/>
      <c r="F24" s="114">
        <f t="shared" si="1"/>
        <v>0</v>
      </c>
      <c r="G24" s="106"/>
      <c r="H24" s="110"/>
      <c r="I24" s="108"/>
      <c r="J24" s="107"/>
      <c r="K24" s="111"/>
    </row>
    <row r="25" spans="1:11" ht="15.75" x14ac:dyDescent="0.25">
      <c r="A25" s="105"/>
      <c r="B25" s="106"/>
      <c r="C25" s="110"/>
      <c r="D25" s="110"/>
      <c r="E25" s="108"/>
      <c r="F25" s="114">
        <f t="shared" si="1"/>
        <v>0</v>
      </c>
      <c r="G25" s="106"/>
      <c r="H25" s="110"/>
      <c r="I25" s="108"/>
      <c r="J25" s="110"/>
      <c r="K25" s="111"/>
    </row>
    <row r="26" spans="1:11" ht="15.75" x14ac:dyDescent="0.25">
      <c r="A26" s="105"/>
      <c r="B26" s="106"/>
      <c r="C26" s="110"/>
      <c r="D26" s="110"/>
      <c r="E26" s="108"/>
      <c r="F26" s="114">
        <f t="shared" si="1"/>
        <v>0</v>
      </c>
      <c r="G26" s="106"/>
      <c r="H26" s="110"/>
      <c r="I26" s="108"/>
      <c r="J26" s="110"/>
      <c r="K26" s="111"/>
    </row>
    <row r="27" spans="1:11" ht="15.75" x14ac:dyDescent="0.25">
      <c r="A27" s="105"/>
      <c r="B27" s="106"/>
      <c r="C27" s="110"/>
      <c r="D27" s="110"/>
      <c r="E27" s="108"/>
      <c r="F27" s="114">
        <f t="shared" si="1"/>
        <v>0</v>
      </c>
      <c r="G27" s="106"/>
      <c r="H27" s="110"/>
      <c r="I27" s="108"/>
      <c r="J27" s="110"/>
      <c r="K27" s="111"/>
    </row>
    <row r="28" spans="1:11" ht="15.75" x14ac:dyDescent="0.25">
      <c r="A28" s="116"/>
      <c r="B28" s="106"/>
      <c r="C28" s="110"/>
      <c r="D28" s="110"/>
      <c r="E28" s="108"/>
      <c r="F28" s="114">
        <f t="shared" si="1"/>
        <v>0</v>
      </c>
      <c r="G28" s="106"/>
      <c r="H28" s="110"/>
      <c r="I28" s="108"/>
      <c r="J28" s="110"/>
      <c r="K28" s="111"/>
    </row>
    <row r="29" spans="1:11" ht="15.75" x14ac:dyDescent="0.25">
      <c r="A29" s="116"/>
      <c r="B29" s="106"/>
      <c r="C29" s="110"/>
      <c r="D29" s="110"/>
      <c r="E29" s="108"/>
      <c r="F29" s="114">
        <f t="shared" si="1"/>
        <v>0</v>
      </c>
      <c r="G29" s="106"/>
      <c r="H29" s="110"/>
      <c r="I29" s="108"/>
      <c r="J29" s="110"/>
      <c r="K29" s="111"/>
    </row>
    <row r="30" spans="1:11" ht="15.75" x14ac:dyDescent="0.25">
      <c r="A30" s="105"/>
      <c r="B30" s="106"/>
      <c r="C30" s="110"/>
      <c r="D30" s="110"/>
      <c r="E30" s="108"/>
      <c r="F30" s="114">
        <f t="shared" si="1"/>
        <v>0</v>
      </c>
      <c r="G30" s="106"/>
      <c r="H30" s="110"/>
      <c r="I30" s="108"/>
      <c r="J30" s="110"/>
      <c r="K30" s="111"/>
    </row>
    <row r="31" spans="1:11" ht="15.75" x14ac:dyDescent="0.25">
      <c r="A31" s="105"/>
      <c r="B31" s="106"/>
      <c r="C31" s="110"/>
      <c r="D31" s="110"/>
      <c r="E31" s="108"/>
      <c r="F31" s="114">
        <f t="shared" si="1"/>
        <v>0</v>
      </c>
      <c r="G31" s="106"/>
      <c r="H31" s="110"/>
      <c r="I31" s="108"/>
      <c r="J31" s="110"/>
      <c r="K31" s="111"/>
    </row>
    <row r="32" spans="1:11" ht="15.75" x14ac:dyDescent="0.25">
      <c r="A32" s="105"/>
      <c r="B32" s="106"/>
      <c r="C32" s="110"/>
      <c r="D32" s="110"/>
      <c r="E32" s="108"/>
      <c r="F32" s="114">
        <f t="shared" si="1"/>
        <v>0</v>
      </c>
      <c r="G32" s="106"/>
      <c r="H32" s="110"/>
      <c r="I32" s="108"/>
      <c r="J32" s="110"/>
      <c r="K32" s="111"/>
    </row>
    <row r="33" spans="1:11" ht="15.75" x14ac:dyDescent="0.25">
      <c r="A33" s="105"/>
      <c r="B33" s="106"/>
      <c r="C33" s="110"/>
      <c r="D33" s="110"/>
      <c r="E33" s="108"/>
      <c r="F33" s="114">
        <f t="shared" si="1"/>
        <v>0</v>
      </c>
      <c r="G33" s="106"/>
      <c r="H33" s="110"/>
      <c r="I33" s="108"/>
      <c r="J33" s="110"/>
      <c r="K33" s="111"/>
    </row>
    <row r="34" spans="1:11" ht="15.75" x14ac:dyDescent="0.25">
      <c r="A34" s="105"/>
      <c r="B34" s="106"/>
      <c r="C34" s="110"/>
      <c r="D34" s="110"/>
      <c r="E34" s="108"/>
      <c r="F34" s="114">
        <f t="shared" si="1"/>
        <v>0</v>
      </c>
      <c r="G34" s="106"/>
      <c r="H34" s="110"/>
      <c r="I34" s="108"/>
      <c r="J34" s="110"/>
      <c r="K34" s="111"/>
    </row>
    <row r="35" spans="1:11" ht="15.75" x14ac:dyDescent="0.25">
      <c r="A35" s="105"/>
      <c r="B35" s="106"/>
      <c r="C35" s="110"/>
      <c r="D35" s="110"/>
      <c r="E35" s="108"/>
      <c r="F35" s="114">
        <f t="shared" si="1"/>
        <v>0</v>
      </c>
      <c r="G35" s="106"/>
      <c r="H35" s="110"/>
      <c r="I35" s="108"/>
      <c r="J35" s="110"/>
      <c r="K35" s="111"/>
    </row>
    <row r="36" spans="1:11" ht="15.75" x14ac:dyDescent="0.25">
      <c r="A36" s="105"/>
      <c r="B36" s="106"/>
      <c r="C36" s="110"/>
      <c r="D36" s="110"/>
      <c r="E36" s="108"/>
      <c r="F36" s="114">
        <f t="shared" si="1"/>
        <v>0</v>
      </c>
      <c r="G36" s="106"/>
      <c r="H36" s="110"/>
      <c r="I36" s="108"/>
      <c r="J36" s="110"/>
      <c r="K36" s="111"/>
    </row>
    <row r="37" spans="1:11" ht="15.75" x14ac:dyDescent="0.25">
      <c r="A37" s="105"/>
      <c r="B37" s="106"/>
      <c r="C37" s="110"/>
      <c r="D37" s="110"/>
      <c r="E37" s="108"/>
      <c r="F37" s="114">
        <f t="shared" si="1"/>
        <v>0</v>
      </c>
      <c r="G37" s="106"/>
      <c r="H37" s="110"/>
      <c r="I37" s="108"/>
      <c r="J37" s="110"/>
      <c r="K37" s="111"/>
    </row>
    <row r="38" spans="1:11" ht="15.75" x14ac:dyDescent="0.25">
      <c r="A38" s="116"/>
      <c r="B38" s="106"/>
      <c r="C38" s="110"/>
      <c r="D38" s="110"/>
      <c r="E38" s="108"/>
      <c r="F38" s="114">
        <f t="shared" si="1"/>
        <v>0</v>
      </c>
      <c r="G38" s="106"/>
      <c r="H38" s="110"/>
      <c r="I38" s="108"/>
      <c r="J38" s="110"/>
      <c r="K38" s="111"/>
    </row>
    <row r="39" spans="1:11" ht="15.75" x14ac:dyDescent="0.25">
      <c r="A39" s="116"/>
      <c r="B39" s="106"/>
      <c r="C39" s="110"/>
      <c r="D39" s="110"/>
      <c r="E39" s="108"/>
      <c r="F39" s="114">
        <f t="shared" si="1"/>
        <v>0</v>
      </c>
      <c r="G39" s="106"/>
      <c r="H39" s="110"/>
      <c r="I39" s="108"/>
      <c r="J39" s="110"/>
      <c r="K39" s="111"/>
    </row>
    <row r="40" spans="1:11" ht="15.75" x14ac:dyDescent="0.25">
      <c r="A40" s="105"/>
      <c r="B40" s="106"/>
      <c r="C40" s="110"/>
      <c r="D40" s="110"/>
      <c r="E40" s="108"/>
      <c r="F40" s="114">
        <f t="shared" si="1"/>
        <v>0</v>
      </c>
      <c r="G40" s="106"/>
      <c r="H40" s="110"/>
      <c r="I40" s="108"/>
      <c r="J40" s="110"/>
      <c r="K40" s="111"/>
    </row>
    <row r="41" spans="1:11" ht="15.75" x14ac:dyDescent="0.25">
      <c r="A41" s="105"/>
      <c r="B41" s="106"/>
      <c r="C41" s="110"/>
      <c r="D41" s="110"/>
      <c r="E41" s="108"/>
      <c r="F41" s="114">
        <f t="shared" si="1"/>
        <v>0</v>
      </c>
      <c r="G41" s="106"/>
      <c r="H41" s="110"/>
      <c r="I41" s="108"/>
      <c r="J41" s="110"/>
      <c r="K41" s="111"/>
    </row>
    <row r="42" spans="1:11" ht="15.75" x14ac:dyDescent="0.25">
      <c r="A42" s="105"/>
      <c r="B42" s="106"/>
      <c r="C42" s="110"/>
      <c r="D42" s="110"/>
      <c r="E42" s="108"/>
      <c r="F42" s="114">
        <f t="shared" si="1"/>
        <v>0</v>
      </c>
      <c r="G42" s="106"/>
      <c r="H42" s="110"/>
      <c r="I42" s="108"/>
      <c r="J42" s="110"/>
      <c r="K42" s="111"/>
    </row>
    <row r="43" spans="1:11" ht="15.75" x14ac:dyDescent="0.25">
      <c r="A43" s="105"/>
      <c r="B43" s="106"/>
      <c r="C43" s="110"/>
      <c r="D43" s="110"/>
      <c r="E43" s="108"/>
      <c r="F43" s="114">
        <f t="shared" si="1"/>
        <v>0</v>
      </c>
      <c r="G43" s="106"/>
      <c r="H43" s="110"/>
      <c r="I43" s="108"/>
      <c r="J43" s="110"/>
      <c r="K43" s="111"/>
    </row>
    <row r="44" spans="1:11" ht="15.75" x14ac:dyDescent="0.25">
      <c r="A44" s="105"/>
      <c r="B44" s="106"/>
      <c r="C44" s="110"/>
      <c r="D44" s="110"/>
      <c r="E44" s="108"/>
      <c r="F44" s="114">
        <f t="shared" si="1"/>
        <v>0</v>
      </c>
      <c r="G44" s="106"/>
      <c r="H44" s="110"/>
      <c r="I44" s="108"/>
      <c r="J44" s="110"/>
      <c r="K44" s="111"/>
    </row>
    <row r="45" spans="1:11" ht="15.75" x14ac:dyDescent="0.25">
      <c r="A45" s="105"/>
      <c r="B45" s="106"/>
      <c r="C45" s="110"/>
      <c r="D45" s="110"/>
      <c r="E45" s="108"/>
      <c r="F45" s="114">
        <f t="shared" si="1"/>
        <v>0</v>
      </c>
      <c r="G45" s="106"/>
      <c r="H45" s="110"/>
      <c r="I45" s="108"/>
      <c r="J45" s="110"/>
      <c r="K45" s="111"/>
    </row>
    <row r="46" spans="1:11" ht="15.75" x14ac:dyDescent="0.25">
      <c r="A46" s="105"/>
      <c r="B46" s="106"/>
      <c r="C46" s="110"/>
      <c r="D46" s="110"/>
      <c r="E46" s="108"/>
      <c r="F46" s="114">
        <f t="shared" si="1"/>
        <v>0</v>
      </c>
      <c r="G46" s="106"/>
      <c r="H46" s="110"/>
      <c r="I46" s="108"/>
      <c r="J46" s="110"/>
      <c r="K46" s="111"/>
    </row>
    <row r="47" spans="1:11" ht="15.75" x14ac:dyDescent="0.25">
      <c r="A47" s="105"/>
      <c r="B47" s="106"/>
      <c r="C47" s="110"/>
      <c r="D47" s="110"/>
      <c r="E47" s="108"/>
      <c r="F47" s="114">
        <f t="shared" si="1"/>
        <v>0</v>
      </c>
      <c r="G47" s="106"/>
      <c r="H47" s="110"/>
      <c r="I47" s="108"/>
      <c r="J47" s="110"/>
      <c r="K47" s="111"/>
    </row>
    <row r="48" spans="1:11" ht="15.75" x14ac:dyDescent="0.25">
      <c r="A48" s="116"/>
      <c r="B48" s="106"/>
      <c r="C48" s="110"/>
      <c r="D48" s="110"/>
      <c r="E48" s="108"/>
      <c r="F48" s="114">
        <f t="shared" si="1"/>
        <v>0</v>
      </c>
      <c r="G48" s="106"/>
      <c r="H48" s="110"/>
      <c r="I48" s="108"/>
      <c r="J48" s="110"/>
      <c r="K48" s="111"/>
    </row>
    <row r="49" spans="1:11" ht="15.75" x14ac:dyDescent="0.25">
      <c r="A49" s="116"/>
      <c r="B49" s="106"/>
      <c r="C49" s="110"/>
      <c r="D49" s="110"/>
      <c r="E49" s="108"/>
      <c r="F49" s="114">
        <f t="shared" si="1"/>
        <v>0</v>
      </c>
      <c r="G49" s="106"/>
      <c r="H49" s="110"/>
      <c r="I49" s="108"/>
      <c r="J49" s="110"/>
      <c r="K49" s="111"/>
    </row>
    <row r="50" spans="1:11" ht="15.75" x14ac:dyDescent="0.25">
      <c r="A50" s="118"/>
      <c r="B50" s="119"/>
      <c r="C50" s="120"/>
      <c r="D50" s="120"/>
      <c r="E50" s="121"/>
      <c r="F50" s="114">
        <f t="shared" si="1"/>
        <v>0</v>
      </c>
      <c r="G50" s="119"/>
      <c r="H50" s="120"/>
      <c r="I50" s="121"/>
      <c r="J50" s="120"/>
      <c r="K50" s="111"/>
    </row>
    <row r="51" spans="1:11" ht="15.75" x14ac:dyDescent="0.25">
      <c r="A51" s="118"/>
      <c r="B51" s="119"/>
      <c r="C51" s="120"/>
      <c r="D51" s="120"/>
      <c r="E51" s="121"/>
      <c r="F51" s="114">
        <f t="shared" si="1"/>
        <v>0</v>
      </c>
      <c r="G51" s="119"/>
      <c r="H51" s="120"/>
      <c r="I51" s="121"/>
      <c r="J51" s="120"/>
      <c r="K51" s="111"/>
    </row>
    <row r="52" spans="1:11" ht="15.75" x14ac:dyDescent="0.25">
      <c r="A52" s="118"/>
      <c r="B52" s="119"/>
      <c r="C52" s="120"/>
      <c r="D52" s="120"/>
      <c r="E52" s="121"/>
      <c r="F52" s="114">
        <f t="shared" si="1"/>
        <v>0</v>
      </c>
      <c r="G52" s="119"/>
      <c r="H52" s="120"/>
      <c r="I52" s="121"/>
      <c r="J52" s="120"/>
      <c r="K52" s="111"/>
    </row>
    <row r="53" spans="1:11" ht="15.75" x14ac:dyDescent="0.25">
      <c r="A53" s="119"/>
      <c r="B53" s="122" t="s">
        <v>24</v>
      </c>
      <c r="C53" s="123">
        <f>SUM(C7:C52)</f>
        <v>499.39</v>
      </c>
      <c r="D53" s="124">
        <f>SUM(D7:D52)</f>
        <v>15.18</v>
      </c>
      <c r="E53" s="125"/>
      <c r="F53" s="126">
        <f t="shared" si="1"/>
        <v>514.56999999999994</v>
      </c>
      <c r="G53" s="127"/>
      <c r="H53" s="123">
        <f>SUM(H7:H52)</f>
        <v>337.56</v>
      </c>
      <c r="I53" s="125"/>
      <c r="J53" s="123">
        <f>SUM(J7:J52)</f>
        <v>337.56</v>
      </c>
      <c r="K53" s="128">
        <f>C53+D53-H53</f>
        <v>177.00999999999993</v>
      </c>
    </row>
    <row r="55" spans="1:11" ht="15.75" x14ac:dyDescent="0.25">
      <c r="B55" s="129" t="s">
        <v>28</v>
      </c>
      <c r="F55" s="49"/>
      <c r="G55" s="50" t="s">
        <v>63</v>
      </c>
      <c r="H55" s="130"/>
    </row>
    <row r="56" spans="1:11" x14ac:dyDescent="0.2">
      <c r="F56" s="44" t="s">
        <v>27</v>
      </c>
      <c r="G56" s="46"/>
      <c r="H56" s="46"/>
    </row>
  </sheetData>
  <mergeCells count="11">
    <mergeCell ref="G55:H55"/>
    <mergeCell ref="I1:K1"/>
    <mergeCell ref="I2:K2"/>
    <mergeCell ref="B3:J3"/>
    <mergeCell ref="A4:K4"/>
    <mergeCell ref="A5:A6"/>
    <mergeCell ref="B5:B6"/>
    <mergeCell ref="C5:E5"/>
    <mergeCell ref="F5:F6"/>
    <mergeCell ref="G5:J5"/>
    <mergeCell ref="K5:K6"/>
  </mergeCells>
  <pageMargins left="0.7" right="0.7" top="0.75" bottom="0.75" header="0.3" footer="0.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tabSelected="1" zoomScale="80" zoomScaleNormal="80" workbookViewId="0">
      <selection activeCell="Q18" sqref="Q18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88" t="s">
        <v>30</v>
      </c>
      <c r="N1" s="88"/>
      <c r="O1" s="88"/>
    </row>
    <row r="2" spans="1:16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131" t="s">
        <v>64</v>
      </c>
      <c r="N2" s="131"/>
      <c r="O2" s="131"/>
      <c r="P2" s="131"/>
    </row>
    <row r="3" spans="1:16" ht="61.5" customHeight="1" x14ac:dyDescent="0.25">
      <c r="A3" s="2"/>
      <c r="B3" s="5" t="s">
        <v>65</v>
      </c>
      <c r="C3" s="6"/>
      <c r="D3" s="6"/>
      <c r="E3" s="6"/>
      <c r="F3" s="6"/>
      <c r="G3" s="6"/>
      <c r="H3" s="6"/>
      <c r="I3" s="6"/>
      <c r="J3" s="6"/>
      <c r="K3" s="2"/>
    </row>
    <row r="4" spans="1:16" ht="31.5" customHeight="1" x14ac:dyDescent="0.25">
      <c r="A4" s="7" t="s">
        <v>32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6" ht="33" customHeight="1" x14ac:dyDescent="0.25">
      <c r="A5" s="8" t="s">
        <v>2</v>
      </c>
      <c r="B5" s="8" t="s">
        <v>3</v>
      </c>
      <c r="C5" s="9" t="s">
        <v>4</v>
      </c>
      <c r="D5" s="9"/>
      <c r="E5" s="9"/>
      <c r="F5" s="9" t="s">
        <v>5</v>
      </c>
      <c r="G5" s="9" t="s">
        <v>6</v>
      </c>
      <c r="H5" s="9"/>
      <c r="I5" s="9"/>
      <c r="J5" s="9"/>
      <c r="K5" s="10" t="s">
        <v>7</v>
      </c>
    </row>
    <row r="6" spans="1:16" ht="158.25" customHeight="1" x14ac:dyDescent="0.25">
      <c r="A6" s="8"/>
      <c r="B6" s="8"/>
      <c r="C6" s="11" t="s">
        <v>8</v>
      </c>
      <c r="D6" s="11" t="s">
        <v>9</v>
      </c>
      <c r="E6" s="11" t="s">
        <v>10</v>
      </c>
      <c r="F6" s="9"/>
      <c r="G6" s="12" t="s">
        <v>11</v>
      </c>
      <c r="H6" s="11" t="s">
        <v>12</v>
      </c>
      <c r="I6" s="11" t="s">
        <v>13</v>
      </c>
      <c r="J6" s="11" t="s">
        <v>12</v>
      </c>
      <c r="K6" s="10"/>
    </row>
    <row r="7" spans="1:16" ht="47.25" x14ac:dyDescent="0.25">
      <c r="A7" s="13">
        <v>1</v>
      </c>
      <c r="B7" s="16" t="s">
        <v>66</v>
      </c>
      <c r="C7" s="15"/>
      <c r="D7" s="15">
        <f>13.841+29.253+23.299</f>
        <v>66.393000000000001</v>
      </c>
      <c r="E7" s="16" t="s">
        <v>23</v>
      </c>
      <c r="F7" s="17">
        <f>SUM(C7,D7)</f>
        <v>66.393000000000001</v>
      </c>
      <c r="G7" s="14"/>
      <c r="H7" s="15"/>
      <c r="I7" s="20" t="s">
        <v>23</v>
      </c>
      <c r="J7" s="15">
        <f>13.841+29.253+23.299</f>
        <v>66.393000000000001</v>
      </c>
      <c r="K7" s="21"/>
    </row>
    <row r="8" spans="1:16" ht="31.5" x14ac:dyDescent="0.25">
      <c r="A8" s="13"/>
      <c r="B8" s="16" t="s">
        <v>67</v>
      </c>
      <c r="C8" s="15"/>
      <c r="D8" s="15">
        <f>3.895+13.037+4.918+3.967</f>
        <v>25.817</v>
      </c>
      <c r="E8" s="16" t="s">
        <v>68</v>
      </c>
      <c r="F8" s="17">
        <f t="shared" ref="F8:F29" si="0">SUM(C8,D8)</f>
        <v>25.817</v>
      </c>
      <c r="G8" s="14"/>
      <c r="H8" s="15"/>
      <c r="I8" s="16" t="s">
        <v>68</v>
      </c>
      <c r="J8" s="15">
        <f>3.895+13.037+4.918+3.967</f>
        <v>25.817</v>
      </c>
      <c r="K8" s="21"/>
    </row>
    <row r="9" spans="1:16" ht="23.45" customHeight="1" x14ac:dyDescent="0.25">
      <c r="A9" s="13">
        <v>2</v>
      </c>
      <c r="B9" s="14" t="s">
        <v>14</v>
      </c>
      <c r="C9" s="15">
        <v>470.125</v>
      </c>
      <c r="D9" s="15"/>
      <c r="E9" s="16"/>
      <c r="F9" s="17">
        <f t="shared" si="0"/>
        <v>470.125</v>
      </c>
      <c r="G9" s="14"/>
      <c r="H9" s="15"/>
      <c r="I9" s="20"/>
      <c r="J9" s="15"/>
      <c r="K9" s="21"/>
    </row>
    <row r="10" spans="1:16" ht="15.75" x14ac:dyDescent="0.25">
      <c r="A10" s="13"/>
      <c r="B10" s="14"/>
      <c r="C10" s="15"/>
      <c r="D10" s="15"/>
      <c r="E10" s="16"/>
      <c r="F10" s="17">
        <f t="shared" si="0"/>
        <v>0</v>
      </c>
      <c r="G10" s="24"/>
      <c r="H10" s="15"/>
      <c r="I10" s="16"/>
      <c r="J10" s="15"/>
      <c r="K10" s="21"/>
    </row>
    <row r="11" spans="1:16" ht="15.75" x14ac:dyDescent="0.25">
      <c r="A11" s="13"/>
      <c r="B11" s="14"/>
      <c r="C11" s="15"/>
      <c r="D11" s="15"/>
      <c r="E11" s="16"/>
      <c r="F11" s="17">
        <f t="shared" si="0"/>
        <v>0</v>
      </c>
      <c r="G11" s="24">
        <v>2210</v>
      </c>
      <c r="H11" s="15">
        <f>43.8225</f>
        <v>43.822499999999998</v>
      </c>
      <c r="I11" s="16" t="s">
        <v>69</v>
      </c>
      <c r="J11" s="15"/>
      <c r="K11" s="21"/>
    </row>
    <row r="12" spans="1:16" ht="31.5" x14ac:dyDescent="0.25">
      <c r="A12" s="13"/>
      <c r="B12" s="14"/>
      <c r="C12" s="15"/>
      <c r="D12" s="15"/>
      <c r="E12" s="16"/>
      <c r="F12" s="17">
        <f t="shared" si="0"/>
        <v>0</v>
      </c>
      <c r="G12" s="24">
        <v>2210</v>
      </c>
      <c r="H12" s="15">
        <f>17.975</f>
        <v>17.975000000000001</v>
      </c>
      <c r="I12" s="16" t="s">
        <v>70</v>
      </c>
      <c r="J12" s="15"/>
      <c r="K12" s="21"/>
    </row>
    <row r="13" spans="1:16" ht="15.75" x14ac:dyDescent="0.25">
      <c r="A13" s="13"/>
      <c r="B13" s="14"/>
      <c r="C13" s="15"/>
      <c r="D13" s="15"/>
      <c r="E13" s="16"/>
      <c r="F13" s="17">
        <f t="shared" si="0"/>
        <v>0</v>
      </c>
      <c r="G13" s="24"/>
      <c r="H13" s="132"/>
      <c r="I13" s="16"/>
      <c r="J13" s="15"/>
      <c r="K13" s="21"/>
    </row>
    <row r="14" spans="1:16" ht="15.75" x14ac:dyDescent="0.25">
      <c r="A14" s="13"/>
      <c r="B14" s="14"/>
      <c r="C14" s="15"/>
      <c r="D14" s="15"/>
      <c r="E14" s="16"/>
      <c r="F14" s="17">
        <f t="shared" si="0"/>
        <v>0</v>
      </c>
      <c r="G14" s="24">
        <v>2220</v>
      </c>
      <c r="H14" s="132">
        <v>62.957999999999998</v>
      </c>
      <c r="I14" s="16" t="s">
        <v>71</v>
      </c>
      <c r="J14" s="15"/>
      <c r="K14" s="21"/>
    </row>
    <row r="15" spans="1:16" ht="31.5" x14ac:dyDescent="0.25">
      <c r="A15" s="13"/>
      <c r="B15" s="14"/>
      <c r="C15" s="15"/>
      <c r="D15" s="15"/>
      <c r="E15" s="16"/>
      <c r="F15" s="17">
        <f t="shared" si="0"/>
        <v>0</v>
      </c>
      <c r="G15" s="24">
        <v>2220</v>
      </c>
      <c r="H15" s="132">
        <f>6.944+83.303</f>
        <v>90.247</v>
      </c>
      <c r="I15" s="16" t="s">
        <v>72</v>
      </c>
      <c r="J15" s="15"/>
      <c r="K15" s="21"/>
    </row>
    <row r="16" spans="1:16" ht="15.75" x14ac:dyDescent="0.25">
      <c r="A16" s="13"/>
      <c r="B16" s="14"/>
      <c r="C16" s="15"/>
      <c r="D16" s="15"/>
      <c r="E16" s="16"/>
      <c r="F16" s="17">
        <f t="shared" si="0"/>
        <v>0</v>
      </c>
      <c r="G16" s="24">
        <v>2220</v>
      </c>
      <c r="H16" s="132">
        <f>149.588+56.846</f>
        <v>206.434</v>
      </c>
      <c r="I16" s="16" t="s">
        <v>73</v>
      </c>
      <c r="J16" s="15"/>
      <c r="K16" s="21"/>
    </row>
    <row r="17" spans="1:11" ht="15.75" x14ac:dyDescent="0.25">
      <c r="A17" s="13"/>
      <c r="B17" s="14"/>
      <c r="C17" s="15"/>
      <c r="D17" s="15"/>
      <c r="E17" s="16"/>
      <c r="F17" s="17">
        <f t="shared" si="0"/>
        <v>0</v>
      </c>
      <c r="G17" s="24">
        <v>2220</v>
      </c>
      <c r="H17" s="132">
        <v>15.417999999999999</v>
      </c>
      <c r="I17" s="16" t="s">
        <v>74</v>
      </c>
      <c r="J17" s="15"/>
      <c r="K17" s="21"/>
    </row>
    <row r="18" spans="1:11" ht="15.75" x14ac:dyDescent="0.25">
      <c r="A18" s="13"/>
      <c r="B18" s="14"/>
      <c r="C18" s="15"/>
      <c r="D18" s="15"/>
      <c r="E18" s="16"/>
      <c r="F18" s="17">
        <f t="shared" si="0"/>
        <v>0</v>
      </c>
      <c r="G18" s="24">
        <v>2220</v>
      </c>
      <c r="H18" s="132">
        <v>200.5</v>
      </c>
      <c r="I18" s="16" t="s">
        <v>75</v>
      </c>
      <c r="J18" s="15"/>
      <c r="K18" s="21"/>
    </row>
    <row r="19" spans="1:11" ht="15.75" x14ac:dyDescent="0.25">
      <c r="A19" s="13"/>
      <c r="B19" s="14"/>
      <c r="C19" s="15"/>
      <c r="D19" s="15"/>
      <c r="E19" s="16"/>
      <c r="F19" s="17">
        <f t="shared" si="0"/>
        <v>0</v>
      </c>
      <c r="G19" s="24"/>
      <c r="H19" s="132"/>
      <c r="I19" s="16"/>
      <c r="J19" s="15"/>
      <c r="K19" s="21"/>
    </row>
    <row r="20" spans="1:11" ht="15.75" x14ac:dyDescent="0.25">
      <c r="A20" s="13"/>
      <c r="B20" s="14"/>
      <c r="C20" s="15"/>
      <c r="D20" s="15"/>
      <c r="E20" s="16"/>
      <c r="F20" s="17">
        <f t="shared" si="0"/>
        <v>0</v>
      </c>
      <c r="G20" s="24">
        <v>2282</v>
      </c>
      <c r="H20" s="132">
        <v>0.05</v>
      </c>
      <c r="I20" s="16" t="s">
        <v>76</v>
      </c>
      <c r="J20" s="15"/>
      <c r="K20" s="21"/>
    </row>
    <row r="21" spans="1:11" ht="15.75" x14ac:dyDescent="0.25">
      <c r="A21" s="13"/>
      <c r="B21" s="14"/>
      <c r="C21" s="15"/>
      <c r="D21" s="15"/>
      <c r="E21" s="16"/>
      <c r="F21" s="17">
        <f t="shared" si="0"/>
        <v>0</v>
      </c>
      <c r="G21" s="24"/>
      <c r="H21" s="132"/>
      <c r="I21" s="16"/>
      <c r="J21" s="15"/>
      <c r="K21" s="21"/>
    </row>
    <row r="22" spans="1:11" ht="15.75" x14ac:dyDescent="0.25">
      <c r="A22" s="13"/>
      <c r="B22" s="14"/>
      <c r="C22" s="15"/>
      <c r="D22" s="15"/>
      <c r="E22" s="16"/>
      <c r="F22" s="17">
        <f t="shared" si="0"/>
        <v>0</v>
      </c>
      <c r="G22" s="133">
        <v>3110</v>
      </c>
      <c r="H22" s="15">
        <v>64</v>
      </c>
      <c r="I22" s="16" t="s">
        <v>77</v>
      </c>
      <c r="J22" s="15"/>
      <c r="K22" s="21"/>
    </row>
    <row r="23" spans="1:11" ht="15.75" x14ac:dyDescent="0.25">
      <c r="A23" s="24"/>
      <c r="B23" s="14"/>
      <c r="C23" s="15"/>
      <c r="D23" s="15"/>
      <c r="E23" s="16"/>
      <c r="F23" s="17">
        <f t="shared" si="0"/>
        <v>0</v>
      </c>
      <c r="G23" s="133">
        <v>3110</v>
      </c>
      <c r="H23" s="15">
        <v>23.94</v>
      </c>
      <c r="I23" s="134" t="s">
        <v>78</v>
      </c>
      <c r="J23" s="15"/>
      <c r="K23" s="21"/>
    </row>
    <row r="24" spans="1:11" ht="31.5" customHeight="1" x14ac:dyDescent="0.25">
      <c r="A24" s="24"/>
      <c r="B24" s="14"/>
      <c r="C24" s="15"/>
      <c r="D24" s="15"/>
      <c r="E24" s="16"/>
      <c r="F24" s="17">
        <f t="shared" si="0"/>
        <v>0</v>
      </c>
      <c r="G24" s="133"/>
      <c r="H24" s="15"/>
      <c r="I24" s="16"/>
      <c r="J24" s="15"/>
      <c r="K24" s="21"/>
    </row>
    <row r="25" spans="1:11" ht="15.75" x14ac:dyDescent="0.25">
      <c r="A25" s="13"/>
      <c r="B25" s="14"/>
      <c r="C25" s="15"/>
      <c r="D25" s="15"/>
      <c r="E25" s="16"/>
      <c r="F25" s="17">
        <f t="shared" si="0"/>
        <v>0</v>
      </c>
      <c r="G25" s="14"/>
      <c r="H25" s="15"/>
      <c r="I25" s="16"/>
      <c r="J25" s="15"/>
      <c r="K25" s="21"/>
    </row>
    <row r="26" spans="1:11" ht="15.75" x14ac:dyDescent="0.25">
      <c r="A26" s="13"/>
      <c r="B26" s="14"/>
      <c r="C26" s="15"/>
      <c r="D26" s="15"/>
      <c r="E26" s="16"/>
      <c r="F26" s="17">
        <f t="shared" si="0"/>
        <v>0</v>
      </c>
      <c r="G26" s="14"/>
      <c r="H26" s="15"/>
      <c r="I26" s="16"/>
      <c r="J26" s="15"/>
      <c r="K26" s="21"/>
    </row>
    <row r="27" spans="1:11" ht="15.75" x14ac:dyDescent="0.25">
      <c r="A27" s="13"/>
      <c r="B27" s="14"/>
      <c r="C27" s="15"/>
      <c r="D27" s="15"/>
      <c r="E27" s="16"/>
      <c r="F27" s="17">
        <f t="shared" si="0"/>
        <v>0</v>
      </c>
      <c r="G27" s="14"/>
      <c r="H27" s="15"/>
      <c r="I27" s="16"/>
      <c r="J27" s="15"/>
      <c r="K27" s="21"/>
    </row>
    <row r="28" spans="1:11" ht="15.75" x14ac:dyDescent="0.25">
      <c r="A28" s="13"/>
      <c r="B28" s="14"/>
      <c r="C28" s="15"/>
      <c r="D28" s="15"/>
      <c r="E28" s="16"/>
      <c r="F28" s="17">
        <f t="shared" si="0"/>
        <v>0</v>
      </c>
      <c r="G28" s="14"/>
      <c r="H28" s="15"/>
      <c r="I28" s="16"/>
      <c r="J28" s="15"/>
      <c r="K28" s="21"/>
    </row>
    <row r="29" spans="1:11" ht="15.75" x14ac:dyDescent="0.25">
      <c r="A29" s="27"/>
      <c r="B29" s="30" t="s">
        <v>24</v>
      </c>
      <c r="C29" s="31">
        <f>SUM(C7:C28)</f>
        <v>470.125</v>
      </c>
      <c r="D29" s="31">
        <f>SUM(D7:D28)</f>
        <v>92.210000000000008</v>
      </c>
      <c r="E29" s="32"/>
      <c r="F29" s="33">
        <f t="shared" si="0"/>
        <v>562.33500000000004</v>
      </c>
      <c r="G29" s="34"/>
      <c r="H29" s="31">
        <f>SUM(H7:H28)</f>
        <v>725.34450000000004</v>
      </c>
      <c r="I29" s="32"/>
      <c r="J29" s="31">
        <f>SUM(J7:J28)</f>
        <v>92.210000000000008</v>
      </c>
      <c r="K29" s="35">
        <f>C29-H29</f>
        <v>-255.21950000000004</v>
      </c>
    </row>
    <row r="32" spans="1:11" ht="15.75" x14ac:dyDescent="0.25">
      <c r="B32" s="48" t="s">
        <v>79</v>
      </c>
      <c r="F32" s="49"/>
      <c r="G32" s="50" t="s">
        <v>80</v>
      </c>
      <c r="H32" s="51"/>
    </row>
    <row r="33" spans="2:8" x14ac:dyDescent="0.25">
      <c r="B33" s="48"/>
      <c r="F33" s="44" t="s">
        <v>27</v>
      </c>
      <c r="G33" s="46"/>
      <c r="H33" s="46"/>
    </row>
    <row r="34" spans="2:8" ht="15.75" x14ac:dyDescent="0.25">
      <c r="B34" s="48" t="s">
        <v>28</v>
      </c>
      <c r="F34" s="49"/>
      <c r="G34" s="50" t="s">
        <v>81</v>
      </c>
      <c r="H34" s="51"/>
    </row>
    <row r="35" spans="2:8" x14ac:dyDescent="0.25">
      <c r="F35" s="44" t="s">
        <v>27</v>
      </c>
      <c r="G35" s="46"/>
      <c r="H35" s="46"/>
    </row>
  </sheetData>
  <mergeCells count="12">
    <mergeCell ref="G32:H32"/>
    <mergeCell ref="G34:H34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62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tabSelected="1" topLeftCell="A2" zoomScale="80" zoomScaleNormal="80" workbookViewId="0">
      <selection activeCell="Q18" sqref="Q18"/>
    </sheetView>
  </sheetViews>
  <sheetFormatPr defaultRowHeight="15" x14ac:dyDescent="0.25"/>
  <cols>
    <col min="1" max="1" width="4.28515625" customWidth="1"/>
    <col min="2" max="2" width="28.5703125" customWidth="1"/>
    <col min="3" max="3" width="8.85546875" customWidth="1"/>
    <col min="4" max="4" width="12.42578125" style="135" customWidth="1"/>
    <col min="5" max="5" width="14.42578125" customWidth="1"/>
    <col min="6" max="6" width="12.85546875" customWidth="1"/>
    <col min="7" max="7" width="7.42578125" customWidth="1"/>
    <col min="8" max="8" width="7.85546875" customWidth="1"/>
    <col min="9" max="9" width="19.85546875" customWidth="1"/>
    <col min="10" max="10" width="13.5703125" style="135" customWidth="1"/>
    <col min="11" max="11" width="10.28515625" customWidth="1"/>
    <col min="257" max="257" width="4.28515625" customWidth="1"/>
    <col min="258" max="258" width="28.5703125" customWidth="1"/>
    <col min="259" max="259" width="8.85546875" customWidth="1"/>
    <col min="260" max="260" width="12.42578125" customWidth="1"/>
    <col min="261" max="261" width="14.42578125" customWidth="1"/>
    <col min="262" max="262" width="12.85546875" customWidth="1"/>
    <col min="263" max="263" width="7.42578125" customWidth="1"/>
    <col min="264" max="264" width="7.85546875" customWidth="1"/>
    <col min="265" max="265" width="19.85546875" customWidth="1"/>
    <col min="266" max="266" width="13.5703125" customWidth="1"/>
    <col min="267" max="267" width="10.28515625" customWidth="1"/>
    <col min="513" max="513" width="4.28515625" customWidth="1"/>
    <col min="514" max="514" width="28.5703125" customWidth="1"/>
    <col min="515" max="515" width="8.85546875" customWidth="1"/>
    <col min="516" max="516" width="12.42578125" customWidth="1"/>
    <col min="517" max="517" width="14.42578125" customWidth="1"/>
    <col min="518" max="518" width="12.85546875" customWidth="1"/>
    <col min="519" max="519" width="7.42578125" customWidth="1"/>
    <col min="520" max="520" width="7.85546875" customWidth="1"/>
    <col min="521" max="521" width="19.85546875" customWidth="1"/>
    <col min="522" max="522" width="13.5703125" customWidth="1"/>
    <col min="523" max="523" width="10.28515625" customWidth="1"/>
    <col min="769" max="769" width="4.28515625" customWidth="1"/>
    <col min="770" max="770" width="28.5703125" customWidth="1"/>
    <col min="771" max="771" width="8.85546875" customWidth="1"/>
    <col min="772" max="772" width="12.42578125" customWidth="1"/>
    <col min="773" max="773" width="14.42578125" customWidth="1"/>
    <col min="774" max="774" width="12.85546875" customWidth="1"/>
    <col min="775" max="775" width="7.42578125" customWidth="1"/>
    <col min="776" max="776" width="7.85546875" customWidth="1"/>
    <col min="777" max="777" width="19.85546875" customWidth="1"/>
    <col min="778" max="778" width="13.5703125" customWidth="1"/>
    <col min="779" max="779" width="10.28515625" customWidth="1"/>
    <col min="1025" max="1025" width="4.28515625" customWidth="1"/>
    <col min="1026" max="1026" width="28.5703125" customWidth="1"/>
    <col min="1027" max="1027" width="8.85546875" customWidth="1"/>
    <col min="1028" max="1028" width="12.42578125" customWidth="1"/>
    <col min="1029" max="1029" width="14.42578125" customWidth="1"/>
    <col min="1030" max="1030" width="12.85546875" customWidth="1"/>
    <col min="1031" max="1031" width="7.42578125" customWidth="1"/>
    <col min="1032" max="1032" width="7.85546875" customWidth="1"/>
    <col min="1033" max="1033" width="19.85546875" customWidth="1"/>
    <col min="1034" max="1034" width="13.5703125" customWidth="1"/>
    <col min="1035" max="1035" width="10.28515625" customWidth="1"/>
    <col min="1281" max="1281" width="4.28515625" customWidth="1"/>
    <col min="1282" max="1282" width="28.5703125" customWidth="1"/>
    <col min="1283" max="1283" width="8.85546875" customWidth="1"/>
    <col min="1284" max="1284" width="12.42578125" customWidth="1"/>
    <col min="1285" max="1285" width="14.42578125" customWidth="1"/>
    <col min="1286" max="1286" width="12.85546875" customWidth="1"/>
    <col min="1287" max="1287" width="7.42578125" customWidth="1"/>
    <col min="1288" max="1288" width="7.85546875" customWidth="1"/>
    <col min="1289" max="1289" width="19.85546875" customWidth="1"/>
    <col min="1290" max="1290" width="13.5703125" customWidth="1"/>
    <col min="1291" max="1291" width="10.28515625" customWidth="1"/>
    <col min="1537" max="1537" width="4.28515625" customWidth="1"/>
    <col min="1538" max="1538" width="28.5703125" customWidth="1"/>
    <col min="1539" max="1539" width="8.85546875" customWidth="1"/>
    <col min="1540" max="1540" width="12.42578125" customWidth="1"/>
    <col min="1541" max="1541" width="14.42578125" customWidth="1"/>
    <col min="1542" max="1542" width="12.85546875" customWidth="1"/>
    <col min="1543" max="1543" width="7.42578125" customWidth="1"/>
    <col min="1544" max="1544" width="7.85546875" customWidth="1"/>
    <col min="1545" max="1545" width="19.85546875" customWidth="1"/>
    <col min="1546" max="1546" width="13.5703125" customWidth="1"/>
    <col min="1547" max="1547" width="10.28515625" customWidth="1"/>
    <col min="1793" max="1793" width="4.28515625" customWidth="1"/>
    <col min="1794" max="1794" width="28.5703125" customWidth="1"/>
    <col min="1795" max="1795" width="8.85546875" customWidth="1"/>
    <col min="1796" max="1796" width="12.42578125" customWidth="1"/>
    <col min="1797" max="1797" width="14.42578125" customWidth="1"/>
    <col min="1798" max="1798" width="12.85546875" customWidth="1"/>
    <col min="1799" max="1799" width="7.42578125" customWidth="1"/>
    <col min="1800" max="1800" width="7.85546875" customWidth="1"/>
    <col min="1801" max="1801" width="19.85546875" customWidth="1"/>
    <col min="1802" max="1802" width="13.5703125" customWidth="1"/>
    <col min="1803" max="1803" width="10.28515625" customWidth="1"/>
    <col min="2049" max="2049" width="4.28515625" customWidth="1"/>
    <col min="2050" max="2050" width="28.5703125" customWidth="1"/>
    <col min="2051" max="2051" width="8.85546875" customWidth="1"/>
    <col min="2052" max="2052" width="12.42578125" customWidth="1"/>
    <col min="2053" max="2053" width="14.42578125" customWidth="1"/>
    <col min="2054" max="2054" width="12.85546875" customWidth="1"/>
    <col min="2055" max="2055" width="7.42578125" customWidth="1"/>
    <col min="2056" max="2056" width="7.85546875" customWidth="1"/>
    <col min="2057" max="2057" width="19.85546875" customWidth="1"/>
    <col min="2058" max="2058" width="13.5703125" customWidth="1"/>
    <col min="2059" max="2059" width="10.28515625" customWidth="1"/>
    <col min="2305" max="2305" width="4.28515625" customWidth="1"/>
    <col min="2306" max="2306" width="28.5703125" customWidth="1"/>
    <col min="2307" max="2307" width="8.85546875" customWidth="1"/>
    <col min="2308" max="2308" width="12.42578125" customWidth="1"/>
    <col min="2309" max="2309" width="14.42578125" customWidth="1"/>
    <col min="2310" max="2310" width="12.85546875" customWidth="1"/>
    <col min="2311" max="2311" width="7.42578125" customWidth="1"/>
    <col min="2312" max="2312" width="7.85546875" customWidth="1"/>
    <col min="2313" max="2313" width="19.85546875" customWidth="1"/>
    <col min="2314" max="2314" width="13.5703125" customWidth="1"/>
    <col min="2315" max="2315" width="10.28515625" customWidth="1"/>
    <col min="2561" max="2561" width="4.28515625" customWidth="1"/>
    <col min="2562" max="2562" width="28.5703125" customWidth="1"/>
    <col min="2563" max="2563" width="8.85546875" customWidth="1"/>
    <col min="2564" max="2564" width="12.42578125" customWidth="1"/>
    <col min="2565" max="2565" width="14.42578125" customWidth="1"/>
    <col min="2566" max="2566" width="12.85546875" customWidth="1"/>
    <col min="2567" max="2567" width="7.42578125" customWidth="1"/>
    <col min="2568" max="2568" width="7.85546875" customWidth="1"/>
    <col min="2569" max="2569" width="19.85546875" customWidth="1"/>
    <col min="2570" max="2570" width="13.5703125" customWidth="1"/>
    <col min="2571" max="2571" width="10.28515625" customWidth="1"/>
    <col min="2817" max="2817" width="4.28515625" customWidth="1"/>
    <col min="2818" max="2818" width="28.5703125" customWidth="1"/>
    <col min="2819" max="2819" width="8.85546875" customWidth="1"/>
    <col min="2820" max="2820" width="12.42578125" customWidth="1"/>
    <col min="2821" max="2821" width="14.42578125" customWidth="1"/>
    <col min="2822" max="2822" width="12.85546875" customWidth="1"/>
    <col min="2823" max="2823" width="7.42578125" customWidth="1"/>
    <col min="2824" max="2824" width="7.85546875" customWidth="1"/>
    <col min="2825" max="2825" width="19.85546875" customWidth="1"/>
    <col min="2826" max="2826" width="13.5703125" customWidth="1"/>
    <col min="2827" max="2827" width="10.28515625" customWidth="1"/>
    <col min="3073" max="3073" width="4.28515625" customWidth="1"/>
    <col min="3074" max="3074" width="28.5703125" customWidth="1"/>
    <col min="3075" max="3075" width="8.85546875" customWidth="1"/>
    <col min="3076" max="3076" width="12.42578125" customWidth="1"/>
    <col min="3077" max="3077" width="14.42578125" customWidth="1"/>
    <col min="3078" max="3078" width="12.85546875" customWidth="1"/>
    <col min="3079" max="3079" width="7.42578125" customWidth="1"/>
    <col min="3080" max="3080" width="7.85546875" customWidth="1"/>
    <col min="3081" max="3081" width="19.85546875" customWidth="1"/>
    <col min="3082" max="3082" width="13.5703125" customWidth="1"/>
    <col min="3083" max="3083" width="10.28515625" customWidth="1"/>
    <col min="3329" max="3329" width="4.28515625" customWidth="1"/>
    <col min="3330" max="3330" width="28.5703125" customWidth="1"/>
    <col min="3331" max="3331" width="8.85546875" customWidth="1"/>
    <col min="3332" max="3332" width="12.42578125" customWidth="1"/>
    <col min="3333" max="3333" width="14.42578125" customWidth="1"/>
    <col min="3334" max="3334" width="12.85546875" customWidth="1"/>
    <col min="3335" max="3335" width="7.42578125" customWidth="1"/>
    <col min="3336" max="3336" width="7.85546875" customWidth="1"/>
    <col min="3337" max="3337" width="19.85546875" customWidth="1"/>
    <col min="3338" max="3338" width="13.5703125" customWidth="1"/>
    <col min="3339" max="3339" width="10.28515625" customWidth="1"/>
    <col min="3585" max="3585" width="4.28515625" customWidth="1"/>
    <col min="3586" max="3586" width="28.5703125" customWidth="1"/>
    <col min="3587" max="3587" width="8.85546875" customWidth="1"/>
    <col min="3588" max="3588" width="12.42578125" customWidth="1"/>
    <col min="3589" max="3589" width="14.42578125" customWidth="1"/>
    <col min="3590" max="3590" width="12.85546875" customWidth="1"/>
    <col min="3591" max="3591" width="7.42578125" customWidth="1"/>
    <col min="3592" max="3592" width="7.85546875" customWidth="1"/>
    <col min="3593" max="3593" width="19.85546875" customWidth="1"/>
    <col min="3594" max="3594" width="13.5703125" customWidth="1"/>
    <col min="3595" max="3595" width="10.28515625" customWidth="1"/>
    <col min="3841" max="3841" width="4.28515625" customWidth="1"/>
    <col min="3842" max="3842" width="28.5703125" customWidth="1"/>
    <col min="3843" max="3843" width="8.85546875" customWidth="1"/>
    <col min="3844" max="3844" width="12.42578125" customWidth="1"/>
    <col min="3845" max="3845" width="14.42578125" customWidth="1"/>
    <col min="3846" max="3846" width="12.85546875" customWidth="1"/>
    <col min="3847" max="3847" width="7.42578125" customWidth="1"/>
    <col min="3848" max="3848" width="7.85546875" customWidth="1"/>
    <col min="3849" max="3849" width="19.85546875" customWidth="1"/>
    <col min="3850" max="3850" width="13.5703125" customWidth="1"/>
    <col min="3851" max="3851" width="10.28515625" customWidth="1"/>
    <col min="4097" max="4097" width="4.28515625" customWidth="1"/>
    <col min="4098" max="4098" width="28.5703125" customWidth="1"/>
    <col min="4099" max="4099" width="8.85546875" customWidth="1"/>
    <col min="4100" max="4100" width="12.42578125" customWidth="1"/>
    <col min="4101" max="4101" width="14.42578125" customWidth="1"/>
    <col min="4102" max="4102" width="12.85546875" customWidth="1"/>
    <col min="4103" max="4103" width="7.42578125" customWidth="1"/>
    <col min="4104" max="4104" width="7.85546875" customWidth="1"/>
    <col min="4105" max="4105" width="19.85546875" customWidth="1"/>
    <col min="4106" max="4106" width="13.5703125" customWidth="1"/>
    <col min="4107" max="4107" width="10.28515625" customWidth="1"/>
    <col min="4353" max="4353" width="4.28515625" customWidth="1"/>
    <col min="4354" max="4354" width="28.5703125" customWidth="1"/>
    <col min="4355" max="4355" width="8.85546875" customWidth="1"/>
    <col min="4356" max="4356" width="12.42578125" customWidth="1"/>
    <col min="4357" max="4357" width="14.42578125" customWidth="1"/>
    <col min="4358" max="4358" width="12.85546875" customWidth="1"/>
    <col min="4359" max="4359" width="7.42578125" customWidth="1"/>
    <col min="4360" max="4360" width="7.85546875" customWidth="1"/>
    <col min="4361" max="4361" width="19.85546875" customWidth="1"/>
    <col min="4362" max="4362" width="13.5703125" customWidth="1"/>
    <col min="4363" max="4363" width="10.28515625" customWidth="1"/>
    <col min="4609" max="4609" width="4.28515625" customWidth="1"/>
    <col min="4610" max="4610" width="28.5703125" customWidth="1"/>
    <col min="4611" max="4611" width="8.85546875" customWidth="1"/>
    <col min="4612" max="4612" width="12.42578125" customWidth="1"/>
    <col min="4613" max="4613" width="14.42578125" customWidth="1"/>
    <col min="4614" max="4614" width="12.85546875" customWidth="1"/>
    <col min="4615" max="4615" width="7.42578125" customWidth="1"/>
    <col min="4616" max="4616" width="7.85546875" customWidth="1"/>
    <col min="4617" max="4617" width="19.85546875" customWidth="1"/>
    <col min="4618" max="4618" width="13.5703125" customWidth="1"/>
    <col min="4619" max="4619" width="10.28515625" customWidth="1"/>
    <col min="4865" max="4865" width="4.28515625" customWidth="1"/>
    <col min="4866" max="4866" width="28.5703125" customWidth="1"/>
    <col min="4867" max="4867" width="8.85546875" customWidth="1"/>
    <col min="4868" max="4868" width="12.42578125" customWidth="1"/>
    <col min="4869" max="4869" width="14.42578125" customWidth="1"/>
    <col min="4870" max="4870" width="12.85546875" customWidth="1"/>
    <col min="4871" max="4871" width="7.42578125" customWidth="1"/>
    <col min="4872" max="4872" width="7.85546875" customWidth="1"/>
    <col min="4873" max="4873" width="19.85546875" customWidth="1"/>
    <col min="4874" max="4874" width="13.5703125" customWidth="1"/>
    <col min="4875" max="4875" width="10.28515625" customWidth="1"/>
    <col min="5121" max="5121" width="4.28515625" customWidth="1"/>
    <col min="5122" max="5122" width="28.5703125" customWidth="1"/>
    <col min="5123" max="5123" width="8.85546875" customWidth="1"/>
    <col min="5124" max="5124" width="12.42578125" customWidth="1"/>
    <col min="5125" max="5125" width="14.42578125" customWidth="1"/>
    <col min="5126" max="5126" width="12.85546875" customWidth="1"/>
    <col min="5127" max="5127" width="7.42578125" customWidth="1"/>
    <col min="5128" max="5128" width="7.85546875" customWidth="1"/>
    <col min="5129" max="5129" width="19.85546875" customWidth="1"/>
    <col min="5130" max="5130" width="13.5703125" customWidth="1"/>
    <col min="5131" max="5131" width="10.28515625" customWidth="1"/>
    <col min="5377" max="5377" width="4.28515625" customWidth="1"/>
    <col min="5378" max="5378" width="28.5703125" customWidth="1"/>
    <col min="5379" max="5379" width="8.85546875" customWidth="1"/>
    <col min="5380" max="5380" width="12.42578125" customWidth="1"/>
    <col min="5381" max="5381" width="14.42578125" customWidth="1"/>
    <col min="5382" max="5382" width="12.85546875" customWidth="1"/>
    <col min="5383" max="5383" width="7.42578125" customWidth="1"/>
    <col min="5384" max="5384" width="7.85546875" customWidth="1"/>
    <col min="5385" max="5385" width="19.85546875" customWidth="1"/>
    <col min="5386" max="5386" width="13.5703125" customWidth="1"/>
    <col min="5387" max="5387" width="10.28515625" customWidth="1"/>
    <col min="5633" max="5633" width="4.28515625" customWidth="1"/>
    <col min="5634" max="5634" width="28.5703125" customWidth="1"/>
    <col min="5635" max="5635" width="8.85546875" customWidth="1"/>
    <col min="5636" max="5636" width="12.42578125" customWidth="1"/>
    <col min="5637" max="5637" width="14.42578125" customWidth="1"/>
    <col min="5638" max="5638" width="12.85546875" customWidth="1"/>
    <col min="5639" max="5639" width="7.42578125" customWidth="1"/>
    <col min="5640" max="5640" width="7.85546875" customWidth="1"/>
    <col min="5641" max="5641" width="19.85546875" customWidth="1"/>
    <col min="5642" max="5642" width="13.5703125" customWidth="1"/>
    <col min="5643" max="5643" width="10.28515625" customWidth="1"/>
    <col min="5889" max="5889" width="4.28515625" customWidth="1"/>
    <col min="5890" max="5890" width="28.5703125" customWidth="1"/>
    <col min="5891" max="5891" width="8.85546875" customWidth="1"/>
    <col min="5892" max="5892" width="12.42578125" customWidth="1"/>
    <col min="5893" max="5893" width="14.42578125" customWidth="1"/>
    <col min="5894" max="5894" width="12.85546875" customWidth="1"/>
    <col min="5895" max="5895" width="7.42578125" customWidth="1"/>
    <col min="5896" max="5896" width="7.85546875" customWidth="1"/>
    <col min="5897" max="5897" width="19.85546875" customWidth="1"/>
    <col min="5898" max="5898" width="13.5703125" customWidth="1"/>
    <col min="5899" max="5899" width="10.28515625" customWidth="1"/>
    <col min="6145" max="6145" width="4.28515625" customWidth="1"/>
    <col min="6146" max="6146" width="28.5703125" customWidth="1"/>
    <col min="6147" max="6147" width="8.85546875" customWidth="1"/>
    <col min="6148" max="6148" width="12.42578125" customWidth="1"/>
    <col min="6149" max="6149" width="14.42578125" customWidth="1"/>
    <col min="6150" max="6150" width="12.85546875" customWidth="1"/>
    <col min="6151" max="6151" width="7.42578125" customWidth="1"/>
    <col min="6152" max="6152" width="7.85546875" customWidth="1"/>
    <col min="6153" max="6153" width="19.85546875" customWidth="1"/>
    <col min="6154" max="6154" width="13.5703125" customWidth="1"/>
    <col min="6155" max="6155" width="10.28515625" customWidth="1"/>
    <col min="6401" max="6401" width="4.28515625" customWidth="1"/>
    <col min="6402" max="6402" width="28.5703125" customWidth="1"/>
    <col min="6403" max="6403" width="8.85546875" customWidth="1"/>
    <col min="6404" max="6404" width="12.42578125" customWidth="1"/>
    <col min="6405" max="6405" width="14.42578125" customWidth="1"/>
    <col min="6406" max="6406" width="12.85546875" customWidth="1"/>
    <col min="6407" max="6407" width="7.42578125" customWidth="1"/>
    <col min="6408" max="6408" width="7.85546875" customWidth="1"/>
    <col min="6409" max="6409" width="19.85546875" customWidth="1"/>
    <col min="6410" max="6410" width="13.5703125" customWidth="1"/>
    <col min="6411" max="6411" width="10.28515625" customWidth="1"/>
    <col min="6657" max="6657" width="4.28515625" customWidth="1"/>
    <col min="6658" max="6658" width="28.5703125" customWidth="1"/>
    <col min="6659" max="6659" width="8.85546875" customWidth="1"/>
    <col min="6660" max="6660" width="12.42578125" customWidth="1"/>
    <col min="6661" max="6661" width="14.42578125" customWidth="1"/>
    <col min="6662" max="6662" width="12.85546875" customWidth="1"/>
    <col min="6663" max="6663" width="7.42578125" customWidth="1"/>
    <col min="6664" max="6664" width="7.85546875" customWidth="1"/>
    <col min="6665" max="6665" width="19.85546875" customWidth="1"/>
    <col min="6666" max="6666" width="13.5703125" customWidth="1"/>
    <col min="6667" max="6667" width="10.28515625" customWidth="1"/>
    <col min="6913" max="6913" width="4.28515625" customWidth="1"/>
    <col min="6914" max="6914" width="28.5703125" customWidth="1"/>
    <col min="6915" max="6915" width="8.85546875" customWidth="1"/>
    <col min="6916" max="6916" width="12.42578125" customWidth="1"/>
    <col min="6917" max="6917" width="14.42578125" customWidth="1"/>
    <col min="6918" max="6918" width="12.85546875" customWidth="1"/>
    <col min="6919" max="6919" width="7.42578125" customWidth="1"/>
    <col min="6920" max="6920" width="7.85546875" customWidth="1"/>
    <col min="6921" max="6921" width="19.85546875" customWidth="1"/>
    <col min="6922" max="6922" width="13.5703125" customWidth="1"/>
    <col min="6923" max="6923" width="10.28515625" customWidth="1"/>
    <col min="7169" max="7169" width="4.28515625" customWidth="1"/>
    <col min="7170" max="7170" width="28.5703125" customWidth="1"/>
    <col min="7171" max="7171" width="8.85546875" customWidth="1"/>
    <col min="7172" max="7172" width="12.42578125" customWidth="1"/>
    <col min="7173" max="7173" width="14.42578125" customWidth="1"/>
    <col min="7174" max="7174" width="12.85546875" customWidth="1"/>
    <col min="7175" max="7175" width="7.42578125" customWidth="1"/>
    <col min="7176" max="7176" width="7.85546875" customWidth="1"/>
    <col min="7177" max="7177" width="19.85546875" customWidth="1"/>
    <col min="7178" max="7178" width="13.5703125" customWidth="1"/>
    <col min="7179" max="7179" width="10.28515625" customWidth="1"/>
    <col min="7425" max="7425" width="4.28515625" customWidth="1"/>
    <col min="7426" max="7426" width="28.5703125" customWidth="1"/>
    <col min="7427" max="7427" width="8.85546875" customWidth="1"/>
    <col min="7428" max="7428" width="12.42578125" customWidth="1"/>
    <col min="7429" max="7429" width="14.42578125" customWidth="1"/>
    <col min="7430" max="7430" width="12.85546875" customWidth="1"/>
    <col min="7431" max="7431" width="7.42578125" customWidth="1"/>
    <col min="7432" max="7432" width="7.85546875" customWidth="1"/>
    <col min="7433" max="7433" width="19.85546875" customWidth="1"/>
    <col min="7434" max="7434" width="13.5703125" customWidth="1"/>
    <col min="7435" max="7435" width="10.28515625" customWidth="1"/>
    <col min="7681" max="7681" width="4.28515625" customWidth="1"/>
    <col min="7682" max="7682" width="28.5703125" customWidth="1"/>
    <col min="7683" max="7683" width="8.85546875" customWidth="1"/>
    <col min="7684" max="7684" width="12.42578125" customWidth="1"/>
    <col min="7685" max="7685" width="14.42578125" customWidth="1"/>
    <col min="7686" max="7686" width="12.85546875" customWidth="1"/>
    <col min="7687" max="7687" width="7.42578125" customWidth="1"/>
    <col min="7688" max="7688" width="7.85546875" customWidth="1"/>
    <col min="7689" max="7689" width="19.85546875" customWidth="1"/>
    <col min="7690" max="7690" width="13.5703125" customWidth="1"/>
    <col min="7691" max="7691" width="10.28515625" customWidth="1"/>
    <col min="7937" max="7937" width="4.28515625" customWidth="1"/>
    <col min="7938" max="7938" width="28.5703125" customWidth="1"/>
    <col min="7939" max="7939" width="8.85546875" customWidth="1"/>
    <col min="7940" max="7940" width="12.42578125" customWidth="1"/>
    <col min="7941" max="7941" width="14.42578125" customWidth="1"/>
    <col min="7942" max="7942" width="12.85546875" customWidth="1"/>
    <col min="7943" max="7943" width="7.42578125" customWidth="1"/>
    <col min="7944" max="7944" width="7.85546875" customWidth="1"/>
    <col min="7945" max="7945" width="19.85546875" customWidth="1"/>
    <col min="7946" max="7946" width="13.5703125" customWidth="1"/>
    <col min="7947" max="7947" width="10.28515625" customWidth="1"/>
    <col min="8193" max="8193" width="4.28515625" customWidth="1"/>
    <col min="8194" max="8194" width="28.5703125" customWidth="1"/>
    <col min="8195" max="8195" width="8.85546875" customWidth="1"/>
    <col min="8196" max="8196" width="12.42578125" customWidth="1"/>
    <col min="8197" max="8197" width="14.42578125" customWidth="1"/>
    <col min="8198" max="8198" width="12.85546875" customWidth="1"/>
    <col min="8199" max="8199" width="7.42578125" customWidth="1"/>
    <col min="8200" max="8200" width="7.85546875" customWidth="1"/>
    <col min="8201" max="8201" width="19.85546875" customWidth="1"/>
    <col min="8202" max="8202" width="13.5703125" customWidth="1"/>
    <col min="8203" max="8203" width="10.28515625" customWidth="1"/>
    <col min="8449" max="8449" width="4.28515625" customWidth="1"/>
    <col min="8450" max="8450" width="28.5703125" customWidth="1"/>
    <col min="8451" max="8451" width="8.85546875" customWidth="1"/>
    <col min="8452" max="8452" width="12.42578125" customWidth="1"/>
    <col min="8453" max="8453" width="14.42578125" customWidth="1"/>
    <col min="8454" max="8454" width="12.85546875" customWidth="1"/>
    <col min="8455" max="8455" width="7.42578125" customWidth="1"/>
    <col min="8456" max="8456" width="7.85546875" customWidth="1"/>
    <col min="8457" max="8457" width="19.85546875" customWidth="1"/>
    <col min="8458" max="8458" width="13.5703125" customWidth="1"/>
    <col min="8459" max="8459" width="10.28515625" customWidth="1"/>
    <col min="8705" max="8705" width="4.28515625" customWidth="1"/>
    <col min="8706" max="8706" width="28.5703125" customWidth="1"/>
    <col min="8707" max="8707" width="8.85546875" customWidth="1"/>
    <col min="8708" max="8708" width="12.42578125" customWidth="1"/>
    <col min="8709" max="8709" width="14.42578125" customWidth="1"/>
    <col min="8710" max="8710" width="12.85546875" customWidth="1"/>
    <col min="8711" max="8711" width="7.42578125" customWidth="1"/>
    <col min="8712" max="8712" width="7.85546875" customWidth="1"/>
    <col min="8713" max="8713" width="19.85546875" customWidth="1"/>
    <col min="8714" max="8714" width="13.5703125" customWidth="1"/>
    <col min="8715" max="8715" width="10.28515625" customWidth="1"/>
    <col min="8961" max="8961" width="4.28515625" customWidth="1"/>
    <col min="8962" max="8962" width="28.5703125" customWidth="1"/>
    <col min="8963" max="8963" width="8.85546875" customWidth="1"/>
    <col min="8964" max="8964" width="12.42578125" customWidth="1"/>
    <col min="8965" max="8965" width="14.42578125" customWidth="1"/>
    <col min="8966" max="8966" width="12.85546875" customWidth="1"/>
    <col min="8967" max="8967" width="7.42578125" customWidth="1"/>
    <col min="8968" max="8968" width="7.85546875" customWidth="1"/>
    <col min="8969" max="8969" width="19.85546875" customWidth="1"/>
    <col min="8970" max="8970" width="13.5703125" customWidth="1"/>
    <col min="8971" max="8971" width="10.28515625" customWidth="1"/>
    <col min="9217" max="9217" width="4.28515625" customWidth="1"/>
    <col min="9218" max="9218" width="28.5703125" customWidth="1"/>
    <col min="9219" max="9219" width="8.85546875" customWidth="1"/>
    <col min="9220" max="9220" width="12.42578125" customWidth="1"/>
    <col min="9221" max="9221" width="14.42578125" customWidth="1"/>
    <col min="9222" max="9222" width="12.85546875" customWidth="1"/>
    <col min="9223" max="9223" width="7.42578125" customWidth="1"/>
    <col min="9224" max="9224" width="7.85546875" customWidth="1"/>
    <col min="9225" max="9225" width="19.85546875" customWidth="1"/>
    <col min="9226" max="9226" width="13.5703125" customWidth="1"/>
    <col min="9227" max="9227" width="10.28515625" customWidth="1"/>
    <col min="9473" max="9473" width="4.28515625" customWidth="1"/>
    <col min="9474" max="9474" width="28.5703125" customWidth="1"/>
    <col min="9475" max="9475" width="8.85546875" customWidth="1"/>
    <col min="9476" max="9476" width="12.42578125" customWidth="1"/>
    <col min="9477" max="9477" width="14.42578125" customWidth="1"/>
    <col min="9478" max="9478" width="12.85546875" customWidth="1"/>
    <col min="9479" max="9479" width="7.42578125" customWidth="1"/>
    <col min="9480" max="9480" width="7.85546875" customWidth="1"/>
    <col min="9481" max="9481" width="19.85546875" customWidth="1"/>
    <col min="9482" max="9482" width="13.5703125" customWidth="1"/>
    <col min="9483" max="9483" width="10.28515625" customWidth="1"/>
    <col min="9729" max="9729" width="4.28515625" customWidth="1"/>
    <col min="9730" max="9730" width="28.5703125" customWidth="1"/>
    <col min="9731" max="9731" width="8.85546875" customWidth="1"/>
    <col min="9732" max="9732" width="12.42578125" customWidth="1"/>
    <col min="9733" max="9733" width="14.42578125" customWidth="1"/>
    <col min="9734" max="9734" width="12.85546875" customWidth="1"/>
    <col min="9735" max="9735" width="7.42578125" customWidth="1"/>
    <col min="9736" max="9736" width="7.85546875" customWidth="1"/>
    <col min="9737" max="9737" width="19.85546875" customWidth="1"/>
    <col min="9738" max="9738" width="13.5703125" customWidth="1"/>
    <col min="9739" max="9739" width="10.28515625" customWidth="1"/>
    <col min="9985" max="9985" width="4.28515625" customWidth="1"/>
    <col min="9986" max="9986" width="28.5703125" customWidth="1"/>
    <col min="9987" max="9987" width="8.85546875" customWidth="1"/>
    <col min="9988" max="9988" width="12.42578125" customWidth="1"/>
    <col min="9989" max="9989" width="14.42578125" customWidth="1"/>
    <col min="9990" max="9990" width="12.85546875" customWidth="1"/>
    <col min="9991" max="9991" width="7.42578125" customWidth="1"/>
    <col min="9992" max="9992" width="7.85546875" customWidth="1"/>
    <col min="9993" max="9993" width="19.85546875" customWidth="1"/>
    <col min="9994" max="9994" width="13.5703125" customWidth="1"/>
    <col min="9995" max="9995" width="10.28515625" customWidth="1"/>
    <col min="10241" max="10241" width="4.28515625" customWidth="1"/>
    <col min="10242" max="10242" width="28.5703125" customWidth="1"/>
    <col min="10243" max="10243" width="8.85546875" customWidth="1"/>
    <col min="10244" max="10244" width="12.42578125" customWidth="1"/>
    <col min="10245" max="10245" width="14.42578125" customWidth="1"/>
    <col min="10246" max="10246" width="12.85546875" customWidth="1"/>
    <col min="10247" max="10247" width="7.42578125" customWidth="1"/>
    <col min="10248" max="10248" width="7.85546875" customWidth="1"/>
    <col min="10249" max="10249" width="19.85546875" customWidth="1"/>
    <col min="10250" max="10250" width="13.5703125" customWidth="1"/>
    <col min="10251" max="10251" width="10.28515625" customWidth="1"/>
    <col min="10497" max="10497" width="4.28515625" customWidth="1"/>
    <col min="10498" max="10498" width="28.5703125" customWidth="1"/>
    <col min="10499" max="10499" width="8.85546875" customWidth="1"/>
    <col min="10500" max="10500" width="12.42578125" customWidth="1"/>
    <col min="10501" max="10501" width="14.42578125" customWidth="1"/>
    <col min="10502" max="10502" width="12.85546875" customWidth="1"/>
    <col min="10503" max="10503" width="7.42578125" customWidth="1"/>
    <col min="10504" max="10504" width="7.85546875" customWidth="1"/>
    <col min="10505" max="10505" width="19.85546875" customWidth="1"/>
    <col min="10506" max="10506" width="13.5703125" customWidth="1"/>
    <col min="10507" max="10507" width="10.28515625" customWidth="1"/>
    <col min="10753" max="10753" width="4.28515625" customWidth="1"/>
    <col min="10754" max="10754" width="28.5703125" customWidth="1"/>
    <col min="10755" max="10755" width="8.85546875" customWidth="1"/>
    <col min="10756" max="10756" width="12.42578125" customWidth="1"/>
    <col min="10757" max="10757" width="14.42578125" customWidth="1"/>
    <col min="10758" max="10758" width="12.85546875" customWidth="1"/>
    <col min="10759" max="10759" width="7.42578125" customWidth="1"/>
    <col min="10760" max="10760" width="7.85546875" customWidth="1"/>
    <col min="10761" max="10761" width="19.85546875" customWidth="1"/>
    <col min="10762" max="10762" width="13.5703125" customWidth="1"/>
    <col min="10763" max="10763" width="10.28515625" customWidth="1"/>
    <col min="11009" max="11009" width="4.28515625" customWidth="1"/>
    <col min="11010" max="11010" width="28.5703125" customWidth="1"/>
    <col min="11011" max="11011" width="8.85546875" customWidth="1"/>
    <col min="11012" max="11012" width="12.42578125" customWidth="1"/>
    <col min="11013" max="11013" width="14.42578125" customWidth="1"/>
    <col min="11014" max="11014" width="12.85546875" customWidth="1"/>
    <col min="11015" max="11015" width="7.42578125" customWidth="1"/>
    <col min="11016" max="11016" width="7.85546875" customWidth="1"/>
    <col min="11017" max="11017" width="19.85546875" customWidth="1"/>
    <col min="11018" max="11018" width="13.5703125" customWidth="1"/>
    <col min="11019" max="11019" width="10.28515625" customWidth="1"/>
    <col min="11265" max="11265" width="4.28515625" customWidth="1"/>
    <col min="11266" max="11266" width="28.5703125" customWidth="1"/>
    <col min="11267" max="11267" width="8.85546875" customWidth="1"/>
    <col min="11268" max="11268" width="12.42578125" customWidth="1"/>
    <col min="11269" max="11269" width="14.42578125" customWidth="1"/>
    <col min="11270" max="11270" width="12.85546875" customWidth="1"/>
    <col min="11271" max="11271" width="7.42578125" customWidth="1"/>
    <col min="11272" max="11272" width="7.85546875" customWidth="1"/>
    <col min="11273" max="11273" width="19.85546875" customWidth="1"/>
    <col min="11274" max="11274" width="13.5703125" customWidth="1"/>
    <col min="11275" max="11275" width="10.28515625" customWidth="1"/>
    <col min="11521" max="11521" width="4.28515625" customWidth="1"/>
    <col min="11522" max="11522" width="28.5703125" customWidth="1"/>
    <col min="11523" max="11523" width="8.85546875" customWidth="1"/>
    <col min="11524" max="11524" width="12.42578125" customWidth="1"/>
    <col min="11525" max="11525" width="14.42578125" customWidth="1"/>
    <col min="11526" max="11526" width="12.85546875" customWidth="1"/>
    <col min="11527" max="11527" width="7.42578125" customWidth="1"/>
    <col min="11528" max="11528" width="7.85546875" customWidth="1"/>
    <col min="11529" max="11529" width="19.85546875" customWidth="1"/>
    <col min="11530" max="11530" width="13.5703125" customWidth="1"/>
    <col min="11531" max="11531" width="10.28515625" customWidth="1"/>
    <col min="11777" max="11777" width="4.28515625" customWidth="1"/>
    <col min="11778" max="11778" width="28.5703125" customWidth="1"/>
    <col min="11779" max="11779" width="8.85546875" customWidth="1"/>
    <col min="11780" max="11780" width="12.42578125" customWidth="1"/>
    <col min="11781" max="11781" width="14.42578125" customWidth="1"/>
    <col min="11782" max="11782" width="12.85546875" customWidth="1"/>
    <col min="11783" max="11783" width="7.42578125" customWidth="1"/>
    <col min="11784" max="11784" width="7.85546875" customWidth="1"/>
    <col min="11785" max="11785" width="19.85546875" customWidth="1"/>
    <col min="11786" max="11786" width="13.5703125" customWidth="1"/>
    <col min="11787" max="11787" width="10.28515625" customWidth="1"/>
    <col min="12033" max="12033" width="4.28515625" customWidth="1"/>
    <col min="12034" max="12034" width="28.5703125" customWidth="1"/>
    <col min="12035" max="12035" width="8.85546875" customWidth="1"/>
    <col min="12036" max="12036" width="12.42578125" customWidth="1"/>
    <col min="12037" max="12037" width="14.42578125" customWidth="1"/>
    <col min="12038" max="12038" width="12.85546875" customWidth="1"/>
    <col min="12039" max="12039" width="7.42578125" customWidth="1"/>
    <col min="12040" max="12040" width="7.85546875" customWidth="1"/>
    <col min="12041" max="12041" width="19.85546875" customWidth="1"/>
    <col min="12042" max="12042" width="13.5703125" customWidth="1"/>
    <col min="12043" max="12043" width="10.28515625" customWidth="1"/>
    <col min="12289" max="12289" width="4.28515625" customWidth="1"/>
    <col min="12290" max="12290" width="28.5703125" customWidth="1"/>
    <col min="12291" max="12291" width="8.85546875" customWidth="1"/>
    <col min="12292" max="12292" width="12.42578125" customWidth="1"/>
    <col min="12293" max="12293" width="14.42578125" customWidth="1"/>
    <col min="12294" max="12294" width="12.85546875" customWidth="1"/>
    <col min="12295" max="12295" width="7.42578125" customWidth="1"/>
    <col min="12296" max="12296" width="7.85546875" customWidth="1"/>
    <col min="12297" max="12297" width="19.85546875" customWidth="1"/>
    <col min="12298" max="12298" width="13.5703125" customWidth="1"/>
    <col min="12299" max="12299" width="10.28515625" customWidth="1"/>
    <col min="12545" max="12545" width="4.28515625" customWidth="1"/>
    <col min="12546" max="12546" width="28.5703125" customWidth="1"/>
    <col min="12547" max="12547" width="8.85546875" customWidth="1"/>
    <col min="12548" max="12548" width="12.42578125" customWidth="1"/>
    <col min="12549" max="12549" width="14.42578125" customWidth="1"/>
    <col min="12550" max="12550" width="12.85546875" customWidth="1"/>
    <col min="12551" max="12551" width="7.42578125" customWidth="1"/>
    <col min="12552" max="12552" width="7.85546875" customWidth="1"/>
    <col min="12553" max="12553" width="19.85546875" customWidth="1"/>
    <col min="12554" max="12554" width="13.5703125" customWidth="1"/>
    <col min="12555" max="12555" width="10.28515625" customWidth="1"/>
    <col min="12801" max="12801" width="4.28515625" customWidth="1"/>
    <col min="12802" max="12802" width="28.5703125" customWidth="1"/>
    <col min="12803" max="12803" width="8.85546875" customWidth="1"/>
    <col min="12804" max="12804" width="12.42578125" customWidth="1"/>
    <col min="12805" max="12805" width="14.42578125" customWidth="1"/>
    <col min="12806" max="12806" width="12.85546875" customWidth="1"/>
    <col min="12807" max="12807" width="7.42578125" customWidth="1"/>
    <col min="12808" max="12808" width="7.85546875" customWidth="1"/>
    <col min="12809" max="12809" width="19.85546875" customWidth="1"/>
    <col min="12810" max="12810" width="13.5703125" customWidth="1"/>
    <col min="12811" max="12811" width="10.28515625" customWidth="1"/>
    <col min="13057" max="13057" width="4.28515625" customWidth="1"/>
    <col min="13058" max="13058" width="28.5703125" customWidth="1"/>
    <col min="13059" max="13059" width="8.85546875" customWidth="1"/>
    <col min="13060" max="13060" width="12.42578125" customWidth="1"/>
    <col min="13061" max="13061" width="14.42578125" customWidth="1"/>
    <col min="13062" max="13062" width="12.85546875" customWidth="1"/>
    <col min="13063" max="13063" width="7.42578125" customWidth="1"/>
    <col min="13064" max="13064" width="7.85546875" customWidth="1"/>
    <col min="13065" max="13065" width="19.85546875" customWidth="1"/>
    <col min="13066" max="13066" width="13.5703125" customWidth="1"/>
    <col min="13067" max="13067" width="10.28515625" customWidth="1"/>
    <col min="13313" max="13313" width="4.28515625" customWidth="1"/>
    <col min="13314" max="13314" width="28.5703125" customWidth="1"/>
    <col min="13315" max="13315" width="8.85546875" customWidth="1"/>
    <col min="13316" max="13316" width="12.42578125" customWidth="1"/>
    <col min="13317" max="13317" width="14.42578125" customWidth="1"/>
    <col min="13318" max="13318" width="12.85546875" customWidth="1"/>
    <col min="13319" max="13319" width="7.42578125" customWidth="1"/>
    <col min="13320" max="13320" width="7.85546875" customWidth="1"/>
    <col min="13321" max="13321" width="19.85546875" customWidth="1"/>
    <col min="13322" max="13322" width="13.5703125" customWidth="1"/>
    <col min="13323" max="13323" width="10.28515625" customWidth="1"/>
    <col min="13569" max="13569" width="4.28515625" customWidth="1"/>
    <col min="13570" max="13570" width="28.5703125" customWidth="1"/>
    <col min="13571" max="13571" width="8.85546875" customWidth="1"/>
    <col min="13572" max="13572" width="12.42578125" customWidth="1"/>
    <col min="13573" max="13573" width="14.42578125" customWidth="1"/>
    <col min="13574" max="13574" width="12.85546875" customWidth="1"/>
    <col min="13575" max="13575" width="7.42578125" customWidth="1"/>
    <col min="13576" max="13576" width="7.85546875" customWidth="1"/>
    <col min="13577" max="13577" width="19.85546875" customWidth="1"/>
    <col min="13578" max="13578" width="13.5703125" customWidth="1"/>
    <col min="13579" max="13579" width="10.28515625" customWidth="1"/>
    <col min="13825" max="13825" width="4.28515625" customWidth="1"/>
    <col min="13826" max="13826" width="28.5703125" customWidth="1"/>
    <col min="13827" max="13827" width="8.85546875" customWidth="1"/>
    <col min="13828" max="13828" width="12.42578125" customWidth="1"/>
    <col min="13829" max="13829" width="14.42578125" customWidth="1"/>
    <col min="13830" max="13830" width="12.85546875" customWidth="1"/>
    <col min="13831" max="13831" width="7.42578125" customWidth="1"/>
    <col min="13832" max="13832" width="7.85546875" customWidth="1"/>
    <col min="13833" max="13833" width="19.85546875" customWidth="1"/>
    <col min="13834" max="13834" width="13.5703125" customWidth="1"/>
    <col min="13835" max="13835" width="10.28515625" customWidth="1"/>
    <col min="14081" max="14081" width="4.28515625" customWidth="1"/>
    <col min="14082" max="14082" width="28.5703125" customWidth="1"/>
    <col min="14083" max="14083" width="8.85546875" customWidth="1"/>
    <col min="14084" max="14084" width="12.42578125" customWidth="1"/>
    <col min="14085" max="14085" width="14.42578125" customWidth="1"/>
    <col min="14086" max="14086" width="12.85546875" customWidth="1"/>
    <col min="14087" max="14087" width="7.42578125" customWidth="1"/>
    <col min="14088" max="14088" width="7.85546875" customWidth="1"/>
    <col min="14089" max="14089" width="19.85546875" customWidth="1"/>
    <col min="14090" max="14090" width="13.5703125" customWidth="1"/>
    <col min="14091" max="14091" width="10.28515625" customWidth="1"/>
    <col min="14337" max="14337" width="4.28515625" customWidth="1"/>
    <col min="14338" max="14338" width="28.5703125" customWidth="1"/>
    <col min="14339" max="14339" width="8.85546875" customWidth="1"/>
    <col min="14340" max="14340" width="12.42578125" customWidth="1"/>
    <col min="14341" max="14341" width="14.42578125" customWidth="1"/>
    <col min="14342" max="14342" width="12.85546875" customWidth="1"/>
    <col min="14343" max="14343" width="7.42578125" customWidth="1"/>
    <col min="14344" max="14344" width="7.85546875" customWidth="1"/>
    <col min="14345" max="14345" width="19.85546875" customWidth="1"/>
    <col min="14346" max="14346" width="13.5703125" customWidth="1"/>
    <col min="14347" max="14347" width="10.28515625" customWidth="1"/>
    <col min="14593" max="14593" width="4.28515625" customWidth="1"/>
    <col min="14594" max="14594" width="28.5703125" customWidth="1"/>
    <col min="14595" max="14595" width="8.85546875" customWidth="1"/>
    <col min="14596" max="14596" width="12.42578125" customWidth="1"/>
    <col min="14597" max="14597" width="14.42578125" customWidth="1"/>
    <col min="14598" max="14598" width="12.85546875" customWidth="1"/>
    <col min="14599" max="14599" width="7.42578125" customWidth="1"/>
    <col min="14600" max="14600" width="7.85546875" customWidth="1"/>
    <col min="14601" max="14601" width="19.85546875" customWidth="1"/>
    <col min="14602" max="14602" width="13.5703125" customWidth="1"/>
    <col min="14603" max="14603" width="10.28515625" customWidth="1"/>
    <col min="14849" max="14849" width="4.28515625" customWidth="1"/>
    <col min="14850" max="14850" width="28.5703125" customWidth="1"/>
    <col min="14851" max="14851" width="8.85546875" customWidth="1"/>
    <col min="14852" max="14852" width="12.42578125" customWidth="1"/>
    <col min="14853" max="14853" width="14.42578125" customWidth="1"/>
    <col min="14854" max="14854" width="12.85546875" customWidth="1"/>
    <col min="14855" max="14855" width="7.42578125" customWidth="1"/>
    <col min="14856" max="14856" width="7.85546875" customWidth="1"/>
    <col min="14857" max="14857" width="19.85546875" customWidth="1"/>
    <col min="14858" max="14858" width="13.5703125" customWidth="1"/>
    <col min="14859" max="14859" width="10.28515625" customWidth="1"/>
    <col min="15105" max="15105" width="4.28515625" customWidth="1"/>
    <col min="15106" max="15106" width="28.5703125" customWidth="1"/>
    <col min="15107" max="15107" width="8.85546875" customWidth="1"/>
    <col min="15108" max="15108" width="12.42578125" customWidth="1"/>
    <col min="15109" max="15109" width="14.42578125" customWidth="1"/>
    <col min="15110" max="15110" width="12.85546875" customWidth="1"/>
    <col min="15111" max="15111" width="7.42578125" customWidth="1"/>
    <col min="15112" max="15112" width="7.85546875" customWidth="1"/>
    <col min="15113" max="15113" width="19.85546875" customWidth="1"/>
    <col min="15114" max="15114" width="13.5703125" customWidth="1"/>
    <col min="15115" max="15115" width="10.28515625" customWidth="1"/>
    <col min="15361" max="15361" width="4.28515625" customWidth="1"/>
    <col min="15362" max="15362" width="28.5703125" customWidth="1"/>
    <col min="15363" max="15363" width="8.85546875" customWidth="1"/>
    <col min="15364" max="15364" width="12.42578125" customWidth="1"/>
    <col min="15365" max="15365" width="14.42578125" customWidth="1"/>
    <col min="15366" max="15366" width="12.85546875" customWidth="1"/>
    <col min="15367" max="15367" width="7.42578125" customWidth="1"/>
    <col min="15368" max="15368" width="7.85546875" customWidth="1"/>
    <col min="15369" max="15369" width="19.85546875" customWidth="1"/>
    <col min="15370" max="15370" width="13.5703125" customWidth="1"/>
    <col min="15371" max="15371" width="10.28515625" customWidth="1"/>
    <col min="15617" max="15617" width="4.28515625" customWidth="1"/>
    <col min="15618" max="15618" width="28.5703125" customWidth="1"/>
    <col min="15619" max="15619" width="8.85546875" customWidth="1"/>
    <col min="15620" max="15620" width="12.42578125" customWidth="1"/>
    <col min="15621" max="15621" width="14.42578125" customWidth="1"/>
    <col min="15622" max="15622" width="12.85546875" customWidth="1"/>
    <col min="15623" max="15623" width="7.42578125" customWidth="1"/>
    <col min="15624" max="15624" width="7.85546875" customWidth="1"/>
    <col min="15625" max="15625" width="19.85546875" customWidth="1"/>
    <col min="15626" max="15626" width="13.5703125" customWidth="1"/>
    <col min="15627" max="15627" width="10.28515625" customWidth="1"/>
    <col min="15873" max="15873" width="4.28515625" customWidth="1"/>
    <col min="15874" max="15874" width="28.5703125" customWidth="1"/>
    <col min="15875" max="15875" width="8.85546875" customWidth="1"/>
    <col min="15876" max="15876" width="12.42578125" customWidth="1"/>
    <col min="15877" max="15877" width="14.42578125" customWidth="1"/>
    <col min="15878" max="15878" width="12.85546875" customWidth="1"/>
    <col min="15879" max="15879" width="7.42578125" customWidth="1"/>
    <col min="15880" max="15880" width="7.85546875" customWidth="1"/>
    <col min="15881" max="15881" width="19.85546875" customWidth="1"/>
    <col min="15882" max="15882" width="13.5703125" customWidth="1"/>
    <col min="15883" max="15883" width="10.28515625" customWidth="1"/>
    <col min="16129" max="16129" width="4.28515625" customWidth="1"/>
    <col min="16130" max="16130" width="28.5703125" customWidth="1"/>
    <col min="16131" max="16131" width="8.85546875" customWidth="1"/>
    <col min="16132" max="16132" width="12.42578125" customWidth="1"/>
    <col min="16133" max="16133" width="14.42578125" customWidth="1"/>
    <col min="16134" max="16134" width="12.85546875" customWidth="1"/>
    <col min="16135" max="16135" width="7.42578125" customWidth="1"/>
    <col min="16136" max="16136" width="7.85546875" customWidth="1"/>
    <col min="16137" max="16137" width="19.85546875" customWidth="1"/>
    <col min="16138" max="16138" width="13.5703125" customWidth="1"/>
    <col min="16139" max="16139" width="10.28515625" customWidth="1"/>
  </cols>
  <sheetData>
    <row r="1" spans="1:11" ht="61.5" customHeight="1" x14ac:dyDescent="0.25">
      <c r="A1" s="2"/>
      <c r="B1" s="5" t="s">
        <v>184</v>
      </c>
      <c r="C1" s="6"/>
      <c r="D1" s="6"/>
      <c r="E1" s="6"/>
      <c r="F1" s="6"/>
      <c r="G1" s="6"/>
      <c r="H1" s="6"/>
      <c r="I1" s="6"/>
      <c r="J1" s="6"/>
      <c r="K1" s="2"/>
    </row>
    <row r="2" spans="1:11" ht="16.5" customHeight="1" x14ac:dyDescent="0.25">
      <c r="A2" s="7" t="s">
        <v>32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48.75" customHeight="1" x14ac:dyDescent="0.25">
      <c r="A3" s="139" t="s">
        <v>2</v>
      </c>
      <c r="B3" s="139" t="s">
        <v>3</v>
      </c>
      <c r="C3" s="140" t="s">
        <v>4</v>
      </c>
      <c r="D3" s="140"/>
      <c r="E3" s="140"/>
      <c r="F3" s="140" t="s">
        <v>5</v>
      </c>
      <c r="G3" s="140" t="s">
        <v>6</v>
      </c>
      <c r="H3" s="140"/>
      <c r="I3" s="140"/>
      <c r="J3" s="140"/>
      <c r="K3" s="141" t="s">
        <v>161</v>
      </c>
    </row>
    <row r="4" spans="1:11" ht="158.25" customHeight="1" x14ac:dyDescent="0.25">
      <c r="A4" s="139"/>
      <c r="B4" s="139"/>
      <c r="C4" s="142" t="s">
        <v>162</v>
      </c>
      <c r="D4" s="143" t="s">
        <v>163</v>
      </c>
      <c r="E4" s="142" t="s">
        <v>10</v>
      </c>
      <c r="F4" s="140"/>
      <c r="G4" s="144" t="s">
        <v>11</v>
      </c>
      <c r="H4" s="142" t="s">
        <v>164</v>
      </c>
      <c r="I4" s="142" t="s">
        <v>13</v>
      </c>
      <c r="J4" s="145" t="s">
        <v>164</v>
      </c>
      <c r="K4" s="141"/>
    </row>
    <row r="5" spans="1:11" ht="12.75" customHeight="1" x14ac:dyDescent="0.25">
      <c r="A5" s="142">
        <v>1</v>
      </c>
      <c r="B5" s="146" t="s">
        <v>59</v>
      </c>
      <c r="C5" s="147">
        <v>3719.18</v>
      </c>
      <c r="D5" s="148"/>
      <c r="E5" s="149"/>
      <c r="F5" s="150">
        <f>C5</f>
        <v>3719.18</v>
      </c>
      <c r="G5" s="146"/>
      <c r="H5" s="147"/>
      <c r="I5" s="151"/>
      <c r="J5" s="148"/>
      <c r="K5" s="152"/>
    </row>
    <row r="6" spans="1:11" ht="12.75" customHeight="1" x14ac:dyDescent="0.25">
      <c r="A6" s="142">
        <v>2</v>
      </c>
      <c r="B6" s="146" t="s">
        <v>185</v>
      </c>
      <c r="C6" s="147"/>
      <c r="D6" s="148"/>
      <c r="E6" s="149"/>
      <c r="F6" s="150"/>
      <c r="G6" s="153">
        <v>2220</v>
      </c>
      <c r="H6" s="147">
        <v>105.15</v>
      </c>
      <c r="I6" s="151" t="s">
        <v>186</v>
      </c>
      <c r="J6" s="147">
        <v>105.15</v>
      </c>
      <c r="K6" s="152"/>
    </row>
    <row r="7" spans="1:11" ht="12.75" customHeight="1" x14ac:dyDescent="0.25">
      <c r="A7" s="142">
        <v>3</v>
      </c>
      <c r="B7" s="153" t="s">
        <v>165</v>
      </c>
      <c r="C7" s="154"/>
      <c r="D7" s="155">
        <v>15.8</v>
      </c>
      <c r="E7" s="151" t="s">
        <v>23</v>
      </c>
      <c r="F7" s="156">
        <f t="shared" ref="F7:F76" si="0">D7</f>
        <v>15.8</v>
      </c>
      <c r="G7" s="153">
        <v>2220</v>
      </c>
      <c r="H7" s="154"/>
      <c r="I7" s="151" t="str">
        <f>E7</f>
        <v>медикаменти</v>
      </c>
      <c r="J7" s="155">
        <f t="shared" ref="J7:J27" si="1">F7</f>
        <v>15.8</v>
      </c>
      <c r="K7" s="152"/>
    </row>
    <row r="8" spans="1:11" ht="12.75" customHeight="1" x14ac:dyDescent="0.25">
      <c r="A8" s="142">
        <f>A7+1</f>
        <v>4</v>
      </c>
      <c r="B8" s="153" t="s">
        <v>166</v>
      </c>
      <c r="C8" s="154"/>
      <c r="D8" s="155">
        <v>791.8</v>
      </c>
      <c r="E8" s="151" t="s">
        <v>23</v>
      </c>
      <c r="F8" s="156">
        <f t="shared" si="0"/>
        <v>791.8</v>
      </c>
      <c r="G8" s="153">
        <v>2220</v>
      </c>
      <c r="H8" s="154"/>
      <c r="I8" s="151" t="str">
        <f>E8</f>
        <v>медикаменти</v>
      </c>
      <c r="J8" s="155">
        <f t="shared" si="1"/>
        <v>791.8</v>
      </c>
      <c r="K8" s="152"/>
    </row>
    <row r="9" spans="1:11" ht="12.75" customHeight="1" x14ac:dyDescent="0.25">
      <c r="A9" s="142">
        <v>4</v>
      </c>
      <c r="B9" s="153" t="s">
        <v>167</v>
      </c>
      <c r="C9" s="154"/>
      <c r="D9" s="155">
        <v>16.3</v>
      </c>
      <c r="E9" s="151" t="s">
        <v>23</v>
      </c>
      <c r="F9" s="156">
        <f t="shared" si="0"/>
        <v>16.3</v>
      </c>
      <c r="G9" s="153">
        <v>2220</v>
      </c>
      <c r="H9" s="154"/>
      <c r="I9" s="151" t="str">
        <f>E9</f>
        <v>медикаменти</v>
      </c>
      <c r="J9" s="155">
        <f t="shared" si="1"/>
        <v>16.3</v>
      </c>
      <c r="K9" s="152"/>
    </row>
    <row r="10" spans="1:11" ht="12.75" customHeight="1" x14ac:dyDescent="0.25">
      <c r="A10" s="142">
        <v>5</v>
      </c>
      <c r="B10" s="153" t="s">
        <v>83</v>
      </c>
      <c r="C10" s="154"/>
      <c r="D10" s="155">
        <v>280.98</v>
      </c>
      <c r="E10" s="151" t="s">
        <v>23</v>
      </c>
      <c r="F10" s="156">
        <f t="shared" si="0"/>
        <v>280.98</v>
      </c>
      <c r="G10" s="153">
        <v>2220</v>
      </c>
      <c r="H10" s="154"/>
      <c r="I10" s="151" t="s">
        <v>23</v>
      </c>
      <c r="J10" s="155">
        <f t="shared" si="1"/>
        <v>280.98</v>
      </c>
      <c r="K10" s="152"/>
    </row>
    <row r="11" spans="1:11" ht="12.75" customHeight="1" x14ac:dyDescent="0.25">
      <c r="A11" s="142">
        <v>6</v>
      </c>
      <c r="B11" s="151" t="s">
        <v>168</v>
      </c>
      <c r="C11" s="154"/>
      <c r="D11" s="155">
        <v>1.1000000000000001</v>
      </c>
      <c r="E11" s="151" t="s">
        <v>23</v>
      </c>
      <c r="F11" s="156">
        <f t="shared" si="0"/>
        <v>1.1000000000000001</v>
      </c>
      <c r="G11" s="153">
        <v>2220</v>
      </c>
      <c r="H11" s="154"/>
      <c r="I11" s="151" t="s">
        <v>23</v>
      </c>
      <c r="J11" s="155">
        <f t="shared" si="1"/>
        <v>1.1000000000000001</v>
      </c>
      <c r="K11" s="152"/>
    </row>
    <row r="12" spans="1:11" ht="12.75" customHeight="1" x14ac:dyDescent="0.25">
      <c r="A12" s="142">
        <f>A11+1</f>
        <v>7</v>
      </c>
      <c r="B12" s="153" t="s">
        <v>169</v>
      </c>
      <c r="C12" s="154"/>
      <c r="D12" s="155">
        <v>3</v>
      </c>
      <c r="E12" s="151" t="s">
        <v>23</v>
      </c>
      <c r="F12" s="156">
        <f t="shared" si="0"/>
        <v>3</v>
      </c>
      <c r="G12" s="153">
        <v>2220</v>
      </c>
      <c r="H12" s="154"/>
      <c r="I12" s="151" t="s">
        <v>23</v>
      </c>
      <c r="J12" s="155">
        <f t="shared" si="1"/>
        <v>3</v>
      </c>
      <c r="K12" s="152"/>
    </row>
    <row r="13" spans="1:11" ht="12.75" customHeight="1" x14ac:dyDescent="0.25">
      <c r="A13" s="142">
        <v>7</v>
      </c>
      <c r="B13" s="153" t="s">
        <v>170</v>
      </c>
      <c r="C13" s="154"/>
      <c r="D13" s="155">
        <v>19.55</v>
      </c>
      <c r="E13" s="151" t="s">
        <v>23</v>
      </c>
      <c r="F13" s="156">
        <f t="shared" si="0"/>
        <v>19.55</v>
      </c>
      <c r="G13" s="153">
        <v>2220</v>
      </c>
      <c r="H13" s="154"/>
      <c r="I13" s="151" t="s">
        <v>23</v>
      </c>
      <c r="J13" s="155">
        <f t="shared" si="1"/>
        <v>19.55</v>
      </c>
      <c r="K13" s="152"/>
    </row>
    <row r="14" spans="1:11" ht="12.75" customHeight="1" x14ac:dyDescent="0.25">
      <c r="A14" s="142">
        <v>8</v>
      </c>
      <c r="B14" s="153" t="s">
        <v>187</v>
      </c>
      <c r="C14" s="154"/>
      <c r="D14" s="155">
        <v>688.87</v>
      </c>
      <c r="E14" s="151" t="s">
        <v>23</v>
      </c>
      <c r="F14" s="156">
        <f t="shared" si="0"/>
        <v>688.87</v>
      </c>
      <c r="G14" s="153">
        <v>2220</v>
      </c>
      <c r="H14" s="154"/>
      <c r="I14" s="151" t="s">
        <v>23</v>
      </c>
      <c r="J14" s="155">
        <f t="shared" si="1"/>
        <v>688.87</v>
      </c>
      <c r="K14" s="152"/>
    </row>
    <row r="15" spans="1:11" ht="12.75" customHeight="1" x14ac:dyDescent="0.25">
      <c r="A15" s="142">
        <v>9</v>
      </c>
      <c r="B15" s="153" t="s">
        <v>188</v>
      </c>
      <c r="C15" s="154"/>
      <c r="D15" s="155">
        <v>118.22</v>
      </c>
      <c r="E15" s="151" t="s">
        <v>23</v>
      </c>
      <c r="F15" s="156">
        <f t="shared" si="0"/>
        <v>118.22</v>
      </c>
      <c r="G15" s="153">
        <v>2220</v>
      </c>
      <c r="H15" s="154"/>
      <c r="I15" s="151" t="s">
        <v>23</v>
      </c>
      <c r="J15" s="155">
        <f t="shared" si="1"/>
        <v>118.22</v>
      </c>
      <c r="K15" s="152"/>
    </row>
    <row r="16" spans="1:11" ht="12.75" customHeight="1" x14ac:dyDescent="0.25">
      <c r="A16" s="142">
        <f>A15+1</f>
        <v>10</v>
      </c>
      <c r="B16" s="153" t="s">
        <v>189</v>
      </c>
      <c r="C16" s="154"/>
      <c r="D16" s="155">
        <v>10.88</v>
      </c>
      <c r="E16" s="151" t="s">
        <v>23</v>
      </c>
      <c r="F16" s="156">
        <f t="shared" si="0"/>
        <v>10.88</v>
      </c>
      <c r="G16" s="153">
        <v>2220</v>
      </c>
      <c r="H16" s="154"/>
      <c r="I16" s="151" t="s">
        <v>23</v>
      </c>
      <c r="J16" s="155">
        <f t="shared" si="1"/>
        <v>10.88</v>
      </c>
      <c r="K16" s="152"/>
    </row>
    <row r="17" spans="1:15" ht="12.75" customHeight="1" x14ac:dyDescent="0.25">
      <c r="A17" s="142">
        <v>10</v>
      </c>
      <c r="B17" s="153" t="s">
        <v>190</v>
      </c>
      <c r="C17" s="154"/>
      <c r="D17" s="155">
        <v>33.450000000000003</v>
      </c>
      <c r="E17" s="151" t="s">
        <v>23</v>
      </c>
      <c r="F17" s="156">
        <f t="shared" si="0"/>
        <v>33.450000000000003</v>
      </c>
      <c r="G17" s="153">
        <v>2220</v>
      </c>
      <c r="H17" s="154"/>
      <c r="I17" s="151" t="s">
        <v>23</v>
      </c>
      <c r="J17" s="155">
        <f t="shared" si="1"/>
        <v>33.450000000000003</v>
      </c>
      <c r="K17" s="152"/>
    </row>
    <row r="18" spans="1:15" ht="12.75" customHeight="1" x14ac:dyDescent="0.25">
      <c r="A18" s="142">
        <v>11</v>
      </c>
      <c r="B18" s="153" t="s">
        <v>191</v>
      </c>
      <c r="C18" s="154"/>
      <c r="D18" s="155">
        <v>40</v>
      </c>
      <c r="E18" s="151" t="s">
        <v>23</v>
      </c>
      <c r="F18" s="156">
        <f t="shared" si="0"/>
        <v>40</v>
      </c>
      <c r="G18" s="153">
        <v>2220</v>
      </c>
      <c r="H18" s="154"/>
      <c r="I18" s="151" t="s">
        <v>23</v>
      </c>
      <c r="J18" s="155">
        <f t="shared" si="1"/>
        <v>40</v>
      </c>
      <c r="K18" s="152"/>
    </row>
    <row r="19" spans="1:15" ht="12.75" customHeight="1" x14ac:dyDescent="0.25">
      <c r="A19" s="142">
        <v>12</v>
      </c>
      <c r="B19" s="153" t="s">
        <v>192</v>
      </c>
      <c r="C19" s="154"/>
      <c r="D19" s="155">
        <v>14.98</v>
      </c>
      <c r="E19" s="151" t="s">
        <v>23</v>
      </c>
      <c r="F19" s="156">
        <f t="shared" si="0"/>
        <v>14.98</v>
      </c>
      <c r="G19" s="153">
        <v>2220</v>
      </c>
      <c r="H19" s="154"/>
      <c r="I19" s="151" t="s">
        <v>23</v>
      </c>
      <c r="J19" s="155">
        <f t="shared" si="1"/>
        <v>14.98</v>
      </c>
      <c r="K19" s="152"/>
    </row>
    <row r="20" spans="1:15" ht="12.75" customHeight="1" x14ac:dyDescent="0.25">
      <c r="A20" s="142">
        <f>A19+1</f>
        <v>13</v>
      </c>
      <c r="B20" s="153" t="s">
        <v>14</v>
      </c>
      <c r="C20" s="154"/>
      <c r="D20" s="155">
        <v>11.5</v>
      </c>
      <c r="E20" s="151" t="s">
        <v>84</v>
      </c>
      <c r="F20" s="156">
        <f t="shared" si="0"/>
        <v>11.5</v>
      </c>
      <c r="G20" s="153">
        <v>2210</v>
      </c>
      <c r="H20" s="154"/>
      <c r="I20" s="151" t="str">
        <f>E20</f>
        <v>меблі</v>
      </c>
      <c r="J20" s="155">
        <f t="shared" si="1"/>
        <v>11.5</v>
      </c>
      <c r="K20" s="152"/>
    </row>
    <row r="21" spans="1:15" ht="12.75" customHeight="1" x14ac:dyDescent="0.25">
      <c r="A21" s="142">
        <v>13</v>
      </c>
      <c r="B21" s="153" t="s">
        <v>171</v>
      </c>
      <c r="C21" s="154"/>
      <c r="D21" s="155">
        <v>1.7</v>
      </c>
      <c r="E21" s="151" t="s">
        <v>36</v>
      </c>
      <c r="F21" s="156">
        <f t="shared" si="0"/>
        <v>1.7</v>
      </c>
      <c r="G21" s="153">
        <v>2210</v>
      </c>
      <c r="H21" s="154"/>
      <c r="I21" s="151" t="str">
        <f>E21</f>
        <v>канцтовари</v>
      </c>
      <c r="J21" s="155">
        <f t="shared" si="1"/>
        <v>1.7</v>
      </c>
      <c r="K21" s="152"/>
      <c r="O21" s="135"/>
    </row>
    <row r="22" spans="1:15" ht="12.75" customHeight="1" x14ac:dyDescent="0.25">
      <c r="A22" s="142">
        <v>14</v>
      </c>
      <c r="B22" s="151" t="s">
        <v>168</v>
      </c>
      <c r="C22" s="154"/>
      <c r="D22" s="155">
        <v>10</v>
      </c>
      <c r="E22" s="151" t="s">
        <v>84</v>
      </c>
      <c r="F22" s="156">
        <f t="shared" si="0"/>
        <v>10</v>
      </c>
      <c r="G22" s="153">
        <v>2210</v>
      </c>
      <c r="H22" s="154"/>
      <c r="I22" s="151" t="str">
        <f t="shared" ref="I22:I27" si="2">E22</f>
        <v>меблі</v>
      </c>
      <c r="J22" s="155">
        <f t="shared" si="1"/>
        <v>10</v>
      </c>
      <c r="K22" s="152"/>
    </row>
    <row r="23" spans="1:15" ht="12.75" customHeight="1" x14ac:dyDescent="0.25">
      <c r="A23" s="142">
        <v>15</v>
      </c>
      <c r="B23" s="153" t="s">
        <v>14</v>
      </c>
      <c r="C23" s="154"/>
      <c r="D23" s="155">
        <v>0.5</v>
      </c>
      <c r="E23" s="151" t="s">
        <v>172</v>
      </c>
      <c r="F23" s="156">
        <f t="shared" si="0"/>
        <v>0.5</v>
      </c>
      <c r="G23" s="153">
        <v>2210</v>
      </c>
      <c r="H23" s="154"/>
      <c r="I23" s="151" t="str">
        <f t="shared" si="2"/>
        <v>відсмоктувач</v>
      </c>
      <c r="J23" s="155">
        <f t="shared" si="1"/>
        <v>0.5</v>
      </c>
      <c r="K23" s="152"/>
    </row>
    <row r="24" spans="1:15" ht="12.75" customHeight="1" x14ac:dyDescent="0.25">
      <c r="A24" s="142">
        <f>A23+1</f>
        <v>16</v>
      </c>
      <c r="B24" s="153" t="s">
        <v>173</v>
      </c>
      <c r="C24" s="154"/>
      <c r="D24" s="155">
        <v>0.5</v>
      </c>
      <c r="E24" s="151" t="s">
        <v>84</v>
      </c>
      <c r="F24" s="156">
        <f t="shared" si="0"/>
        <v>0.5</v>
      </c>
      <c r="G24" s="153">
        <v>2210</v>
      </c>
      <c r="H24" s="154"/>
      <c r="I24" s="151" t="str">
        <f t="shared" si="2"/>
        <v>меблі</v>
      </c>
      <c r="J24" s="155">
        <f t="shared" si="1"/>
        <v>0.5</v>
      </c>
      <c r="K24" s="152"/>
    </row>
    <row r="25" spans="1:15" ht="12.75" customHeight="1" x14ac:dyDescent="0.25">
      <c r="A25" s="142">
        <v>16</v>
      </c>
      <c r="B25" s="153" t="s">
        <v>174</v>
      </c>
      <c r="C25" s="154"/>
      <c r="D25" s="155">
        <v>46.3</v>
      </c>
      <c r="E25" s="151" t="s">
        <v>175</v>
      </c>
      <c r="F25" s="156">
        <f t="shared" si="0"/>
        <v>46.3</v>
      </c>
      <c r="G25" s="153">
        <v>2210</v>
      </c>
      <c r="H25" s="154"/>
      <c r="I25" s="151" t="str">
        <f t="shared" si="2"/>
        <v>мед.меблі</v>
      </c>
      <c r="J25" s="155">
        <f>F25</f>
        <v>46.3</v>
      </c>
      <c r="K25" s="152"/>
    </row>
    <row r="26" spans="1:15" ht="12.75" customHeight="1" x14ac:dyDescent="0.25">
      <c r="A26" s="142">
        <v>17</v>
      </c>
      <c r="B26" s="153" t="s">
        <v>176</v>
      </c>
      <c r="C26" s="154"/>
      <c r="D26" s="155">
        <v>243.96</v>
      </c>
      <c r="E26" s="151" t="s">
        <v>177</v>
      </c>
      <c r="F26" s="156">
        <f t="shared" si="0"/>
        <v>243.96</v>
      </c>
      <c r="G26" s="153">
        <v>3110</v>
      </c>
      <c r="H26" s="154"/>
      <c r="I26" s="151" t="str">
        <f t="shared" si="2"/>
        <v>одноканальний ел.генератор</v>
      </c>
      <c r="J26" s="155">
        <f t="shared" si="1"/>
        <v>243.96</v>
      </c>
      <c r="K26" s="152"/>
    </row>
    <row r="27" spans="1:15" ht="12.75" customHeight="1" x14ac:dyDescent="0.25">
      <c r="A27" s="142">
        <v>18</v>
      </c>
      <c r="B27" s="151" t="s">
        <v>178</v>
      </c>
      <c r="C27" s="154"/>
      <c r="D27" s="155">
        <v>19</v>
      </c>
      <c r="E27" s="151" t="s">
        <v>179</v>
      </c>
      <c r="F27" s="156">
        <f t="shared" si="0"/>
        <v>19</v>
      </c>
      <c r="G27" s="153">
        <v>3110</v>
      </c>
      <c r="H27" s="154"/>
      <c r="I27" s="151" t="str">
        <f t="shared" si="2"/>
        <v>шафа витяжна лабораторна</v>
      </c>
      <c r="J27" s="155">
        <f t="shared" si="1"/>
        <v>19</v>
      </c>
      <c r="K27" s="152"/>
    </row>
    <row r="28" spans="1:15" ht="12.75" customHeight="1" x14ac:dyDescent="0.25">
      <c r="A28" s="142">
        <f>A27+1</f>
        <v>19</v>
      </c>
      <c r="B28" s="146" t="s">
        <v>180</v>
      </c>
      <c r="C28" s="147"/>
      <c r="D28" s="148">
        <v>14771.49</v>
      </c>
      <c r="E28" s="149" t="s">
        <v>181</v>
      </c>
      <c r="F28" s="150">
        <f t="shared" si="0"/>
        <v>14771.49</v>
      </c>
      <c r="G28" s="146">
        <v>2220</v>
      </c>
      <c r="H28" s="154"/>
      <c r="I28" s="149" t="str">
        <f>E28</f>
        <v>хіміопрепарати</v>
      </c>
      <c r="J28" s="148">
        <f>F28</f>
        <v>14771.49</v>
      </c>
      <c r="K28" s="152"/>
    </row>
    <row r="29" spans="1:15" ht="17.25" customHeight="1" x14ac:dyDescent="0.25">
      <c r="A29" s="142">
        <v>19</v>
      </c>
      <c r="B29" s="146" t="s">
        <v>182</v>
      </c>
      <c r="C29" s="147"/>
      <c r="D29" s="148">
        <v>419.38</v>
      </c>
      <c r="E29" s="149" t="s">
        <v>183</v>
      </c>
      <c r="F29" s="150">
        <f t="shared" si="0"/>
        <v>419.38</v>
      </c>
      <c r="G29" s="146">
        <v>2220</v>
      </c>
      <c r="H29" s="154"/>
      <c r="I29" s="157" t="str">
        <f>E29</f>
        <v>кров</v>
      </c>
      <c r="J29" s="148">
        <f>F29</f>
        <v>419.38</v>
      </c>
      <c r="K29" s="152"/>
    </row>
    <row r="30" spans="1:15" ht="17.25" customHeight="1" x14ac:dyDescent="0.25">
      <c r="A30" s="142">
        <v>20</v>
      </c>
      <c r="B30" s="146" t="s">
        <v>193</v>
      </c>
      <c r="C30" s="147"/>
      <c r="D30" s="148">
        <f>8.07+8.07+3.6+0.11</f>
        <v>19.850000000000001</v>
      </c>
      <c r="E30" s="149" t="str">
        <f>I30</f>
        <v>Ліжка баготоф.</v>
      </c>
      <c r="F30" s="150">
        <f t="shared" si="0"/>
        <v>19.850000000000001</v>
      </c>
      <c r="G30" s="146">
        <v>2210</v>
      </c>
      <c r="H30" s="154"/>
      <c r="I30" s="149" t="s">
        <v>194</v>
      </c>
      <c r="J30" s="155">
        <f>F30</f>
        <v>19.850000000000001</v>
      </c>
      <c r="K30" s="152"/>
    </row>
    <row r="31" spans="1:15" ht="17.25" customHeight="1" x14ac:dyDescent="0.25">
      <c r="A31" s="142">
        <v>21</v>
      </c>
      <c r="B31" s="146" t="s">
        <v>195</v>
      </c>
      <c r="C31" s="147"/>
      <c r="D31" s="148">
        <f>0.26+0.2+0.25</f>
        <v>0.71</v>
      </c>
      <c r="E31" s="149" t="str">
        <f t="shared" ref="E31:E77" si="3">I31</f>
        <v>пральна машина</v>
      </c>
      <c r="F31" s="150">
        <f t="shared" si="0"/>
        <v>0.71</v>
      </c>
      <c r="G31" s="146">
        <v>2210</v>
      </c>
      <c r="H31" s="154"/>
      <c r="I31" s="149" t="s">
        <v>196</v>
      </c>
      <c r="J31" s="155">
        <f>F31</f>
        <v>0.71</v>
      </c>
      <c r="K31" s="152"/>
    </row>
    <row r="32" spans="1:15" ht="17.25" customHeight="1" x14ac:dyDescent="0.25">
      <c r="A32" s="142">
        <f>A31+1</f>
        <v>22</v>
      </c>
      <c r="B32" s="146" t="s">
        <v>197</v>
      </c>
      <c r="C32" s="147"/>
      <c r="D32" s="148">
        <v>82.85</v>
      </c>
      <c r="E32" s="149" t="str">
        <f t="shared" si="3"/>
        <v>дит.майданчик</v>
      </c>
      <c r="F32" s="150">
        <f t="shared" si="0"/>
        <v>82.85</v>
      </c>
      <c r="G32" s="146">
        <v>3110</v>
      </c>
      <c r="H32" s="154"/>
      <c r="I32" s="149" t="s">
        <v>198</v>
      </c>
      <c r="J32" s="155">
        <f>F32</f>
        <v>82.85</v>
      </c>
      <c r="K32" s="152"/>
    </row>
    <row r="33" spans="1:11" ht="16.5" customHeight="1" x14ac:dyDescent="0.25">
      <c r="A33" s="142">
        <v>22</v>
      </c>
      <c r="B33" s="146" t="s">
        <v>199</v>
      </c>
      <c r="C33" s="147"/>
      <c r="D33" s="148">
        <v>6.55</v>
      </c>
      <c r="E33" s="149" t="str">
        <f t="shared" si="3"/>
        <v>пральна машина</v>
      </c>
      <c r="F33" s="150">
        <f t="shared" si="0"/>
        <v>6.55</v>
      </c>
      <c r="G33" s="146">
        <v>3110</v>
      </c>
      <c r="H33" s="154"/>
      <c r="I33" s="149" t="s">
        <v>196</v>
      </c>
      <c r="J33" s="148">
        <f>F33</f>
        <v>6.55</v>
      </c>
      <c r="K33" s="152"/>
    </row>
    <row r="34" spans="1:11" ht="17.25" hidden="1" customHeight="1" x14ac:dyDescent="0.25">
      <c r="A34" s="142">
        <v>23</v>
      </c>
      <c r="B34" s="146" t="s">
        <v>91</v>
      </c>
      <c r="C34" s="147"/>
      <c r="D34" s="148"/>
      <c r="E34" s="149" t="str">
        <f t="shared" si="3"/>
        <v>обладнання</v>
      </c>
      <c r="F34" s="150">
        <f t="shared" si="0"/>
        <v>0</v>
      </c>
      <c r="G34" s="146">
        <v>2210</v>
      </c>
      <c r="H34" s="154"/>
      <c r="I34" s="149" t="s">
        <v>88</v>
      </c>
      <c r="J34" s="148"/>
      <c r="K34" s="152"/>
    </row>
    <row r="35" spans="1:11" ht="17.25" hidden="1" customHeight="1" x14ac:dyDescent="0.25">
      <c r="A35" s="142">
        <v>24</v>
      </c>
      <c r="B35" s="146" t="s">
        <v>92</v>
      </c>
      <c r="C35" s="147"/>
      <c r="D35" s="148"/>
      <c r="E35" s="149" t="str">
        <f t="shared" si="3"/>
        <v>госп. товари</v>
      </c>
      <c r="F35" s="150">
        <f t="shared" si="0"/>
        <v>0</v>
      </c>
      <c r="G35" s="146">
        <v>2210</v>
      </c>
      <c r="H35" s="154"/>
      <c r="I35" s="149" t="s">
        <v>82</v>
      </c>
      <c r="J35" s="148"/>
      <c r="K35" s="152"/>
    </row>
    <row r="36" spans="1:11" ht="17.25" hidden="1" customHeight="1" x14ac:dyDescent="0.25">
      <c r="A36" s="142">
        <v>25</v>
      </c>
      <c r="B36" s="146" t="s">
        <v>93</v>
      </c>
      <c r="C36" s="147"/>
      <c r="D36" s="148"/>
      <c r="E36" s="149" t="str">
        <f t="shared" si="3"/>
        <v>кремація відходів</v>
      </c>
      <c r="F36" s="150">
        <f t="shared" si="0"/>
        <v>0</v>
      </c>
      <c r="G36" s="146">
        <v>2240</v>
      </c>
      <c r="H36" s="154"/>
      <c r="I36" s="149" t="s">
        <v>94</v>
      </c>
      <c r="J36" s="148"/>
      <c r="K36" s="152"/>
    </row>
    <row r="37" spans="1:11" ht="17.25" hidden="1" customHeight="1" x14ac:dyDescent="0.25">
      <c r="A37" s="142">
        <v>26</v>
      </c>
      <c r="B37" s="146" t="s">
        <v>95</v>
      </c>
      <c r="C37" s="147"/>
      <c r="D37" s="148"/>
      <c r="E37" s="149" t="str">
        <f t="shared" si="3"/>
        <v>техобслуг.медобл.</v>
      </c>
      <c r="F37" s="150">
        <f t="shared" si="0"/>
        <v>0</v>
      </c>
      <c r="G37" s="146">
        <v>2240</v>
      </c>
      <c r="H37" s="154"/>
      <c r="I37" s="149" t="s">
        <v>96</v>
      </c>
      <c r="J37" s="148"/>
      <c r="K37" s="152"/>
    </row>
    <row r="38" spans="1:11" ht="17.25" hidden="1" customHeight="1" x14ac:dyDescent="0.25">
      <c r="A38" s="142">
        <v>27</v>
      </c>
      <c r="B38" s="146" t="s">
        <v>97</v>
      </c>
      <c r="C38" s="147"/>
      <c r="D38" s="148"/>
      <c r="E38" s="149" t="str">
        <f t="shared" si="3"/>
        <v>техобслуг.медобл.</v>
      </c>
      <c r="F38" s="150">
        <f t="shared" si="0"/>
        <v>0</v>
      </c>
      <c r="G38" s="146">
        <v>2240</v>
      </c>
      <c r="H38" s="154"/>
      <c r="I38" s="149" t="s">
        <v>96</v>
      </c>
      <c r="J38" s="148"/>
      <c r="K38" s="152"/>
    </row>
    <row r="39" spans="1:11" ht="17.25" hidden="1" customHeight="1" x14ac:dyDescent="0.25">
      <c r="A39" s="142">
        <v>28</v>
      </c>
      <c r="B39" s="146" t="s">
        <v>98</v>
      </c>
      <c r="C39" s="147"/>
      <c r="D39" s="148"/>
      <c r="E39" s="149" t="str">
        <f t="shared" si="3"/>
        <v>кухонне обл.</v>
      </c>
      <c r="F39" s="150">
        <f t="shared" si="0"/>
        <v>0</v>
      </c>
      <c r="G39" s="146">
        <v>3110</v>
      </c>
      <c r="H39" s="154"/>
      <c r="I39" s="149" t="s">
        <v>99</v>
      </c>
      <c r="J39" s="148"/>
      <c r="K39" s="152"/>
    </row>
    <row r="40" spans="1:11" ht="17.25" hidden="1" customHeight="1" x14ac:dyDescent="0.25">
      <c r="A40" s="142">
        <v>29</v>
      </c>
      <c r="B40" s="146" t="s">
        <v>100</v>
      </c>
      <c r="C40" s="147"/>
      <c r="D40" s="148"/>
      <c r="E40" s="149" t="str">
        <f t="shared" si="3"/>
        <v>послуги</v>
      </c>
      <c r="F40" s="150">
        <f t="shared" si="0"/>
        <v>0</v>
      </c>
      <c r="G40" s="146">
        <v>2240</v>
      </c>
      <c r="H40" s="154"/>
      <c r="I40" s="158" t="s">
        <v>101</v>
      </c>
      <c r="J40" s="148"/>
      <c r="K40" s="152"/>
    </row>
    <row r="41" spans="1:11" ht="17.25" hidden="1" customHeight="1" x14ac:dyDescent="0.25">
      <c r="A41" s="142">
        <v>30</v>
      </c>
      <c r="B41" s="146" t="s">
        <v>102</v>
      </c>
      <c r="C41" s="147"/>
      <c r="D41" s="148"/>
      <c r="E41" s="149" t="str">
        <f t="shared" si="3"/>
        <v>навчання</v>
      </c>
      <c r="F41" s="150">
        <f t="shared" si="0"/>
        <v>0</v>
      </c>
      <c r="G41" s="146">
        <v>2282</v>
      </c>
      <c r="H41" s="154"/>
      <c r="I41" s="158" t="s">
        <v>90</v>
      </c>
      <c r="J41" s="148"/>
      <c r="K41" s="152"/>
    </row>
    <row r="42" spans="1:11" ht="17.25" hidden="1" customHeight="1" x14ac:dyDescent="0.25">
      <c r="A42" s="142">
        <v>31</v>
      </c>
      <c r="B42" s="146" t="s">
        <v>103</v>
      </c>
      <c r="C42" s="147"/>
      <c r="D42" s="148"/>
      <c r="E42" s="149" t="str">
        <f t="shared" si="3"/>
        <v>картрідж</v>
      </c>
      <c r="F42" s="150">
        <f t="shared" si="0"/>
        <v>0</v>
      </c>
      <c r="G42" s="146">
        <v>2210</v>
      </c>
      <c r="H42" s="154"/>
      <c r="I42" s="158" t="s">
        <v>104</v>
      </c>
      <c r="J42" s="148"/>
      <c r="K42" s="152"/>
    </row>
    <row r="43" spans="1:11" ht="17.25" hidden="1" customHeight="1" x14ac:dyDescent="0.25">
      <c r="A43" s="142">
        <v>32</v>
      </c>
      <c r="B43" s="146" t="s">
        <v>103</v>
      </c>
      <c r="C43" s="147"/>
      <c r="D43" s="148"/>
      <c r="E43" s="149" t="str">
        <f t="shared" si="3"/>
        <v>техобслуг.</v>
      </c>
      <c r="F43" s="150">
        <f t="shared" si="0"/>
        <v>0</v>
      </c>
      <c r="G43" s="146">
        <v>2240</v>
      </c>
      <c r="H43" s="154"/>
      <c r="I43" s="149" t="s">
        <v>105</v>
      </c>
      <c r="J43" s="148"/>
      <c r="K43" s="152"/>
    </row>
    <row r="44" spans="1:11" ht="17.25" hidden="1" customHeight="1" x14ac:dyDescent="0.25">
      <c r="A44" s="142">
        <v>33</v>
      </c>
      <c r="B44" s="146" t="s">
        <v>106</v>
      </c>
      <c r="C44" s="147"/>
      <c r="D44" s="148"/>
      <c r="E44" s="149" t="str">
        <f t="shared" si="3"/>
        <v>штативи</v>
      </c>
      <c r="F44" s="150">
        <f t="shared" si="0"/>
        <v>0</v>
      </c>
      <c r="G44" s="146">
        <v>2210</v>
      </c>
      <c r="H44" s="154"/>
      <c r="I44" s="158" t="s">
        <v>107</v>
      </c>
      <c r="J44" s="148"/>
      <c r="K44" s="152"/>
    </row>
    <row r="45" spans="1:11" ht="17.25" hidden="1" customHeight="1" x14ac:dyDescent="0.25">
      <c r="A45" s="142">
        <v>34</v>
      </c>
      <c r="B45" s="146" t="s">
        <v>108</v>
      </c>
      <c r="C45" s="147"/>
      <c r="D45" s="148"/>
      <c r="E45" s="149" t="str">
        <f t="shared" si="3"/>
        <v>вогнегасники</v>
      </c>
      <c r="F45" s="150">
        <f t="shared" si="0"/>
        <v>0</v>
      </c>
      <c r="G45" s="146">
        <v>2210</v>
      </c>
      <c r="H45" s="154"/>
      <c r="I45" s="158" t="s">
        <v>109</v>
      </c>
      <c r="J45" s="148"/>
      <c r="K45" s="152"/>
    </row>
    <row r="46" spans="1:11" ht="17.25" hidden="1" customHeight="1" x14ac:dyDescent="0.25">
      <c r="A46" s="142">
        <v>35</v>
      </c>
      <c r="B46" s="146" t="s">
        <v>110</v>
      </c>
      <c r="C46" s="147"/>
      <c r="D46" s="148"/>
      <c r="E46" s="149" t="str">
        <f t="shared" si="3"/>
        <v>послуги з пож. безпеки</v>
      </c>
      <c r="F46" s="150">
        <f t="shared" si="0"/>
        <v>0</v>
      </c>
      <c r="G46" s="146">
        <v>2240</v>
      </c>
      <c r="H46" s="154"/>
      <c r="I46" s="158" t="s">
        <v>111</v>
      </c>
      <c r="J46" s="148"/>
      <c r="K46" s="152"/>
    </row>
    <row r="47" spans="1:11" ht="17.25" hidden="1" customHeight="1" x14ac:dyDescent="0.25">
      <c r="A47" s="142">
        <v>36</v>
      </c>
      <c r="B47" s="146" t="s">
        <v>112</v>
      </c>
      <c r="C47" s="147"/>
      <c r="D47" s="148"/>
      <c r="E47" s="149" t="str">
        <f t="shared" si="3"/>
        <v>послуги охорони</v>
      </c>
      <c r="F47" s="150">
        <f t="shared" si="0"/>
        <v>0</v>
      </c>
      <c r="G47" s="146">
        <v>2240</v>
      </c>
      <c r="H47" s="154"/>
      <c r="I47" s="158" t="s">
        <v>113</v>
      </c>
      <c r="J47" s="148"/>
      <c r="K47" s="152"/>
    </row>
    <row r="48" spans="1:11" ht="17.25" hidden="1" customHeight="1" x14ac:dyDescent="0.25">
      <c r="A48" s="142">
        <v>37</v>
      </c>
      <c r="B48" s="146" t="s">
        <v>114</v>
      </c>
      <c r="C48" s="147"/>
      <c r="D48" s="148"/>
      <c r="E48" s="149" t="str">
        <f t="shared" si="3"/>
        <v>бланки</v>
      </c>
      <c r="F48" s="150">
        <f t="shared" si="0"/>
        <v>0</v>
      </c>
      <c r="G48" s="146">
        <v>2210</v>
      </c>
      <c r="H48" s="154"/>
      <c r="I48" s="158" t="s">
        <v>115</v>
      </c>
      <c r="J48" s="148"/>
      <c r="K48" s="152"/>
    </row>
    <row r="49" spans="1:11" ht="17.25" hidden="1" customHeight="1" x14ac:dyDescent="0.25">
      <c r="A49" s="142">
        <v>38</v>
      </c>
      <c r="B49" s="146" t="s">
        <v>116</v>
      </c>
      <c r="C49" s="147"/>
      <c r="D49" s="148"/>
      <c r="E49" s="149" t="str">
        <f t="shared" si="3"/>
        <v>поточний ремонт обл.</v>
      </c>
      <c r="F49" s="150">
        <f t="shared" si="0"/>
        <v>0</v>
      </c>
      <c r="G49" s="146">
        <v>2240</v>
      </c>
      <c r="H49" s="154"/>
      <c r="I49" s="159" t="s">
        <v>117</v>
      </c>
      <c r="J49" s="148"/>
      <c r="K49" s="152"/>
    </row>
    <row r="50" spans="1:11" ht="17.25" hidden="1" customHeight="1" x14ac:dyDescent="0.25">
      <c r="A50" s="142">
        <v>39</v>
      </c>
      <c r="B50" s="146" t="s">
        <v>118</v>
      </c>
      <c r="C50" s="147"/>
      <c r="D50" s="148"/>
      <c r="E50" s="149" t="str">
        <f t="shared" si="3"/>
        <v>негатоскоп</v>
      </c>
      <c r="F50" s="150">
        <f t="shared" si="0"/>
        <v>0</v>
      </c>
      <c r="G50" s="146">
        <v>2210</v>
      </c>
      <c r="H50" s="154"/>
      <c r="I50" s="158" t="s">
        <v>119</v>
      </c>
      <c r="J50" s="148"/>
      <c r="K50" s="152"/>
    </row>
    <row r="51" spans="1:11" ht="17.25" hidden="1" customHeight="1" x14ac:dyDescent="0.25">
      <c r="A51" s="142">
        <v>40</v>
      </c>
      <c r="B51" s="146" t="s">
        <v>120</v>
      </c>
      <c r="C51" s="147"/>
      <c r="D51" s="148"/>
      <c r="E51" s="149" t="str">
        <f t="shared" si="3"/>
        <v xml:space="preserve">послуги страхув. </v>
      </c>
      <c r="F51" s="150">
        <f t="shared" si="0"/>
        <v>0</v>
      </c>
      <c r="G51" s="146">
        <v>2240</v>
      </c>
      <c r="H51" s="154"/>
      <c r="I51" s="158" t="s">
        <v>121</v>
      </c>
      <c r="J51" s="148"/>
      <c r="K51" s="152"/>
    </row>
    <row r="52" spans="1:11" ht="17.25" hidden="1" customHeight="1" x14ac:dyDescent="0.25">
      <c r="A52" s="142">
        <v>41</v>
      </c>
      <c r="B52" s="146" t="s">
        <v>122</v>
      </c>
      <c r="C52" s="147"/>
      <c r="D52" s="148"/>
      <c r="E52" s="149" t="str">
        <f t="shared" si="3"/>
        <v>страхування</v>
      </c>
      <c r="F52" s="150">
        <f t="shared" si="0"/>
        <v>0</v>
      </c>
      <c r="G52" s="146">
        <v>2240</v>
      </c>
      <c r="H52" s="154"/>
      <c r="I52" s="158" t="s">
        <v>123</v>
      </c>
      <c r="J52" s="148"/>
      <c r="K52" s="152"/>
    </row>
    <row r="53" spans="1:11" ht="17.25" hidden="1" customHeight="1" x14ac:dyDescent="0.25">
      <c r="A53" s="142">
        <v>42</v>
      </c>
      <c r="B53" s="146" t="s">
        <v>124</v>
      </c>
      <c r="C53" s="147"/>
      <c r="D53" s="148"/>
      <c r="E53" s="149" t="str">
        <f t="shared" si="3"/>
        <v>папір</v>
      </c>
      <c r="F53" s="150">
        <f t="shared" si="0"/>
        <v>0</v>
      </c>
      <c r="G53" s="146">
        <v>2210</v>
      </c>
      <c r="H53" s="154"/>
      <c r="I53" s="158" t="s">
        <v>125</v>
      </c>
      <c r="J53" s="148"/>
      <c r="K53" s="152"/>
    </row>
    <row r="54" spans="1:11" ht="17.25" hidden="1" customHeight="1" x14ac:dyDescent="0.25">
      <c r="A54" s="142">
        <v>43</v>
      </c>
      <c r="B54" s="146" t="s">
        <v>126</v>
      </c>
      <c r="C54" s="147"/>
      <c r="D54" s="148"/>
      <c r="E54" s="149" t="str">
        <f t="shared" si="3"/>
        <v>картрідж</v>
      </c>
      <c r="F54" s="150">
        <f t="shared" si="0"/>
        <v>0</v>
      </c>
      <c r="G54" s="146">
        <v>2210</v>
      </c>
      <c r="H54" s="154"/>
      <c r="I54" s="158" t="s">
        <v>104</v>
      </c>
      <c r="J54" s="148"/>
      <c r="K54" s="152"/>
    </row>
    <row r="55" spans="1:11" ht="17.25" hidden="1" customHeight="1" x14ac:dyDescent="0.25">
      <c r="A55" s="142">
        <v>44</v>
      </c>
      <c r="B55" s="146" t="s">
        <v>127</v>
      </c>
      <c r="C55" s="147"/>
      <c r="D55" s="148"/>
      <c r="E55" s="149" t="str">
        <f t="shared" si="3"/>
        <v>ремонт облад.</v>
      </c>
      <c r="F55" s="150">
        <f t="shared" si="0"/>
        <v>0</v>
      </c>
      <c r="G55" s="146">
        <v>2240</v>
      </c>
      <c r="H55" s="154"/>
      <c r="I55" s="158" t="s">
        <v>128</v>
      </c>
      <c r="J55" s="148"/>
      <c r="K55" s="152"/>
    </row>
    <row r="56" spans="1:11" ht="17.25" hidden="1" customHeight="1" x14ac:dyDescent="0.25">
      <c r="A56" s="142">
        <v>45</v>
      </c>
      <c r="B56" s="146" t="s">
        <v>129</v>
      </c>
      <c r="C56" s="147"/>
      <c r="D56" s="148"/>
      <c r="E56" s="149" t="str">
        <f t="shared" si="3"/>
        <v>меблі</v>
      </c>
      <c r="F56" s="150">
        <f t="shared" si="0"/>
        <v>0</v>
      </c>
      <c r="G56" s="146">
        <v>2210</v>
      </c>
      <c r="H56" s="154"/>
      <c r="I56" s="158" t="s">
        <v>84</v>
      </c>
      <c r="J56" s="148"/>
      <c r="K56" s="152"/>
    </row>
    <row r="57" spans="1:11" ht="17.25" hidden="1" customHeight="1" x14ac:dyDescent="0.25">
      <c r="A57" s="142">
        <v>46</v>
      </c>
      <c r="B57" s="146" t="s">
        <v>130</v>
      </c>
      <c r="C57" s="147"/>
      <c r="D57" s="148"/>
      <c r="E57" s="149" t="str">
        <f t="shared" si="3"/>
        <v>батарея зарядна</v>
      </c>
      <c r="F57" s="150">
        <f t="shared" si="0"/>
        <v>0</v>
      </c>
      <c r="G57" s="146">
        <v>2210</v>
      </c>
      <c r="H57" s="154"/>
      <c r="I57" s="158" t="s">
        <v>131</v>
      </c>
      <c r="J57" s="148"/>
      <c r="K57" s="152"/>
    </row>
    <row r="58" spans="1:11" ht="17.25" hidden="1" customHeight="1" x14ac:dyDescent="0.25">
      <c r="A58" s="142">
        <v>47</v>
      </c>
      <c r="B58" s="146" t="s">
        <v>132</v>
      </c>
      <c r="C58" s="147"/>
      <c r="D58" s="148"/>
      <c r="E58" s="149" t="str">
        <f t="shared" si="3"/>
        <v>проїздні квитки</v>
      </c>
      <c r="F58" s="150">
        <f t="shared" si="0"/>
        <v>0</v>
      </c>
      <c r="G58" s="146">
        <v>2250</v>
      </c>
      <c r="H58" s="154"/>
      <c r="I58" s="158" t="s">
        <v>133</v>
      </c>
      <c r="J58" s="148"/>
      <c r="K58" s="152"/>
    </row>
    <row r="59" spans="1:11" ht="17.25" hidden="1" customHeight="1" x14ac:dyDescent="0.25">
      <c r="A59" s="142">
        <v>48</v>
      </c>
      <c r="B59" s="146" t="s">
        <v>134</v>
      </c>
      <c r="C59" s="147"/>
      <c r="D59" s="148"/>
      <c r="E59" s="149" t="str">
        <f t="shared" si="3"/>
        <v>обслугов.</v>
      </c>
      <c r="F59" s="150">
        <f t="shared" si="0"/>
        <v>0</v>
      </c>
      <c r="G59" s="146">
        <v>2240</v>
      </c>
      <c r="H59" s="154"/>
      <c r="I59" s="149" t="s">
        <v>135</v>
      </c>
      <c r="J59" s="148"/>
      <c r="K59" s="152"/>
    </row>
    <row r="60" spans="1:11" ht="17.25" hidden="1" customHeight="1" x14ac:dyDescent="0.25">
      <c r="A60" s="142">
        <v>49</v>
      </c>
      <c r="B60" s="146" t="s">
        <v>129</v>
      </c>
      <c r="C60" s="147"/>
      <c r="D60" s="148"/>
      <c r="E60" s="149" t="str">
        <f t="shared" si="3"/>
        <v>інформ.конс.посл.</v>
      </c>
      <c r="F60" s="150">
        <f t="shared" si="0"/>
        <v>0</v>
      </c>
      <c r="G60" s="146">
        <v>2210</v>
      </c>
      <c r="H60" s="154"/>
      <c r="I60" s="158" t="s">
        <v>136</v>
      </c>
      <c r="J60" s="148"/>
      <c r="K60" s="152"/>
    </row>
    <row r="61" spans="1:11" ht="17.25" hidden="1" customHeight="1" x14ac:dyDescent="0.25">
      <c r="A61" s="142">
        <v>50</v>
      </c>
      <c r="B61" s="146" t="s">
        <v>137</v>
      </c>
      <c r="C61" s="147"/>
      <c r="D61" s="148"/>
      <c r="E61" s="149" t="str">
        <f t="shared" si="3"/>
        <v>меблі</v>
      </c>
      <c r="F61" s="150">
        <f t="shared" si="0"/>
        <v>0</v>
      </c>
      <c r="G61" s="146">
        <v>2240</v>
      </c>
      <c r="H61" s="154"/>
      <c r="I61" s="158" t="s">
        <v>84</v>
      </c>
      <c r="J61" s="148"/>
      <c r="K61" s="152"/>
    </row>
    <row r="62" spans="1:11" ht="17.25" hidden="1" customHeight="1" x14ac:dyDescent="0.25">
      <c r="A62" s="142">
        <v>51</v>
      </c>
      <c r="B62" s="146" t="s">
        <v>137</v>
      </c>
      <c r="C62" s="147"/>
      <c r="D62" s="148"/>
      <c r="E62" s="149" t="str">
        <f t="shared" si="3"/>
        <v>госп. товари</v>
      </c>
      <c r="F62" s="150">
        <f t="shared" si="0"/>
        <v>0</v>
      </c>
      <c r="G62" s="146">
        <v>2210</v>
      </c>
      <c r="H62" s="154"/>
      <c r="I62" s="149" t="s">
        <v>82</v>
      </c>
      <c r="J62" s="148"/>
      <c r="K62" s="152"/>
    </row>
    <row r="63" spans="1:11" ht="17.25" hidden="1" customHeight="1" x14ac:dyDescent="0.25">
      <c r="A63" s="142">
        <v>52</v>
      </c>
      <c r="B63" s="146" t="s">
        <v>138</v>
      </c>
      <c r="C63" s="147"/>
      <c r="D63" s="148"/>
      <c r="E63" s="149" t="str">
        <f t="shared" si="3"/>
        <v>бланки</v>
      </c>
      <c r="F63" s="150">
        <f t="shared" si="0"/>
        <v>0</v>
      </c>
      <c r="G63" s="146">
        <v>2210</v>
      </c>
      <c r="H63" s="154"/>
      <c r="I63" s="158" t="s">
        <v>115</v>
      </c>
      <c r="J63" s="148"/>
      <c r="K63" s="152"/>
    </row>
    <row r="64" spans="1:11" ht="17.25" hidden="1" customHeight="1" x14ac:dyDescent="0.25">
      <c r="A64" s="142">
        <v>53</v>
      </c>
      <c r="B64" s="146" t="s">
        <v>139</v>
      </c>
      <c r="C64" s="147"/>
      <c r="D64" s="148"/>
      <c r="E64" s="149" t="str">
        <f t="shared" si="3"/>
        <v>тени</v>
      </c>
      <c r="F64" s="150">
        <f t="shared" si="0"/>
        <v>0</v>
      </c>
      <c r="G64" s="146">
        <v>2210</v>
      </c>
      <c r="H64" s="154"/>
      <c r="I64" s="158" t="s">
        <v>140</v>
      </c>
      <c r="J64" s="148"/>
      <c r="K64" s="152"/>
    </row>
    <row r="65" spans="1:11" ht="17.25" hidden="1" customHeight="1" x14ac:dyDescent="0.25">
      <c r="A65" s="142">
        <v>54</v>
      </c>
      <c r="B65" s="146" t="s">
        <v>141</v>
      </c>
      <c r="C65" s="147"/>
      <c r="D65" s="148"/>
      <c r="E65" s="149" t="str">
        <f t="shared" si="3"/>
        <v>бланки</v>
      </c>
      <c r="F65" s="150">
        <f t="shared" si="0"/>
        <v>0</v>
      </c>
      <c r="G65" s="146">
        <v>2210</v>
      </c>
      <c r="H65" s="154"/>
      <c r="I65" s="158" t="s">
        <v>115</v>
      </c>
      <c r="J65" s="148"/>
      <c r="K65" s="152"/>
    </row>
    <row r="66" spans="1:11" ht="17.25" hidden="1" customHeight="1" x14ac:dyDescent="0.25">
      <c r="A66" s="142">
        <v>55</v>
      </c>
      <c r="B66" s="146" t="s">
        <v>142</v>
      </c>
      <c r="C66" s="147"/>
      <c r="D66" s="148"/>
      <c r="E66" s="149" t="str">
        <f t="shared" si="3"/>
        <v>підписка</v>
      </c>
      <c r="F66" s="150">
        <f t="shared" si="0"/>
        <v>0</v>
      </c>
      <c r="G66" s="146">
        <v>2210</v>
      </c>
      <c r="H66" s="154"/>
      <c r="I66" s="158" t="s">
        <v>143</v>
      </c>
      <c r="J66" s="148"/>
      <c r="K66" s="152"/>
    </row>
    <row r="67" spans="1:11" ht="17.25" hidden="1" customHeight="1" x14ac:dyDescent="0.25">
      <c r="A67" s="142">
        <v>56</v>
      </c>
      <c r="B67" s="146" t="s">
        <v>144</v>
      </c>
      <c r="C67" s="147"/>
      <c r="D67" s="148"/>
      <c r="E67" s="149" t="str">
        <f t="shared" si="3"/>
        <v>крісло гінекол.</v>
      </c>
      <c r="F67" s="150">
        <f t="shared" si="0"/>
        <v>0</v>
      </c>
      <c r="G67" s="146">
        <v>3110</v>
      </c>
      <c r="H67" s="154"/>
      <c r="I67" s="158" t="s">
        <v>145</v>
      </c>
      <c r="J67" s="148"/>
      <c r="K67" s="152"/>
    </row>
    <row r="68" spans="1:11" ht="17.25" hidden="1" customHeight="1" x14ac:dyDescent="0.25">
      <c r="A68" s="142">
        <v>57</v>
      </c>
      <c r="B68" s="146" t="s">
        <v>146</v>
      </c>
      <c r="C68" s="147"/>
      <c r="D68" s="148"/>
      <c r="E68" s="149" t="str">
        <f t="shared" si="3"/>
        <v>крісло офісне</v>
      </c>
      <c r="F68" s="150">
        <f t="shared" si="0"/>
        <v>0</v>
      </c>
      <c r="G68" s="146">
        <v>2210</v>
      </c>
      <c r="H68" s="154"/>
      <c r="I68" s="158" t="s">
        <v>147</v>
      </c>
      <c r="J68" s="148"/>
      <c r="K68" s="152"/>
    </row>
    <row r="69" spans="1:11" ht="17.25" hidden="1" customHeight="1" x14ac:dyDescent="0.25">
      <c r="A69" s="142">
        <v>58</v>
      </c>
      <c r="B69" s="146" t="s">
        <v>148</v>
      </c>
      <c r="C69" s="147"/>
      <c r="D69" s="148"/>
      <c r="E69" s="149" t="str">
        <f t="shared" si="3"/>
        <v>госп. товари</v>
      </c>
      <c r="F69" s="150">
        <f t="shared" si="0"/>
        <v>0</v>
      </c>
      <c r="G69" s="146">
        <v>2210</v>
      </c>
      <c r="H69" s="154"/>
      <c r="I69" s="149" t="s">
        <v>82</v>
      </c>
      <c r="J69" s="148"/>
      <c r="K69" s="152"/>
    </row>
    <row r="70" spans="1:11" ht="17.25" hidden="1" customHeight="1" x14ac:dyDescent="0.25">
      <c r="A70" s="142">
        <v>59</v>
      </c>
      <c r="B70" s="146" t="s">
        <v>149</v>
      </c>
      <c r="C70" s="147"/>
      <c r="D70" s="148"/>
      <c r="E70" s="149" t="str">
        <f t="shared" si="3"/>
        <v>госп. товари</v>
      </c>
      <c r="F70" s="150">
        <f t="shared" si="0"/>
        <v>0</v>
      </c>
      <c r="G70" s="146">
        <v>2210</v>
      </c>
      <c r="H70" s="154"/>
      <c r="I70" s="149" t="s">
        <v>82</v>
      </c>
      <c r="J70" s="148"/>
      <c r="K70" s="152"/>
    </row>
    <row r="71" spans="1:11" ht="17.25" hidden="1" customHeight="1" x14ac:dyDescent="0.25">
      <c r="A71" s="142">
        <v>60</v>
      </c>
      <c r="B71" s="146" t="s">
        <v>150</v>
      </c>
      <c r="C71" s="147"/>
      <c r="D71" s="148"/>
      <c r="E71" s="149" t="str">
        <f t="shared" si="3"/>
        <v>повірка медобл.</v>
      </c>
      <c r="F71" s="150">
        <f t="shared" si="0"/>
        <v>0</v>
      </c>
      <c r="G71" s="146">
        <v>2240</v>
      </c>
      <c r="H71" s="154"/>
      <c r="I71" s="158" t="s">
        <v>151</v>
      </c>
      <c r="J71" s="148"/>
      <c r="K71" s="152"/>
    </row>
    <row r="72" spans="1:11" ht="17.25" hidden="1" customHeight="1" x14ac:dyDescent="0.25">
      <c r="A72" s="142">
        <v>61</v>
      </c>
      <c r="B72" s="146" t="s">
        <v>152</v>
      </c>
      <c r="C72" s="147"/>
      <c r="D72" s="148"/>
      <c r="E72" s="149" t="str">
        <f t="shared" si="3"/>
        <v>т.о обладнання</v>
      </c>
      <c r="F72" s="150">
        <f t="shared" si="0"/>
        <v>0</v>
      </c>
      <c r="G72" s="146">
        <v>2240</v>
      </c>
      <c r="H72" s="154"/>
      <c r="I72" s="158" t="s">
        <v>153</v>
      </c>
      <c r="J72" s="148"/>
      <c r="K72" s="152"/>
    </row>
    <row r="73" spans="1:11" ht="17.25" hidden="1" customHeight="1" x14ac:dyDescent="0.25">
      <c r="A73" s="142">
        <v>62</v>
      </c>
      <c r="B73" s="146" t="s">
        <v>154</v>
      </c>
      <c r="C73" s="147"/>
      <c r="D73" s="148"/>
      <c r="E73" s="149" t="str">
        <f t="shared" si="3"/>
        <v>діагностика медобл.</v>
      </c>
      <c r="F73" s="150">
        <f t="shared" si="0"/>
        <v>0</v>
      </c>
      <c r="G73" s="146">
        <v>2240</v>
      </c>
      <c r="H73" s="154"/>
      <c r="I73" s="158" t="s">
        <v>155</v>
      </c>
      <c r="J73" s="148"/>
      <c r="K73" s="152"/>
    </row>
    <row r="74" spans="1:11" ht="17.25" hidden="1" customHeight="1" x14ac:dyDescent="0.25">
      <c r="A74" s="142">
        <v>63</v>
      </c>
      <c r="B74" s="146" t="s">
        <v>156</v>
      </c>
      <c r="C74" s="147"/>
      <c r="D74" s="148"/>
      <c r="E74" s="149" t="str">
        <f t="shared" si="3"/>
        <v>підписка</v>
      </c>
      <c r="F74" s="150">
        <f t="shared" si="0"/>
        <v>0</v>
      </c>
      <c r="G74" s="146">
        <v>2210</v>
      </c>
      <c r="H74" s="154"/>
      <c r="I74" s="158" t="s">
        <v>143</v>
      </c>
      <c r="J74" s="148"/>
      <c r="K74" s="152"/>
    </row>
    <row r="75" spans="1:11" ht="17.25" hidden="1" customHeight="1" x14ac:dyDescent="0.25">
      <c r="A75" s="142">
        <v>64</v>
      </c>
      <c r="B75" s="146" t="s">
        <v>157</v>
      </c>
      <c r="C75" s="147"/>
      <c r="D75" s="148"/>
      <c r="E75" s="149" t="str">
        <f t="shared" si="3"/>
        <v>поточ. Рем.обладн.</v>
      </c>
      <c r="F75" s="150">
        <f t="shared" si="0"/>
        <v>0</v>
      </c>
      <c r="G75" s="146">
        <v>2240</v>
      </c>
      <c r="H75" s="154"/>
      <c r="I75" s="158" t="s">
        <v>158</v>
      </c>
      <c r="J75" s="148"/>
      <c r="K75" s="152"/>
    </row>
    <row r="76" spans="1:11" ht="17.25" hidden="1" customHeight="1" x14ac:dyDescent="0.25">
      <c r="A76" s="142">
        <v>65</v>
      </c>
      <c r="B76" s="146" t="s">
        <v>159</v>
      </c>
      <c r="C76" s="147"/>
      <c r="D76" s="148"/>
      <c r="E76" s="149" t="str">
        <f t="shared" si="3"/>
        <v>техобслуг.</v>
      </c>
      <c r="F76" s="150">
        <f t="shared" si="0"/>
        <v>0</v>
      </c>
      <c r="G76" s="146">
        <v>2240</v>
      </c>
      <c r="H76" s="154"/>
      <c r="I76" s="149" t="s">
        <v>105</v>
      </c>
      <c r="J76" s="148"/>
      <c r="K76" s="152"/>
    </row>
    <row r="77" spans="1:11" ht="17.25" hidden="1" customHeight="1" x14ac:dyDescent="0.25">
      <c r="A77" s="142">
        <v>66</v>
      </c>
      <c r="B77" s="146" t="s">
        <v>160</v>
      </c>
      <c r="C77" s="147"/>
      <c r="D77" s="148"/>
      <c r="E77" s="149" t="str">
        <f t="shared" si="3"/>
        <v>медобладнання</v>
      </c>
      <c r="F77" s="150">
        <f>D77</f>
        <v>0</v>
      </c>
      <c r="G77" s="146">
        <v>3110</v>
      </c>
      <c r="H77" s="154"/>
      <c r="I77" s="158" t="s">
        <v>89</v>
      </c>
      <c r="J77" s="148"/>
      <c r="K77" s="152"/>
    </row>
    <row r="78" spans="1:11" ht="13.5" customHeight="1" x14ac:dyDescent="0.25">
      <c r="A78" s="142"/>
      <c r="B78" s="146"/>
      <c r="C78" s="147"/>
      <c r="D78" s="148"/>
      <c r="E78" s="149"/>
      <c r="F78" s="150"/>
      <c r="G78" s="146"/>
      <c r="H78" s="154"/>
      <c r="I78" s="158"/>
      <c r="J78" s="148"/>
      <c r="K78" s="152"/>
    </row>
    <row r="79" spans="1:11" x14ac:dyDescent="0.25">
      <c r="A79" s="146"/>
      <c r="B79" s="160" t="s">
        <v>24</v>
      </c>
      <c r="C79" s="161">
        <f>SUM(C5:C20)</f>
        <v>3719.18</v>
      </c>
      <c r="D79" s="162">
        <f>SUM(D5:D78)</f>
        <v>17669.219999999998</v>
      </c>
      <c r="E79" s="163"/>
      <c r="F79" s="161">
        <f>SUM(F5:F78)</f>
        <v>21388.399999999994</v>
      </c>
      <c r="G79" s="161"/>
      <c r="H79" s="161">
        <f>SUM(H5:H77)</f>
        <v>105.15</v>
      </c>
      <c r="I79" s="163"/>
      <c r="J79" s="162">
        <f>SUM(J5:J32)</f>
        <v>17767.819999999996</v>
      </c>
      <c r="K79" s="161">
        <f>C79-H79</f>
        <v>3614.0299999999997</v>
      </c>
    </row>
    <row r="80" spans="1:11" ht="15.75" x14ac:dyDescent="0.25">
      <c r="B80" s="48" t="s">
        <v>38</v>
      </c>
      <c r="F80" s="49"/>
      <c r="G80" s="50"/>
      <c r="H80" s="51"/>
      <c r="I80" t="s">
        <v>85</v>
      </c>
    </row>
    <row r="81" spans="1:11" x14ac:dyDescent="0.25">
      <c r="A81" s="137" t="s">
        <v>86</v>
      </c>
      <c r="B81" s="137"/>
      <c r="C81" s="137"/>
      <c r="D81" s="138"/>
      <c r="E81" s="137"/>
      <c r="F81" s="137"/>
      <c r="G81" s="137"/>
      <c r="H81" s="137"/>
      <c r="I81" s="137"/>
      <c r="J81" s="138"/>
      <c r="K81" s="137"/>
    </row>
    <row r="82" spans="1:11" ht="15.75" x14ac:dyDescent="0.25">
      <c r="B82" s="48" t="s">
        <v>28</v>
      </c>
      <c r="F82" s="49"/>
      <c r="G82" s="50"/>
      <c r="H82" s="51"/>
      <c r="I82" t="s">
        <v>87</v>
      </c>
    </row>
    <row r="83" spans="1:11" x14ac:dyDescent="0.25">
      <c r="F83" s="44" t="s">
        <v>27</v>
      </c>
      <c r="G83" s="46"/>
      <c r="H83" s="46"/>
    </row>
  </sheetData>
  <mergeCells count="10">
    <mergeCell ref="G80:H80"/>
    <mergeCell ref="G82:H82"/>
    <mergeCell ref="B1:J1"/>
    <mergeCell ref="A2:K2"/>
    <mergeCell ref="A3:A4"/>
    <mergeCell ref="B3:B4"/>
    <mergeCell ref="C3:E3"/>
    <mergeCell ref="F3:F4"/>
    <mergeCell ref="G3:J3"/>
    <mergeCell ref="K3:K4"/>
  </mergeCells>
  <pageMargins left="0" right="0" top="0" bottom="0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tabSelected="1" zoomScale="80" zoomScaleNormal="80" workbookViewId="0">
      <selection activeCell="Q18" sqref="Q18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88" t="s">
        <v>30</v>
      </c>
      <c r="N1" s="88"/>
      <c r="O1" s="88"/>
    </row>
    <row r="2" spans="1:16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131" t="s">
        <v>200</v>
      </c>
      <c r="N2" s="131"/>
      <c r="O2" s="131"/>
      <c r="P2" s="131"/>
    </row>
    <row r="3" spans="1:16" ht="61.5" customHeight="1" x14ac:dyDescent="0.25">
      <c r="A3" s="2"/>
      <c r="B3" s="5" t="s">
        <v>201</v>
      </c>
      <c r="C3" s="6"/>
      <c r="D3" s="6"/>
      <c r="E3" s="6"/>
      <c r="F3" s="6"/>
      <c r="G3" s="6"/>
      <c r="H3" s="6"/>
      <c r="I3" s="6"/>
      <c r="J3" s="6"/>
      <c r="K3" s="2"/>
    </row>
    <row r="4" spans="1:16" ht="31.5" customHeight="1" x14ac:dyDescent="0.25">
      <c r="A4" s="7" t="s">
        <v>32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6" ht="33" customHeight="1" x14ac:dyDescent="0.25">
      <c r="A5" s="8" t="s">
        <v>2</v>
      </c>
      <c r="B5" s="8" t="s">
        <v>3</v>
      </c>
      <c r="C5" s="9" t="s">
        <v>4</v>
      </c>
      <c r="D5" s="9"/>
      <c r="E5" s="9"/>
      <c r="F5" s="9" t="s">
        <v>5</v>
      </c>
      <c r="G5" s="9" t="s">
        <v>6</v>
      </c>
      <c r="H5" s="9"/>
      <c r="I5" s="9"/>
      <c r="J5" s="9"/>
      <c r="K5" s="10" t="s">
        <v>7</v>
      </c>
    </row>
    <row r="6" spans="1:16" ht="158.25" customHeight="1" x14ac:dyDescent="0.25">
      <c r="A6" s="8"/>
      <c r="B6" s="8"/>
      <c r="C6" s="11" t="s">
        <v>8</v>
      </c>
      <c r="D6" s="11" t="s">
        <v>9</v>
      </c>
      <c r="E6" s="11" t="s">
        <v>10</v>
      </c>
      <c r="F6" s="9"/>
      <c r="G6" s="12" t="s">
        <v>11</v>
      </c>
      <c r="H6" s="11" t="s">
        <v>12</v>
      </c>
      <c r="I6" s="11" t="s">
        <v>13</v>
      </c>
      <c r="J6" s="11" t="s">
        <v>12</v>
      </c>
      <c r="K6" s="10"/>
    </row>
    <row r="7" spans="1:16" ht="30" x14ac:dyDescent="0.25">
      <c r="A7" s="13"/>
      <c r="B7" s="164" t="s">
        <v>202</v>
      </c>
      <c r="C7" s="15"/>
      <c r="D7" s="15">
        <f>3104/1000</f>
        <v>3.1040000000000001</v>
      </c>
      <c r="E7" s="16" t="s">
        <v>36</v>
      </c>
      <c r="F7" s="17">
        <f t="shared" ref="F7:F47" si="0">SUM(C7,D7)</f>
        <v>3.1040000000000001</v>
      </c>
      <c r="G7" s="14"/>
      <c r="H7" s="15"/>
      <c r="I7" s="16" t="s">
        <v>36</v>
      </c>
      <c r="J7" s="15">
        <f>3104/1000</f>
        <v>3.1040000000000001</v>
      </c>
      <c r="K7" s="21"/>
    </row>
    <row r="8" spans="1:16" ht="15.75" x14ac:dyDescent="0.25">
      <c r="A8" s="13"/>
      <c r="B8" s="165" t="s">
        <v>203</v>
      </c>
      <c r="C8" s="15"/>
      <c r="D8" s="15">
        <v>2</v>
      </c>
      <c r="E8" s="16" t="s">
        <v>204</v>
      </c>
      <c r="F8" s="17">
        <f t="shared" si="0"/>
        <v>2</v>
      </c>
      <c r="G8" s="14"/>
      <c r="H8" s="15"/>
      <c r="I8" s="16" t="s">
        <v>204</v>
      </c>
      <c r="J8" s="15">
        <v>2</v>
      </c>
      <c r="K8" s="21"/>
    </row>
    <row r="9" spans="1:16" ht="15.75" x14ac:dyDescent="0.25">
      <c r="A9" s="13"/>
      <c r="B9" s="14" t="s">
        <v>14</v>
      </c>
      <c r="C9" s="15">
        <v>93.42</v>
      </c>
      <c r="D9" s="15"/>
      <c r="E9" s="16"/>
      <c r="F9" s="17">
        <f t="shared" si="0"/>
        <v>93.42</v>
      </c>
      <c r="G9" s="24" t="s">
        <v>205</v>
      </c>
      <c r="H9" s="15">
        <v>38.630000000000003</v>
      </c>
      <c r="I9" s="16" t="s">
        <v>206</v>
      </c>
      <c r="J9" s="15">
        <v>38.630000000000003</v>
      </c>
      <c r="K9" s="21">
        <v>73.95</v>
      </c>
    </row>
    <row r="10" spans="1:16" ht="47.25" x14ac:dyDescent="0.25">
      <c r="A10" s="13"/>
      <c r="B10" s="164" t="s">
        <v>202</v>
      </c>
      <c r="C10" s="15"/>
      <c r="D10" s="15">
        <v>4.0599999999999996</v>
      </c>
      <c r="E10" s="16" t="s">
        <v>207</v>
      </c>
      <c r="F10" s="17">
        <f t="shared" si="0"/>
        <v>4.0599999999999996</v>
      </c>
      <c r="G10" s="24"/>
      <c r="H10" s="15"/>
      <c r="I10" s="16" t="s">
        <v>207</v>
      </c>
      <c r="J10" s="15">
        <v>4.0599999999999996</v>
      </c>
      <c r="K10" s="21"/>
    </row>
    <row r="11" spans="1:16" ht="47.25" x14ac:dyDescent="0.25">
      <c r="A11" s="13"/>
      <c r="B11" s="166" t="s">
        <v>208</v>
      </c>
      <c r="C11" s="15"/>
      <c r="D11" s="15">
        <v>99.3</v>
      </c>
      <c r="E11" s="16" t="s">
        <v>207</v>
      </c>
      <c r="F11" s="17">
        <f t="shared" si="0"/>
        <v>99.3</v>
      </c>
      <c r="G11" s="14"/>
      <c r="H11" s="15"/>
      <c r="I11" s="16" t="s">
        <v>207</v>
      </c>
      <c r="J11" s="15">
        <v>99.3</v>
      </c>
      <c r="K11" s="21"/>
    </row>
    <row r="12" spans="1:16" ht="31.5" x14ac:dyDescent="0.25">
      <c r="A12" s="24"/>
      <c r="B12" s="16" t="s">
        <v>209</v>
      </c>
      <c r="C12" s="15"/>
      <c r="D12" s="15">
        <v>719.9</v>
      </c>
      <c r="E12" s="16" t="s">
        <v>23</v>
      </c>
      <c r="F12" s="17">
        <f t="shared" si="0"/>
        <v>719.9</v>
      </c>
      <c r="G12" s="14"/>
      <c r="H12" s="15"/>
      <c r="I12" s="16" t="s">
        <v>23</v>
      </c>
      <c r="J12" s="15">
        <v>719.9</v>
      </c>
      <c r="K12" s="21"/>
    </row>
    <row r="13" spans="1:16" ht="15" customHeight="1" x14ac:dyDescent="0.25">
      <c r="A13" s="24"/>
      <c r="B13" s="14" t="s">
        <v>210</v>
      </c>
      <c r="C13" s="15"/>
      <c r="D13" s="15">
        <v>3.3</v>
      </c>
      <c r="E13" s="16" t="s">
        <v>204</v>
      </c>
      <c r="F13" s="17">
        <f t="shared" si="0"/>
        <v>3.3</v>
      </c>
      <c r="G13" s="14"/>
      <c r="H13" s="15"/>
      <c r="I13" s="16" t="s">
        <v>204</v>
      </c>
      <c r="J13" s="15">
        <v>3.3</v>
      </c>
      <c r="K13" s="21"/>
    </row>
    <row r="14" spans="1:16" ht="15.75" x14ac:dyDescent="0.25">
      <c r="A14" s="13"/>
      <c r="B14" s="14"/>
      <c r="C14" s="15"/>
      <c r="D14" s="15"/>
      <c r="E14" s="16"/>
      <c r="F14" s="17">
        <f t="shared" si="0"/>
        <v>0</v>
      </c>
      <c r="G14" s="14"/>
      <c r="H14" s="15"/>
      <c r="I14" s="16"/>
      <c r="J14" s="15"/>
      <c r="K14" s="21"/>
    </row>
    <row r="15" spans="1:16" ht="15.75" x14ac:dyDescent="0.25">
      <c r="A15" s="13"/>
      <c r="B15" s="14"/>
      <c r="C15" s="15"/>
      <c r="D15" s="15"/>
      <c r="E15" s="16"/>
      <c r="F15" s="17">
        <f t="shared" si="0"/>
        <v>0</v>
      </c>
      <c r="G15" s="14"/>
      <c r="H15" s="15"/>
      <c r="I15" s="16"/>
      <c r="J15" s="15"/>
      <c r="K15" s="21"/>
    </row>
    <row r="16" spans="1:16" ht="15.75" x14ac:dyDescent="0.25">
      <c r="A16" s="13"/>
      <c r="B16" s="14"/>
      <c r="C16" s="15"/>
      <c r="D16" s="15"/>
      <c r="E16" s="16"/>
      <c r="F16" s="17">
        <f t="shared" si="0"/>
        <v>0</v>
      </c>
      <c r="G16" s="14"/>
      <c r="H16" s="15"/>
      <c r="I16" s="16"/>
      <c r="J16" s="15"/>
      <c r="K16" s="21"/>
    </row>
    <row r="17" spans="1:11" ht="15.75" x14ac:dyDescent="0.25">
      <c r="A17" s="13"/>
      <c r="B17" s="14"/>
      <c r="C17" s="15"/>
      <c r="D17" s="15"/>
      <c r="E17" s="16"/>
      <c r="F17" s="17">
        <f t="shared" si="0"/>
        <v>0</v>
      </c>
      <c r="G17" s="14"/>
      <c r="H17" s="15"/>
      <c r="I17" s="16"/>
      <c r="J17" s="15"/>
      <c r="K17" s="21"/>
    </row>
    <row r="18" spans="1:11" ht="15.75" x14ac:dyDescent="0.25">
      <c r="A18" s="13"/>
      <c r="B18" s="14"/>
      <c r="C18" s="15"/>
      <c r="D18" s="15"/>
      <c r="E18" s="16"/>
      <c r="F18" s="17">
        <f t="shared" si="0"/>
        <v>0</v>
      </c>
      <c r="G18" s="14"/>
      <c r="H18" s="15"/>
      <c r="I18" s="16"/>
      <c r="J18" s="15"/>
      <c r="K18" s="21"/>
    </row>
    <row r="19" spans="1:11" ht="15.75" x14ac:dyDescent="0.25">
      <c r="A19" s="13"/>
      <c r="B19" s="14"/>
      <c r="C19" s="15"/>
      <c r="D19" s="15"/>
      <c r="E19" s="16"/>
      <c r="F19" s="17">
        <f t="shared" si="0"/>
        <v>0</v>
      </c>
      <c r="G19" s="14"/>
      <c r="H19" s="15"/>
      <c r="I19" s="16"/>
      <c r="J19" s="15"/>
      <c r="K19" s="21"/>
    </row>
    <row r="20" spans="1:11" ht="15.75" x14ac:dyDescent="0.25">
      <c r="A20" s="13"/>
      <c r="B20" s="14"/>
      <c r="C20" s="15"/>
      <c r="D20" s="15"/>
      <c r="E20" s="16"/>
      <c r="F20" s="17">
        <f t="shared" si="0"/>
        <v>0</v>
      </c>
      <c r="G20" s="14"/>
      <c r="H20" s="15"/>
      <c r="I20" s="16"/>
      <c r="J20" s="15"/>
      <c r="K20" s="21"/>
    </row>
    <row r="21" spans="1:11" ht="15.75" x14ac:dyDescent="0.25">
      <c r="A21" s="13"/>
      <c r="B21" s="14"/>
      <c r="C21" s="15"/>
      <c r="D21" s="15"/>
      <c r="E21" s="16"/>
      <c r="F21" s="17">
        <f t="shared" si="0"/>
        <v>0</v>
      </c>
      <c r="G21" s="14"/>
      <c r="H21" s="15"/>
      <c r="I21" s="16"/>
      <c r="J21" s="15"/>
      <c r="K21" s="21"/>
    </row>
    <row r="22" spans="1:11" ht="15.75" x14ac:dyDescent="0.25">
      <c r="A22" s="24"/>
      <c r="B22" s="14"/>
      <c r="C22" s="15"/>
      <c r="D22" s="15"/>
      <c r="E22" s="16"/>
      <c r="F22" s="17">
        <f t="shared" si="0"/>
        <v>0</v>
      </c>
      <c r="G22" s="14"/>
      <c r="H22" s="15"/>
      <c r="I22" s="16"/>
      <c r="J22" s="15"/>
      <c r="K22" s="21"/>
    </row>
    <row r="23" spans="1:11" ht="15.75" x14ac:dyDescent="0.25">
      <c r="A23" s="24"/>
      <c r="B23" s="14"/>
      <c r="C23" s="15"/>
      <c r="D23" s="15"/>
      <c r="E23" s="16"/>
      <c r="F23" s="17">
        <f t="shared" si="0"/>
        <v>0</v>
      </c>
      <c r="G23" s="14"/>
      <c r="H23" s="15"/>
      <c r="I23" s="16"/>
      <c r="J23" s="15"/>
      <c r="K23" s="21"/>
    </row>
    <row r="24" spans="1:11" ht="15.75" x14ac:dyDescent="0.25">
      <c r="A24" s="13"/>
      <c r="B24" s="14"/>
      <c r="C24" s="15"/>
      <c r="D24" s="15"/>
      <c r="E24" s="16"/>
      <c r="F24" s="17">
        <f t="shared" si="0"/>
        <v>0</v>
      </c>
      <c r="G24" s="14"/>
      <c r="H24" s="15"/>
      <c r="I24" s="16"/>
      <c r="J24" s="15"/>
      <c r="K24" s="21"/>
    </row>
    <row r="25" spans="1:11" ht="15.75" x14ac:dyDescent="0.25">
      <c r="A25" s="13"/>
      <c r="B25" s="14"/>
      <c r="C25" s="15"/>
      <c r="D25" s="15"/>
      <c r="E25" s="16"/>
      <c r="F25" s="17">
        <f t="shared" si="0"/>
        <v>0</v>
      </c>
      <c r="G25" s="14"/>
      <c r="H25" s="15"/>
      <c r="I25" s="16"/>
      <c r="J25" s="15"/>
      <c r="K25" s="21"/>
    </row>
    <row r="26" spans="1:11" ht="15.75" x14ac:dyDescent="0.25">
      <c r="A26" s="13"/>
      <c r="B26" s="14"/>
      <c r="C26" s="15"/>
      <c r="D26" s="15"/>
      <c r="E26" s="16"/>
      <c r="F26" s="17">
        <f t="shared" si="0"/>
        <v>0</v>
      </c>
      <c r="G26" s="14"/>
      <c r="H26" s="15"/>
      <c r="I26" s="16"/>
      <c r="J26" s="15"/>
      <c r="K26" s="21"/>
    </row>
    <row r="27" spans="1:11" ht="15.75" x14ac:dyDescent="0.25">
      <c r="A27" s="13"/>
      <c r="B27" s="14"/>
      <c r="C27" s="15"/>
      <c r="D27" s="15"/>
      <c r="E27" s="16"/>
      <c r="F27" s="17">
        <f t="shared" si="0"/>
        <v>0</v>
      </c>
      <c r="G27" s="14"/>
      <c r="H27" s="15"/>
      <c r="I27" s="16"/>
      <c r="J27" s="15"/>
      <c r="K27" s="21"/>
    </row>
    <row r="28" spans="1:11" ht="15.75" x14ac:dyDescent="0.25">
      <c r="A28" s="13"/>
      <c r="B28" s="14"/>
      <c r="C28" s="15"/>
      <c r="D28" s="15"/>
      <c r="E28" s="16"/>
      <c r="F28" s="17">
        <f t="shared" si="0"/>
        <v>0</v>
      </c>
      <c r="G28" s="14"/>
      <c r="H28" s="15"/>
      <c r="I28" s="16"/>
      <c r="J28" s="15"/>
      <c r="K28" s="21"/>
    </row>
    <row r="29" spans="1:11" ht="15.75" x14ac:dyDescent="0.25">
      <c r="A29" s="13"/>
      <c r="B29" s="14"/>
      <c r="C29" s="15"/>
      <c r="D29" s="15"/>
      <c r="E29" s="16"/>
      <c r="F29" s="17">
        <f t="shared" si="0"/>
        <v>0</v>
      </c>
      <c r="G29" s="14"/>
      <c r="H29" s="15"/>
      <c r="I29" s="16"/>
      <c r="J29" s="15"/>
      <c r="K29" s="21"/>
    </row>
    <row r="30" spans="1:11" ht="15.75" x14ac:dyDescent="0.25">
      <c r="A30" s="13"/>
      <c r="B30" s="14"/>
      <c r="C30" s="15"/>
      <c r="D30" s="15"/>
      <c r="E30" s="16"/>
      <c r="F30" s="17">
        <f t="shared" si="0"/>
        <v>0</v>
      </c>
      <c r="G30" s="14"/>
      <c r="H30" s="15"/>
      <c r="I30" s="16"/>
      <c r="J30" s="15"/>
      <c r="K30" s="21"/>
    </row>
    <row r="31" spans="1:11" ht="15.75" x14ac:dyDescent="0.25">
      <c r="A31" s="13"/>
      <c r="B31" s="14"/>
      <c r="C31" s="15"/>
      <c r="D31" s="15"/>
      <c r="E31" s="16"/>
      <c r="F31" s="17">
        <f t="shared" si="0"/>
        <v>0</v>
      </c>
      <c r="G31" s="14"/>
      <c r="H31" s="15"/>
      <c r="I31" s="16"/>
      <c r="J31" s="15"/>
      <c r="K31" s="21"/>
    </row>
    <row r="32" spans="1:11" ht="15.75" x14ac:dyDescent="0.25">
      <c r="A32" s="24"/>
      <c r="B32" s="14"/>
      <c r="C32" s="15"/>
      <c r="D32" s="15"/>
      <c r="E32" s="16"/>
      <c r="F32" s="17">
        <f t="shared" si="0"/>
        <v>0</v>
      </c>
      <c r="G32" s="14"/>
      <c r="H32" s="15"/>
      <c r="I32" s="16"/>
      <c r="J32" s="15"/>
      <c r="K32" s="21"/>
    </row>
    <row r="33" spans="1:11" ht="15.75" x14ac:dyDescent="0.25">
      <c r="A33" s="24"/>
      <c r="B33" s="14"/>
      <c r="C33" s="15"/>
      <c r="D33" s="15"/>
      <c r="E33" s="16"/>
      <c r="F33" s="17">
        <f t="shared" si="0"/>
        <v>0</v>
      </c>
      <c r="G33" s="14"/>
      <c r="H33" s="15"/>
      <c r="I33" s="16"/>
      <c r="J33" s="15"/>
      <c r="K33" s="21"/>
    </row>
    <row r="34" spans="1:11" ht="15.75" x14ac:dyDescent="0.25">
      <c r="A34" s="13"/>
      <c r="B34" s="14"/>
      <c r="C34" s="15"/>
      <c r="D34" s="15"/>
      <c r="E34" s="16"/>
      <c r="F34" s="17">
        <f t="shared" si="0"/>
        <v>0</v>
      </c>
      <c r="G34" s="14"/>
      <c r="H34" s="15"/>
      <c r="I34" s="16"/>
      <c r="J34" s="15"/>
      <c r="K34" s="21"/>
    </row>
    <row r="35" spans="1:11" ht="15.75" x14ac:dyDescent="0.25">
      <c r="A35" s="13"/>
      <c r="B35" s="14"/>
      <c r="C35" s="15"/>
      <c r="D35" s="15"/>
      <c r="E35" s="16"/>
      <c r="F35" s="17">
        <f t="shared" si="0"/>
        <v>0</v>
      </c>
      <c r="G35" s="14"/>
      <c r="H35" s="15"/>
      <c r="I35" s="16"/>
      <c r="J35" s="15"/>
      <c r="K35" s="21"/>
    </row>
    <row r="36" spans="1:11" ht="15.75" x14ac:dyDescent="0.25">
      <c r="A36" s="13"/>
      <c r="B36" s="14"/>
      <c r="C36" s="15"/>
      <c r="D36" s="15"/>
      <c r="E36" s="16"/>
      <c r="F36" s="17">
        <f t="shared" si="0"/>
        <v>0</v>
      </c>
      <c r="G36" s="14"/>
      <c r="H36" s="15"/>
      <c r="I36" s="16"/>
      <c r="J36" s="15"/>
      <c r="K36" s="21"/>
    </row>
    <row r="37" spans="1:11" ht="15.75" x14ac:dyDescent="0.25">
      <c r="A37" s="13"/>
      <c r="B37" s="14"/>
      <c r="C37" s="15"/>
      <c r="D37" s="15"/>
      <c r="E37" s="16"/>
      <c r="F37" s="17">
        <f t="shared" si="0"/>
        <v>0</v>
      </c>
      <c r="G37" s="14"/>
      <c r="H37" s="15"/>
      <c r="I37" s="16"/>
      <c r="J37" s="15"/>
      <c r="K37" s="21"/>
    </row>
    <row r="38" spans="1:11" ht="15.75" x14ac:dyDescent="0.25">
      <c r="A38" s="13"/>
      <c r="B38" s="14"/>
      <c r="C38" s="15"/>
      <c r="D38" s="15"/>
      <c r="E38" s="16"/>
      <c r="F38" s="17">
        <f t="shared" si="0"/>
        <v>0</v>
      </c>
      <c r="G38" s="14"/>
      <c r="H38" s="15"/>
      <c r="I38" s="16"/>
      <c r="J38" s="15"/>
      <c r="K38" s="21"/>
    </row>
    <row r="39" spans="1:11" ht="15.75" x14ac:dyDescent="0.25">
      <c r="A39" s="13"/>
      <c r="B39" s="14"/>
      <c r="C39" s="15"/>
      <c r="D39" s="15"/>
      <c r="E39" s="16"/>
      <c r="F39" s="17">
        <f t="shared" si="0"/>
        <v>0</v>
      </c>
      <c r="G39" s="14"/>
      <c r="H39" s="15"/>
      <c r="I39" s="16"/>
      <c r="J39" s="15"/>
      <c r="K39" s="21"/>
    </row>
    <row r="40" spans="1:11" ht="15.75" x14ac:dyDescent="0.25">
      <c r="A40" s="13"/>
      <c r="B40" s="14"/>
      <c r="C40" s="15"/>
      <c r="D40" s="15"/>
      <c r="E40" s="16"/>
      <c r="F40" s="17">
        <f t="shared" si="0"/>
        <v>0</v>
      </c>
      <c r="G40" s="14"/>
      <c r="H40" s="15"/>
      <c r="I40" s="16"/>
      <c r="J40" s="15"/>
      <c r="K40" s="21"/>
    </row>
    <row r="41" spans="1:11" ht="15.75" x14ac:dyDescent="0.25">
      <c r="A41" s="13"/>
      <c r="B41" s="14"/>
      <c r="C41" s="15"/>
      <c r="D41" s="15"/>
      <c r="E41" s="16"/>
      <c r="F41" s="17">
        <f t="shared" si="0"/>
        <v>0</v>
      </c>
      <c r="G41" s="14"/>
      <c r="H41" s="15"/>
      <c r="I41" s="16"/>
      <c r="J41" s="15"/>
      <c r="K41" s="21"/>
    </row>
    <row r="42" spans="1:11" ht="15.75" x14ac:dyDescent="0.25">
      <c r="A42" s="24"/>
      <c r="B42" s="14"/>
      <c r="C42" s="15"/>
      <c r="D42" s="15"/>
      <c r="E42" s="16"/>
      <c r="F42" s="17">
        <f t="shared" si="0"/>
        <v>0</v>
      </c>
      <c r="G42" s="14"/>
      <c r="H42" s="15"/>
      <c r="I42" s="16"/>
      <c r="J42" s="15"/>
      <c r="K42" s="21"/>
    </row>
    <row r="43" spans="1:11" ht="15.75" x14ac:dyDescent="0.25">
      <c r="A43" s="24"/>
      <c r="B43" s="14"/>
      <c r="C43" s="15"/>
      <c r="D43" s="15"/>
      <c r="E43" s="16"/>
      <c r="F43" s="17">
        <f t="shared" si="0"/>
        <v>0</v>
      </c>
      <c r="G43" s="14"/>
      <c r="H43" s="15"/>
      <c r="I43" s="16"/>
      <c r="J43" s="15"/>
      <c r="K43" s="21"/>
    </row>
    <row r="44" spans="1:11" ht="15.75" x14ac:dyDescent="0.25">
      <c r="A44" s="26"/>
      <c r="B44" s="27"/>
      <c r="C44" s="28"/>
      <c r="D44" s="28"/>
      <c r="E44" s="29"/>
      <c r="F44" s="17">
        <f t="shared" si="0"/>
        <v>0</v>
      </c>
      <c r="G44" s="27"/>
      <c r="H44" s="28"/>
      <c r="I44" s="29"/>
      <c r="J44" s="28"/>
      <c r="K44" s="21"/>
    </row>
    <row r="45" spans="1:11" ht="15.75" x14ac:dyDescent="0.25">
      <c r="A45" s="26"/>
      <c r="B45" s="27"/>
      <c r="C45" s="28"/>
      <c r="D45" s="28"/>
      <c r="E45" s="29"/>
      <c r="F45" s="17">
        <f t="shared" si="0"/>
        <v>0</v>
      </c>
      <c r="G45" s="27"/>
      <c r="H45" s="28"/>
      <c r="I45" s="29"/>
      <c r="J45" s="28"/>
      <c r="K45" s="21"/>
    </row>
    <row r="46" spans="1:11" ht="15.75" x14ac:dyDescent="0.25">
      <c r="A46" s="26"/>
      <c r="B46" s="27"/>
      <c r="C46" s="28"/>
      <c r="D46" s="28"/>
      <c r="E46" s="29"/>
      <c r="F46" s="17">
        <f t="shared" si="0"/>
        <v>0</v>
      </c>
      <c r="G46" s="27"/>
      <c r="H46" s="28"/>
      <c r="I46" s="29"/>
      <c r="J46" s="28"/>
      <c r="K46" s="21"/>
    </row>
    <row r="47" spans="1:11" ht="15.75" x14ac:dyDescent="0.25">
      <c r="A47" s="27"/>
      <c r="B47" s="30" t="s">
        <v>24</v>
      </c>
      <c r="C47" s="31">
        <f>SUM(C7:C46)</f>
        <v>93.42</v>
      </c>
      <c r="D47" s="31">
        <f>SUM(D7:D46)</f>
        <v>831.66399999999999</v>
      </c>
      <c r="E47" s="32"/>
      <c r="F47" s="33">
        <f t="shared" si="0"/>
        <v>925.08399999999995</v>
      </c>
      <c r="G47" s="34"/>
      <c r="H47" s="31">
        <f>SUM(H7:H46)</f>
        <v>38.630000000000003</v>
      </c>
      <c r="I47" s="32"/>
      <c r="J47" s="31">
        <f>SUM(J7:J46)</f>
        <v>870.29399999999987</v>
      </c>
      <c r="K47" s="35">
        <f>C47-H47</f>
        <v>54.79</v>
      </c>
    </row>
    <row r="50" spans="2:8" ht="15.75" x14ac:dyDescent="0.25">
      <c r="B50" s="48" t="s">
        <v>38</v>
      </c>
      <c r="F50" s="49"/>
      <c r="G50" s="50" t="s">
        <v>211</v>
      </c>
      <c r="H50" s="51"/>
    </row>
    <row r="51" spans="2:8" x14ac:dyDescent="0.25">
      <c r="B51" s="48"/>
      <c r="F51" s="44" t="s">
        <v>27</v>
      </c>
      <c r="G51" s="46"/>
      <c r="H51" s="46"/>
    </row>
    <row r="52" spans="2:8" ht="15.75" x14ac:dyDescent="0.25">
      <c r="B52" s="48" t="s">
        <v>28</v>
      </c>
      <c r="F52" s="49"/>
      <c r="G52" s="50" t="s">
        <v>212</v>
      </c>
      <c r="H52" s="51"/>
    </row>
    <row r="53" spans="2:8" x14ac:dyDescent="0.25">
      <c r="F53" s="44" t="s">
        <v>27</v>
      </c>
      <c r="G53" s="46"/>
      <c r="H53" s="46"/>
    </row>
  </sheetData>
  <mergeCells count="12">
    <mergeCell ref="G50:H50"/>
    <mergeCell ref="G52:H52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showZeros="0" tabSelected="1" zoomScale="80" zoomScaleNormal="80" workbookViewId="0">
      <selection activeCell="Q18" sqref="Q18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1"/>
      <c r="L1" s="1"/>
      <c r="M1" s="1" t="s">
        <v>30</v>
      </c>
    </row>
    <row r="2" spans="1:13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214</v>
      </c>
    </row>
    <row r="3" spans="1:13" ht="61.5" customHeight="1" x14ac:dyDescent="0.25">
      <c r="A3" s="2"/>
      <c r="B3" s="5" t="s">
        <v>217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 x14ac:dyDescent="0.25">
      <c r="A4" s="7" t="s">
        <v>215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 x14ac:dyDescent="0.25">
      <c r="A5" s="8" t="s">
        <v>2</v>
      </c>
      <c r="B5" s="8" t="s">
        <v>3</v>
      </c>
      <c r="C5" s="9" t="s">
        <v>4</v>
      </c>
      <c r="D5" s="9"/>
      <c r="E5" s="9"/>
      <c r="F5" s="9" t="s">
        <v>5</v>
      </c>
      <c r="G5" s="9" t="s">
        <v>6</v>
      </c>
      <c r="H5" s="9"/>
      <c r="I5" s="9"/>
      <c r="J5" s="9"/>
      <c r="K5" s="10" t="s">
        <v>33</v>
      </c>
    </row>
    <row r="6" spans="1:13" ht="158.25" customHeight="1" x14ac:dyDescent="0.25">
      <c r="A6" s="8"/>
      <c r="B6" s="8"/>
      <c r="C6" s="11" t="s">
        <v>8</v>
      </c>
      <c r="D6" s="11" t="s">
        <v>34</v>
      </c>
      <c r="E6" s="11" t="s">
        <v>10</v>
      </c>
      <c r="F6" s="9"/>
      <c r="G6" s="12" t="s">
        <v>11</v>
      </c>
      <c r="H6" s="47" t="s">
        <v>35</v>
      </c>
      <c r="I6" s="11" t="s">
        <v>13</v>
      </c>
      <c r="J6" s="11" t="s">
        <v>35</v>
      </c>
      <c r="K6" s="10"/>
    </row>
    <row r="7" spans="1:13" ht="15.75" x14ac:dyDescent="0.25">
      <c r="A7" s="13">
        <v>1</v>
      </c>
      <c r="B7" s="14" t="s">
        <v>14</v>
      </c>
      <c r="C7" s="15">
        <v>17.399999999999999</v>
      </c>
      <c r="D7" s="15"/>
      <c r="E7" s="16"/>
      <c r="F7" s="17">
        <f t="shared" ref="F7:F13" si="0">SUM(C7,D7)</f>
        <v>17.399999999999999</v>
      </c>
      <c r="G7" s="24"/>
      <c r="H7" s="15"/>
      <c r="I7" s="16"/>
      <c r="J7" s="15"/>
      <c r="K7" s="21"/>
    </row>
    <row r="8" spans="1:13" ht="15.75" x14ac:dyDescent="0.25">
      <c r="A8" s="13">
        <v>2</v>
      </c>
      <c r="B8" s="14" t="s">
        <v>218</v>
      </c>
      <c r="C8" s="15"/>
      <c r="D8" s="15">
        <v>7.5</v>
      </c>
      <c r="E8" s="16" t="s">
        <v>219</v>
      </c>
      <c r="F8" s="17">
        <f t="shared" si="0"/>
        <v>7.5</v>
      </c>
      <c r="G8" s="24"/>
      <c r="H8" s="15"/>
      <c r="I8" s="16"/>
      <c r="J8" s="15"/>
      <c r="K8" s="21"/>
    </row>
    <row r="9" spans="1:13" ht="15.75" x14ac:dyDescent="0.25">
      <c r="A9" s="13"/>
      <c r="B9" s="14"/>
      <c r="C9" s="15"/>
      <c r="D9" s="15"/>
      <c r="E9" s="16"/>
      <c r="F9" s="17">
        <f t="shared" si="0"/>
        <v>0</v>
      </c>
      <c r="G9" s="133">
        <v>2282</v>
      </c>
      <c r="H9" s="15"/>
      <c r="I9" s="16" t="s">
        <v>90</v>
      </c>
      <c r="J9" s="15">
        <v>1.7</v>
      </c>
      <c r="K9" s="21"/>
    </row>
    <row r="10" spans="1:13" ht="15.75" x14ac:dyDescent="0.25">
      <c r="A10" s="26"/>
      <c r="B10" s="27"/>
      <c r="C10" s="28"/>
      <c r="D10" s="28"/>
      <c r="E10" s="29"/>
      <c r="F10" s="17">
        <f t="shared" si="0"/>
        <v>0</v>
      </c>
      <c r="G10" s="27"/>
      <c r="H10" s="28"/>
      <c r="I10" s="29"/>
      <c r="J10" s="28"/>
      <c r="K10" s="21"/>
    </row>
    <row r="11" spans="1:13" ht="15.75" x14ac:dyDescent="0.25">
      <c r="A11" s="26"/>
      <c r="B11" s="27"/>
      <c r="C11" s="28"/>
      <c r="D11" s="28"/>
      <c r="E11" s="29"/>
      <c r="F11" s="17">
        <f t="shared" si="0"/>
        <v>0</v>
      </c>
      <c r="G11" s="27"/>
      <c r="H11" s="28"/>
      <c r="I11" s="29"/>
      <c r="J11" s="28"/>
      <c r="K11" s="21"/>
    </row>
    <row r="12" spans="1:13" ht="15.75" x14ac:dyDescent="0.25">
      <c r="A12" s="26"/>
      <c r="B12" s="27"/>
      <c r="C12" s="28"/>
      <c r="D12" s="28"/>
      <c r="E12" s="29"/>
      <c r="F12" s="17">
        <f t="shared" si="0"/>
        <v>0</v>
      </c>
      <c r="G12" s="27"/>
      <c r="H12" s="28"/>
      <c r="I12" s="29"/>
      <c r="J12" s="28"/>
      <c r="K12" s="21"/>
    </row>
    <row r="13" spans="1:13" ht="15.75" x14ac:dyDescent="0.25">
      <c r="A13" s="26"/>
      <c r="B13" s="30" t="s">
        <v>24</v>
      </c>
      <c r="C13" s="31">
        <f>SUM(C7:C12)</f>
        <v>17.399999999999999</v>
      </c>
      <c r="D13" s="31">
        <f>SUM(D7:D12)</f>
        <v>7.5</v>
      </c>
      <c r="E13" s="32"/>
      <c r="F13" s="33">
        <f t="shared" si="0"/>
        <v>24.9</v>
      </c>
      <c r="G13" s="34"/>
      <c r="H13" s="31">
        <f>SUM(H7:H12)</f>
        <v>0</v>
      </c>
      <c r="I13" s="32"/>
      <c r="J13" s="31">
        <f>SUM(J7:J12)</f>
        <v>1.7</v>
      </c>
      <c r="K13" s="35">
        <f>C13-H13</f>
        <v>17.399999999999999</v>
      </c>
    </row>
    <row r="16" spans="1:13" ht="15.75" x14ac:dyDescent="0.25">
      <c r="B16" s="48" t="s">
        <v>220</v>
      </c>
      <c r="F16" s="49"/>
      <c r="G16" s="50" t="s">
        <v>221</v>
      </c>
      <c r="H16" s="51"/>
    </row>
    <row r="17" spans="2:8" x14ac:dyDescent="0.25">
      <c r="B17" s="48"/>
      <c r="F17" s="44" t="s">
        <v>27</v>
      </c>
      <c r="G17" s="46"/>
      <c r="H17" s="46"/>
    </row>
    <row r="18" spans="2:8" ht="15.75" x14ac:dyDescent="0.25">
      <c r="B18" s="48" t="s">
        <v>28</v>
      </c>
      <c r="F18" s="49"/>
      <c r="G18" s="50" t="s">
        <v>216</v>
      </c>
      <c r="H18" s="51"/>
    </row>
    <row r="19" spans="2:8" x14ac:dyDescent="0.25">
      <c r="F19" s="44" t="s">
        <v>27</v>
      </c>
      <c r="G19" s="46"/>
      <c r="H19" s="46"/>
    </row>
    <row r="22" spans="2:8" ht="6" customHeight="1" x14ac:dyDescent="0.25"/>
    <row r="23" spans="2:8" ht="31.5" customHeight="1" x14ac:dyDescent="0.25"/>
    <row r="24" spans="2:8" ht="30" customHeight="1" x14ac:dyDescent="0.25"/>
    <row r="25" spans="2:8" ht="42" customHeight="1" x14ac:dyDescent="0.25"/>
  </sheetData>
  <mergeCells count="10">
    <mergeCell ref="G16:H16"/>
    <mergeCell ref="G18:H18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5" orientation="landscape" horizontalDpi="180" verticalDpi="18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abSelected="1" zoomScale="80" zoomScaleNormal="80" workbookViewId="0">
      <selection activeCell="Q18" sqref="Q18"/>
    </sheetView>
  </sheetViews>
  <sheetFormatPr defaultColWidth="9" defaultRowHeight="15" x14ac:dyDescent="0.25"/>
  <cols>
    <col min="1" max="1" width="7.28515625" style="52" customWidth="1"/>
    <col min="2" max="2" width="24.42578125" style="52" customWidth="1"/>
    <col min="3" max="3" width="16.28515625" style="52" customWidth="1"/>
    <col min="4" max="4" width="13.5703125" style="52" customWidth="1"/>
    <col min="5" max="5" width="18.85546875" style="52" customWidth="1"/>
    <col min="6" max="6" width="15.85546875" style="52" customWidth="1"/>
    <col min="7" max="7" width="16.5703125" style="52" customWidth="1"/>
    <col min="8" max="8" width="14.28515625" style="52" customWidth="1"/>
    <col min="9" max="9" width="22.85546875" style="52" customWidth="1"/>
    <col min="10" max="10" width="14" style="52" customWidth="1"/>
    <col min="11" max="11" width="15.5703125" style="52" customWidth="1"/>
    <col min="12" max="256" width="9" style="52"/>
    <col min="257" max="257" width="7.28515625" style="52" customWidth="1"/>
    <col min="258" max="258" width="24.42578125" style="52" customWidth="1"/>
    <col min="259" max="259" width="16.28515625" style="52" customWidth="1"/>
    <col min="260" max="260" width="13.5703125" style="52" customWidth="1"/>
    <col min="261" max="261" width="18.85546875" style="52" customWidth="1"/>
    <col min="262" max="262" width="15.85546875" style="52" customWidth="1"/>
    <col min="263" max="263" width="16.5703125" style="52" customWidth="1"/>
    <col min="264" max="264" width="14.28515625" style="52" customWidth="1"/>
    <col min="265" max="265" width="22.85546875" style="52" customWidth="1"/>
    <col min="266" max="266" width="14" style="52" customWidth="1"/>
    <col min="267" max="267" width="15.5703125" style="52" customWidth="1"/>
    <col min="268" max="512" width="9" style="52"/>
    <col min="513" max="513" width="7.28515625" style="52" customWidth="1"/>
    <col min="514" max="514" width="24.42578125" style="52" customWidth="1"/>
    <col min="515" max="515" width="16.28515625" style="52" customWidth="1"/>
    <col min="516" max="516" width="13.5703125" style="52" customWidth="1"/>
    <col min="517" max="517" width="18.85546875" style="52" customWidth="1"/>
    <col min="518" max="518" width="15.85546875" style="52" customWidth="1"/>
    <col min="519" max="519" width="16.5703125" style="52" customWidth="1"/>
    <col min="520" max="520" width="14.28515625" style="52" customWidth="1"/>
    <col min="521" max="521" width="22.85546875" style="52" customWidth="1"/>
    <col min="522" max="522" width="14" style="52" customWidth="1"/>
    <col min="523" max="523" width="15.5703125" style="52" customWidth="1"/>
    <col min="524" max="768" width="9" style="52"/>
    <col min="769" max="769" width="7.28515625" style="52" customWidth="1"/>
    <col min="770" max="770" width="24.42578125" style="52" customWidth="1"/>
    <col min="771" max="771" width="16.28515625" style="52" customWidth="1"/>
    <col min="772" max="772" width="13.5703125" style="52" customWidth="1"/>
    <col min="773" max="773" width="18.85546875" style="52" customWidth="1"/>
    <col min="774" max="774" width="15.85546875" style="52" customWidth="1"/>
    <col min="775" max="775" width="16.5703125" style="52" customWidth="1"/>
    <col min="776" max="776" width="14.28515625" style="52" customWidth="1"/>
    <col min="777" max="777" width="22.85546875" style="52" customWidth="1"/>
    <col min="778" max="778" width="14" style="52" customWidth="1"/>
    <col min="779" max="779" width="15.5703125" style="52" customWidth="1"/>
    <col min="780" max="1024" width="9" style="52"/>
    <col min="1025" max="1025" width="7.28515625" style="52" customWidth="1"/>
    <col min="1026" max="1026" width="24.42578125" style="52" customWidth="1"/>
    <col min="1027" max="1027" width="16.28515625" style="52" customWidth="1"/>
    <col min="1028" max="1028" width="13.5703125" style="52" customWidth="1"/>
    <col min="1029" max="1029" width="18.85546875" style="52" customWidth="1"/>
    <col min="1030" max="1030" width="15.85546875" style="52" customWidth="1"/>
    <col min="1031" max="1031" width="16.5703125" style="52" customWidth="1"/>
    <col min="1032" max="1032" width="14.28515625" style="52" customWidth="1"/>
    <col min="1033" max="1033" width="22.85546875" style="52" customWidth="1"/>
    <col min="1034" max="1034" width="14" style="52" customWidth="1"/>
    <col min="1035" max="1035" width="15.5703125" style="52" customWidth="1"/>
    <col min="1036" max="1280" width="9" style="52"/>
    <col min="1281" max="1281" width="7.28515625" style="52" customWidth="1"/>
    <col min="1282" max="1282" width="24.42578125" style="52" customWidth="1"/>
    <col min="1283" max="1283" width="16.28515625" style="52" customWidth="1"/>
    <col min="1284" max="1284" width="13.5703125" style="52" customWidth="1"/>
    <col min="1285" max="1285" width="18.85546875" style="52" customWidth="1"/>
    <col min="1286" max="1286" width="15.85546875" style="52" customWidth="1"/>
    <col min="1287" max="1287" width="16.5703125" style="52" customWidth="1"/>
    <col min="1288" max="1288" width="14.28515625" style="52" customWidth="1"/>
    <col min="1289" max="1289" width="22.85546875" style="52" customWidth="1"/>
    <col min="1290" max="1290" width="14" style="52" customWidth="1"/>
    <col min="1291" max="1291" width="15.5703125" style="52" customWidth="1"/>
    <col min="1292" max="1536" width="9" style="52"/>
    <col min="1537" max="1537" width="7.28515625" style="52" customWidth="1"/>
    <col min="1538" max="1538" width="24.42578125" style="52" customWidth="1"/>
    <col min="1539" max="1539" width="16.28515625" style="52" customWidth="1"/>
    <col min="1540" max="1540" width="13.5703125" style="52" customWidth="1"/>
    <col min="1541" max="1541" width="18.85546875" style="52" customWidth="1"/>
    <col min="1542" max="1542" width="15.85546875" style="52" customWidth="1"/>
    <col min="1543" max="1543" width="16.5703125" style="52" customWidth="1"/>
    <col min="1544" max="1544" width="14.28515625" style="52" customWidth="1"/>
    <col min="1545" max="1545" width="22.85546875" style="52" customWidth="1"/>
    <col min="1546" max="1546" width="14" style="52" customWidth="1"/>
    <col min="1547" max="1547" width="15.5703125" style="52" customWidth="1"/>
    <col min="1548" max="1792" width="9" style="52"/>
    <col min="1793" max="1793" width="7.28515625" style="52" customWidth="1"/>
    <col min="1794" max="1794" width="24.42578125" style="52" customWidth="1"/>
    <col min="1795" max="1795" width="16.28515625" style="52" customWidth="1"/>
    <col min="1796" max="1796" width="13.5703125" style="52" customWidth="1"/>
    <col min="1797" max="1797" width="18.85546875" style="52" customWidth="1"/>
    <col min="1798" max="1798" width="15.85546875" style="52" customWidth="1"/>
    <col min="1799" max="1799" width="16.5703125" style="52" customWidth="1"/>
    <col min="1800" max="1800" width="14.28515625" style="52" customWidth="1"/>
    <col min="1801" max="1801" width="22.85546875" style="52" customWidth="1"/>
    <col min="1802" max="1802" width="14" style="52" customWidth="1"/>
    <col min="1803" max="1803" width="15.5703125" style="52" customWidth="1"/>
    <col min="1804" max="2048" width="9" style="52"/>
    <col min="2049" max="2049" width="7.28515625" style="52" customWidth="1"/>
    <col min="2050" max="2050" width="24.42578125" style="52" customWidth="1"/>
    <col min="2051" max="2051" width="16.28515625" style="52" customWidth="1"/>
    <col min="2052" max="2052" width="13.5703125" style="52" customWidth="1"/>
    <col min="2053" max="2053" width="18.85546875" style="52" customWidth="1"/>
    <col min="2054" max="2054" width="15.85546875" style="52" customWidth="1"/>
    <col min="2055" max="2055" width="16.5703125" style="52" customWidth="1"/>
    <col min="2056" max="2056" width="14.28515625" style="52" customWidth="1"/>
    <col min="2057" max="2057" width="22.85546875" style="52" customWidth="1"/>
    <col min="2058" max="2058" width="14" style="52" customWidth="1"/>
    <col min="2059" max="2059" width="15.5703125" style="52" customWidth="1"/>
    <col min="2060" max="2304" width="9" style="52"/>
    <col min="2305" max="2305" width="7.28515625" style="52" customWidth="1"/>
    <col min="2306" max="2306" width="24.42578125" style="52" customWidth="1"/>
    <col min="2307" max="2307" width="16.28515625" style="52" customWidth="1"/>
    <col min="2308" max="2308" width="13.5703125" style="52" customWidth="1"/>
    <col min="2309" max="2309" width="18.85546875" style="52" customWidth="1"/>
    <col min="2310" max="2310" width="15.85546875" style="52" customWidth="1"/>
    <col min="2311" max="2311" width="16.5703125" style="52" customWidth="1"/>
    <col min="2312" max="2312" width="14.28515625" style="52" customWidth="1"/>
    <col min="2313" max="2313" width="22.85546875" style="52" customWidth="1"/>
    <col min="2314" max="2314" width="14" style="52" customWidth="1"/>
    <col min="2315" max="2315" width="15.5703125" style="52" customWidth="1"/>
    <col min="2316" max="2560" width="9" style="52"/>
    <col min="2561" max="2561" width="7.28515625" style="52" customWidth="1"/>
    <col min="2562" max="2562" width="24.42578125" style="52" customWidth="1"/>
    <col min="2563" max="2563" width="16.28515625" style="52" customWidth="1"/>
    <col min="2564" max="2564" width="13.5703125" style="52" customWidth="1"/>
    <col min="2565" max="2565" width="18.85546875" style="52" customWidth="1"/>
    <col min="2566" max="2566" width="15.85546875" style="52" customWidth="1"/>
    <col min="2567" max="2567" width="16.5703125" style="52" customWidth="1"/>
    <col min="2568" max="2568" width="14.28515625" style="52" customWidth="1"/>
    <col min="2569" max="2569" width="22.85546875" style="52" customWidth="1"/>
    <col min="2570" max="2570" width="14" style="52" customWidth="1"/>
    <col min="2571" max="2571" width="15.5703125" style="52" customWidth="1"/>
    <col min="2572" max="2816" width="9" style="52"/>
    <col min="2817" max="2817" width="7.28515625" style="52" customWidth="1"/>
    <col min="2818" max="2818" width="24.42578125" style="52" customWidth="1"/>
    <col min="2819" max="2819" width="16.28515625" style="52" customWidth="1"/>
    <col min="2820" max="2820" width="13.5703125" style="52" customWidth="1"/>
    <col min="2821" max="2821" width="18.85546875" style="52" customWidth="1"/>
    <col min="2822" max="2822" width="15.85546875" style="52" customWidth="1"/>
    <col min="2823" max="2823" width="16.5703125" style="52" customWidth="1"/>
    <col min="2824" max="2824" width="14.28515625" style="52" customWidth="1"/>
    <col min="2825" max="2825" width="22.85546875" style="52" customWidth="1"/>
    <col min="2826" max="2826" width="14" style="52" customWidth="1"/>
    <col min="2827" max="2827" width="15.5703125" style="52" customWidth="1"/>
    <col min="2828" max="3072" width="9" style="52"/>
    <col min="3073" max="3073" width="7.28515625" style="52" customWidth="1"/>
    <col min="3074" max="3074" width="24.42578125" style="52" customWidth="1"/>
    <col min="3075" max="3075" width="16.28515625" style="52" customWidth="1"/>
    <col min="3076" max="3076" width="13.5703125" style="52" customWidth="1"/>
    <col min="3077" max="3077" width="18.85546875" style="52" customWidth="1"/>
    <col min="3078" max="3078" width="15.85546875" style="52" customWidth="1"/>
    <col min="3079" max="3079" width="16.5703125" style="52" customWidth="1"/>
    <col min="3080" max="3080" width="14.28515625" style="52" customWidth="1"/>
    <col min="3081" max="3081" width="22.85546875" style="52" customWidth="1"/>
    <col min="3082" max="3082" width="14" style="52" customWidth="1"/>
    <col min="3083" max="3083" width="15.5703125" style="52" customWidth="1"/>
    <col min="3084" max="3328" width="9" style="52"/>
    <col min="3329" max="3329" width="7.28515625" style="52" customWidth="1"/>
    <col min="3330" max="3330" width="24.42578125" style="52" customWidth="1"/>
    <col min="3331" max="3331" width="16.28515625" style="52" customWidth="1"/>
    <col min="3332" max="3332" width="13.5703125" style="52" customWidth="1"/>
    <col min="3333" max="3333" width="18.85546875" style="52" customWidth="1"/>
    <col min="3334" max="3334" width="15.85546875" style="52" customWidth="1"/>
    <col min="3335" max="3335" width="16.5703125" style="52" customWidth="1"/>
    <col min="3336" max="3336" width="14.28515625" style="52" customWidth="1"/>
    <col min="3337" max="3337" width="22.85546875" style="52" customWidth="1"/>
    <col min="3338" max="3338" width="14" style="52" customWidth="1"/>
    <col min="3339" max="3339" width="15.5703125" style="52" customWidth="1"/>
    <col min="3340" max="3584" width="9" style="52"/>
    <col min="3585" max="3585" width="7.28515625" style="52" customWidth="1"/>
    <col min="3586" max="3586" width="24.42578125" style="52" customWidth="1"/>
    <col min="3587" max="3587" width="16.28515625" style="52" customWidth="1"/>
    <col min="3588" max="3588" width="13.5703125" style="52" customWidth="1"/>
    <col min="3589" max="3589" width="18.85546875" style="52" customWidth="1"/>
    <col min="3590" max="3590" width="15.85546875" style="52" customWidth="1"/>
    <col min="3591" max="3591" width="16.5703125" style="52" customWidth="1"/>
    <col min="3592" max="3592" width="14.28515625" style="52" customWidth="1"/>
    <col min="3593" max="3593" width="22.85546875" style="52" customWidth="1"/>
    <col min="3594" max="3594" width="14" style="52" customWidth="1"/>
    <col min="3595" max="3595" width="15.5703125" style="52" customWidth="1"/>
    <col min="3596" max="3840" width="9" style="52"/>
    <col min="3841" max="3841" width="7.28515625" style="52" customWidth="1"/>
    <col min="3842" max="3842" width="24.42578125" style="52" customWidth="1"/>
    <col min="3843" max="3843" width="16.28515625" style="52" customWidth="1"/>
    <col min="3844" max="3844" width="13.5703125" style="52" customWidth="1"/>
    <col min="3845" max="3845" width="18.85546875" style="52" customWidth="1"/>
    <col min="3846" max="3846" width="15.85546875" style="52" customWidth="1"/>
    <col min="3847" max="3847" width="16.5703125" style="52" customWidth="1"/>
    <col min="3848" max="3848" width="14.28515625" style="52" customWidth="1"/>
    <col min="3849" max="3849" width="22.85546875" style="52" customWidth="1"/>
    <col min="3850" max="3850" width="14" style="52" customWidth="1"/>
    <col min="3851" max="3851" width="15.5703125" style="52" customWidth="1"/>
    <col min="3852" max="4096" width="9" style="52"/>
    <col min="4097" max="4097" width="7.28515625" style="52" customWidth="1"/>
    <col min="4098" max="4098" width="24.42578125" style="52" customWidth="1"/>
    <col min="4099" max="4099" width="16.28515625" style="52" customWidth="1"/>
    <col min="4100" max="4100" width="13.5703125" style="52" customWidth="1"/>
    <col min="4101" max="4101" width="18.85546875" style="52" customWidth="1"/>
    <col min="4102" max="4102" width="15.85546875" style="52" customWidth="1"/>
    <col min="4103" max="4103" width="16.5703125" style="52" customWidth="1"/>
    <col min="4104" max="4104" width="14.28515625" style="52" customWidth="1"/>
    <col min="4105" max="4105" width="22.85546875" style="52" customWidth="1"/>
    <col min="4106" max="4106" width="14" style="52" customWidth="1"/>
    <col min="4107" max="4107" width="15.5703125" style="52" customWidth="1"/>
    <col min="4108" max="4352" width="9" style="52"/>
    <col min="4353" max="4353" width="7.28515625" style="52" customWidth="1"/>
    <col min="4354" max="4354" width="24.42578125" style="52" customWidth="1"/>
    <col min="4355" max="4355" width="16.28515625" style="52" customWidth="1"/>
    <col min="4356" max="4356" width="13.5703125" style="52" customWidth="1"/>
    <col min="4357" max="4357" width="18.85546875" style="52" customWidth="1"/>
    <col min="4358" max="4358" width="15.85546875" style="52" customWidth="1"/>
    <col min="4359" max="4359" width="16.5703125" style="52" customWidth="1"/>
    <col min="4360" max="4360" width="14.28515625" style="52" customWidth="1"/>
    <col min="4361" max="4361" width="22.85546875" style="52" customWidth="1"/>
    <col min="4362" max="4362" width="14" style="52" customWidth="1"/>
    <col min="4363" max="4363" width="15.5703125" style="52" customWidth="1"/>
    <col min="4364" max="4608" width="9" style="52"/>
    <col min="4609" max="4609" width="7.28515625" style="52" customWidth="1"/>
    <col min="4610" max="4610" width="24.42578125" style="52" customWidth="1"/>
    <col min="4611" max="4611" width="16.28515625" style="52" customWidth="1"/>
    <col min="4612" max="4612" width="13.5703125" style="52" customWidth="1"/>
    <col min="4613" max="4613" width="18.85546875" style="52" customWidth="1"/>
    <col min="4614" max="4614" width="15.85546875" style="52" customWidth="1"/>
    <col min="4615" max="4615" width="16.5703125" style="52" customWidth="1"/>
    <col min="4616" max="4616" width="14.28515625" style="52" customWidth="1"/>
    <col min="4617" max="4617" width="22.85546875" style="52" customWidth="1"/>
    <col min="4618" max="4618" width="14" style="52" customWidth="1"/>
    <col min="4619" max="4619" width="15.5703125" style="52" customWidth="1"/>
    <col min="4620" max="4864" width="9" style="52"/>
    <col min="4865" max="4865" width="7.28515625" style="52" customWidth="1"/>
    <col min="4866" max="4866" width="24.42578125" style="52" customWidth="1"/>
    <col min="4867" max="4867" width="16.28515625" style="52" customWidth="1"/>
    <col min="4868" max="4868" width="13.5703125" style="52" customWidth="1"/>
    <col min="4869" max="4869" width="18.85546875" style="52" customWidth="1"/>
    <col min="4870" max="4870" width="15.85546875" style="52" customWidth="1"/>
    <col min="4871" max="4871" width="16.5703125" style="52" customWidth="1"/>
    <col min="4872" max="4872" width="14.28515625" style="52" customWidth="1"/>
    <col min="4873" max="4873" width="22.85546875" style="52" customWidth="1"/>
    <col min="4874" max="4874" width="14" style="52" customWidth="1"/>
    <col min="4875" max="4875" width="15.5703125" style="52" customWidth="1"/>
    <col min="4876" max="5120" width="9" style="52"/>
    <col min="5121" max="5121" width="7.28515625" style="52" customWidth="1"/>
    <col min="5122" max="5122" width="24.42578125" style="52" customWidth="1"/>
    <col min="5123" max="5123" width="16.28515625" style="52" customWidth="1"/>
    <col min="5124" max="5124" width="13.5703125" style="52" customWidth="1"/>
    <col min="5125" max="5125" width="18.85546875" style="52" customWidth="1"/>
    <col min="5126" max="5126" width="15.85546875" style="52" customWidth="1"/>
    <col min="5127" max="5127" width="16.5703125" style="52" customWidth="1"/>
    <col min="5128" max="5128" width="14.28515625" style="52" customWidth="1"/>
    <col min="5129" max="5129" width="22.85546875" style="52" customWidth="1"/>
    <col min="5130" max="5130" width="14" style="52" customWidth="1"/>
    <col min="5131" max="5131" width="15.5703125" style="52" customWidth="1"/>
    <col min="5132" max="5376" width="9" style="52"/>
    <col min="5377" max="5377" width="7.28515625" style="52" customWidth="1"/>
    <col min="5378" max="5378" width="24.42578125" style="52" customWidth="1"/>
    <col min="5379" max="5379" width="16.28515625" style="52" customWidth="1"/>
    <col min="5380" max="5380" width="13.5703125" style="52" customWidth="1"/>
    <col min="5381" max="5381" width="18.85546875" style="52" customWidth="1"/>
    <col min="5382" max="5382" width="15.85546875" style="52" customWidth="1"/>
    <col min="5383" max="5383" width="16.5703125" style="52" customWidth="1"/>
    <col min="5384" max="5384" width="14.28515625" style="52" customWidth="1"/>
    <col min="5385" max="5385" width="22.85546875" style="52" customWidth="1"/>
    <col min="5386" max="5386" width="14" style="52" customWidth="1"/>
    <col min="5387" max="5387" width="15.5703125" style="52" customWidth="1"/>
    <col min="5388" max="5632" width="9" style="52"/>
    <col min="5633" max="5633" width="7.28515625" style="52" customWidth="1"/>
    <col min="5634" max="5634" width="24.42578125" style="52" customWidth="1"/>
    <col min="5635" max="5635" width="16.28515625" style="52" customWidth="1"/>
    <col min="5636" max="5636" width="13.5703125" style="52" customWidth="1"/>
    <col min="5637" max="5637" width="18.85546875" style="52" customWidth="1"/>
    <col min="5638" max="5638" width="15.85546875" style="52" customWidth="1"/>
    <col min="5639" max="5639" width="16.5703125" style="52" customWidth="1"/>
    <col min="5640" max="5640" width="14.28515625" style="52" customWidth="1"/>
    <col min="5641" max="5641" width="22.85546875" style="52" customWidth="1"/>
    <col min="5642" max="5642" width="14" style="52" customWidth="1"/>
    <col min="5643" max="5643" width="15.5703125" style="52" customWidth="1"/>
    <col min="5644" max="5888" width="9" style="52"/>
    <col min="5889" max="5889" width="7.28515625" style="52" customWidth="1"/>
    <col min="5890" max="5890" width="24.42578125" style="52" customWidth="1"/>
    <col min="5891" max="5891" width="16.28515625" style="52" customWidth="1"/>
    <col min="5892" max="5892" width="13.5703125" style="52" customWidth="1"/>
    <col min="5893" max="5893" width="18.85546875" style="52" customWidth="1"/>
    <col min="5894" max="5894" width="15.85546875" style="52" customWidth="1"/>
    <col min="5895" max="5895" width="16.5703125" style="52" customWidth="1"/>
    <col min="5896" max="5896" width="14.28515625" style="52" customWidth="1"/>
    <col min="5897" max="5897" width="22.85546875" style="52" customWidth="1"/>
    <col min="5898" max="5898" width="14" style="52" customWidth="1"/>
    <col min="5899" max="5899" width="15.5703125" style="52" customWidth="1"/>
    <col min="5900" max="6144" width="9" style="52"/>
    <col min="6145" max="6145" width="7.28515625" style="52" customWidth="1"/>
    <col min="6146" max="6146" width="24.42578125" style="52" customWidth="1"/>
    <col min="6147" max="6147" width="16.28515625" style="52" customWidth="1"/>
    <col min="6148" max="6148" width="13.5703125" style="52" customWidth="1"/>
    <col min="6149" max="6149" width="18.85546875" style="52" customWidth="1"/>
    <col min="6150" max="6150" width="15.85546875" style="52" customWidth="1"/>
    <col min="6151" max="6151" width="16.5703125" style="52" customWidth="1"/>
    <col min="6152" max="6152" width="14.28515625" style="52" customWidth="1"/>
    <col min="6153" max="6153" width="22.85546875" style="52" customWidth="1"/>
    <col min="6154" max="6154" width="14" style="52" customWidth="1"/>
    <col min="6155" max="6155" width="15.5703125" style="52" customWidth="1"/>
    <col min="6156" max="6400" width="9" style="52"/>
    <col min="6401" max="6401" width="7.28515625" style="52" customWidth="1"/>
    <col min="6402" max="6402" width="24.42578125" style="52" customWidth="1"/>
    <col min="6403" max="6403" width="16.28515625" style="52" customWidth="1"/>
    <col min="6404" max="6404" width="13.5703125" style="52" customWidth="1"/>
    <col min="6405" max="6405" width="18.85546875" style="52" customWidth="1"/>
    <col min="6406" max="6406" width="15.85546875" style="52" customWidth="1"/>
    <col min="6407" max="6407" width="16.5703125" style="52" customWidth="1"/>
    <col min="6408" max="6408" width="14.28515625" style="52" customWidth="1"/>
    <col min="6409" max="6409" width="22.85546875" style="52" customWidth="1"/>
    <col min="6410" max="6410" width="14" style="52" customWidth="1"/>
    <col min="6411" max="6411" width="15.5703125" style="52" customWidth="1"/>
    <col min="6412" max="6656" width="9" style="52"/>
    <col min="6657" max="6657" width="7.28515625" style="52" customWidth="1"/>
    <col min="6658" max="6658" width="24.42578125" style="52" customWidth="1"/>
    <col min="6659" max="6659" width="16.28515625" style="52" customWidth="1"/>
    <col min="6660" max="6660" width="13.5703125" style="52" customWidth="1"/>
    <col min="6661" max="6661" width="18.85546875" style="52" customWidth="1"/>
    <col min="6662" max="6662" width="15.85546875" style="52" customWidth="1"/>
    <col min="6663" max="6663" width="16.5703125" style="52" customWidth="1"/>
    <col min="6664" max="6664" width="14.28515625" style="52" customWidth="1"/>
    <col min="6665" max="6665" width="22.85546875" style="52" customWidth="1"/>
    <col min="6666" max="6666" width="14" style="52" customWidth="1"/>
    <col min="6667" max="6667" width="15.5703125" style="52" customWidth="1"/>
    <col min="6668" max="6912" width="9" style="52"/>
    <col min="6913" max="6913" width="7.28515625" style="52" customWidth="1"/>
    <col min="6914" max="6914" width="24.42578125" style="52" customWidth="1"/>
    <col min="6915" max="6915" width="16.28515625" style="52" customWidth="1"/>
    <col min="6916" max="6916" width="13.5703125" style="52" customWidth="1"/>
    <col min="6917" max="6917" width="18.85546875" style="52" customWidth="1"/>
    <col min="6918" max="6918" width="15.85546875" style="52" customWidth="1"/>
    <col min="6919" max="6919" width="16.5703125" style="52" customWidth="1"/>
    <col min="6920" max="6920" width="14.28515625" style="52" customWidth="1"/>
    <col min="6921" max="6921" width="22.85546875" style="52" customWidth="1"/>
    <col min="6922" max="6922" width="14" style="52" customWidth="1"/>
    <col min="6923" max="6923" width="15.5703125" style="52" customWidth="1"/>
    <col min="6924" max="7168" width="9" style="52"/>
    <col min="7169" max="7169" width="7.28515625" style="52" customWidth="1"/>
    <col min="7170" max="7170" width="24.42578125" style="52" customWidth="1"/>
    <col min="7171" max="7171" width="16.28515625" style="52" customWidth="1"/>
    <col min="7172" max="7172" width="13.5703125" style="52" customWidth="1"/>
    <col min="7173" max="7173" width="18.85546875" style="52" customWidth="1"/>
    <col min="7174" max="7174" width="15.85546875" style="52" customWidth="1"/>
    <col min="7175" max="7175" width="16.5703125" style="52" customWidth="1"/>
    <col min="7176" max="7176" width="14.28515625" style="52" customWidth="1"/>
    <col min="7177" max="7177" width="22.85546875" style="52" customWidth="1"/>
    <col min="7178" max="7178" width="14" style="52" customWidth="1"/>
    <col min="7179" max="7179" width="15.5703125" style="52" customWidth="1"/>
    <col min="7180" max="7424" width="9" style="52"/>
    <col min="7425" max="7425" width="7.28515625" style="52" customWidth="1"/>
    <col min="7426" max="7426" width="24.42578125" style="52" customWidth="1"/>
    <col min="7427" max="7427" width="16.28515625" style="52" customWidth="1"/>
    <col min="7428" max="7428" width="13.5703125" style="52" customWidth="1"/>
    <col min="7429" max="7429" width="18.85546875" style="52" customWidth="1"/>
    <col min="7430" max="7430" width="15.85546875" style="52" customWidth="1"/>
    <col min="7431" max="7431" width="16.5703125" style="52" customWidth="1"/>
    <col min="7432" max="7432" width="14.28515625" style="52" customWidth="1"/>
    <col min="7433" max="7433" width="22.85546875" style="52" customWidth="1"/>
    <col min="7434" max="7434" width="14" style="52" customWidth="1"/>
    <col min="7435" max="7435" width="15.5703125" style="52" customWidth="1"/>
    <col min="7436" max="7680" width="9" style="52"/>
    <col min="7681" max="7681" width="7.28515625" style="52" customWidth="1"/>
    <col min="7682" max="7682" width="24.42578125" style="52" customWidth="1"/>
    <col min="7683" max="7683" width="16.28515625" style="52" customWidth="1"/>
    <col min="7684" max="7684" width="13.5703125" style="52" customWidth="1"/>
    <col min="7685" max="7685" width="18.85546875" style="52" customWidth="1"/>
    <col min="7686" max="7686" width="15.85546875" style="52" customWidth="1"/>
    <col min="7687" max="7687" width="16.5703125" style="52" customWidth="1"/>
    <col min="7688" max="7688" width="14.28515625" style="52" customWidth="1"/>
    <col min="7689" max="7689" width="22.85546875" style="52" customWidth="1"/>
    <col min="7690" max="7690" width="14" style="52" customWidth="1"/>
    <col min="7691" max="7691" width="15.5703125" style="52" customWidth="1"/>
    <col min="7692" max="7936" width="9" style="52"/>
    <col min="7937" max="7937" width="7.28515625" style="52" customWidth="1"/>
    <col min="7938" max="7938" width="24.42578125" style="52" customWidth="1"/>
    <col min="7939" max="7939" width="16.28515625" style="52" customWidth="1"/>
    <col min="7940" max="7940" width="13.5703125" style="52" customWidth="1"/>
    <col min="7941" max="7941" width="18.85546875" style="52" customWidth="1"/>
    <col min="7942" max="7942" width="15.85546875" style="52" customWidth="1"/>
    <col min="7943" max="7943" width="16.5703125" style="52" customWidth="1"/>
    <col min="7944" max="7944" width="14.28515625" style="52" customWidth="1"/>
    <col min="7945" max="7945" width="22.85546875" style="52" customWidth="1"/>
    <col min="7946" max="7946" width="14" style="52" customWidth="1"/>
    <col min="7947" max="7947" width="15.5703125" style="52" customWidth="1"/>
    <col min="7948" max="8192" width="9" style="52"/>
    <col min="8193" max="8193" width="7.28515625" style="52" customWidth="1"/>
    <col min="8194" max="8194" width="24.42578125" style="52" customWidth="1"/>
    <col min="8195" max="8195" width="16.28515625" style="52" customWidth="1"/>
    <col min="8196" max="8196" width="13.5703125" style="52" customWidth="1"/>
    <col min="8197" max="8197" width="18.85546875" style="52" customWidth="1"/>
    <col min="8198" max="8198" width="15.85546875" style="52" customWidth="1"/>
    <col min="8199" max="8199" width="16.5703125" style="52" customWidth="1"/>
    <col min="8200" max="8200" width="14.28515625" style="52" customWidth="1"/>
    <col min="8201" max="8201" width="22.85546875" style="52" customWidth="1"/>
    <col min="8202" max="8202" width="14" style="52" customWidth="1"/>
    <col min="8203" max="8203" width="15.5703125" style="52" customWidth="1"/>
    <col min="8204" max="8448" width="9" style="52"/>
    <col min="8449" max="8449" width="7.28515625" style="52" customWidth="1"/>
    <col min="8450" max="8450" width="24.42578125" style="52" customWidth="1"/>
    <col min="8451" max="8451" width="16.28515625" style="52" customWidth="1"/>
    <col min="8452" max="8452" width="13.5703125" style="52" customWidth="1"/>
    <col min="8453" max="8453" width="18.85546875" style="52" customWidth="1"/>
    <col min="8454" max="8454" width="15.85546875" style="52" customWidth="1"/>
    <col min="8455" max="8455" width="16.5703125" style="52" customWidth="1"/>
    <col min="8456" max="8456" width="14.28515625" style="52" customWidth="1"/>
    <col min="8457" max="8457" width="22.85546875" style="52" customWidth="1"/>
    <col min="8458" max="8458" width="14" style="52" customWidth="1"/>
    <col min="8459" max="8459" width="15.5703125" style="52" customWidth="1"/>
    <col min="8460" max="8704" width="9" style="52"/>
    <col min="8705" max="8705" width="7.28515625" style="52" customWidth="1"/>
    <col min="8706" max="8706" width="24.42578125" style="52" customWidth="1"/>
    <col min="8707" max="8707" width="16.28515625" style="52" customWidth="1"/>
    <col min="8708" max="8708" width="13.5703125" style="52" customWidth="1"/>
    <col min="8709" max="8709" width="18.85546875" style="52" customWidth="1"/>
    <col min="8710" max="8710" width="15.85546875" style="52" customWidth="1"/>
    <col min="8711" max="8711" width="16.5703125" style="52" customWidth="1"/>
    <col min="8712" max="8712" width="14.28515625" style="52" customWidth="1"/>
    <col min="8713" max="8713" width="22.85546875" style="52" customWidth="1"/>
    <col min="8714" max="8714" width="14" style="52" customWidth="1"/>
    <col min="8715" max="8715" width="15.5703125" style="52" customWidth="1"/>
    <col min="8716" max="8960" width="9" style="52"/>
    <col min="8961" max="8961" width="7.28515625" style="52" customWidth="1"/>
    <col min="8962" max="8962" width="24.42578125" style="52" customWidth="1"/>
    <col min="8963" max="8963" width="16.28515625" style="52" customWidth="1"/>
    <col min="8964" max="8964" width="13.5703125" style="52" customWidth="1"/>
    <col min="8965" max="8965" width="18.85546875" style="52" customWidth="1"/>
    <col min="8966" max="8966" width="15.85546875" style="52" customWidth="1"/>
    <col min="8967" max="8967" width="16.5703125" style="52" customWidth="1"/>
    <col min="8968" max="8968" width="14.28515625" style="52" customWidth="1"/>
    <col min="8969" max="8969" width="22.85546875" style="52" customWidth="1"/>
    <col min="8970" max="8970" width="14" style="52" customWidth="1"/>
    <col min="8971" max="8971" width="15.5703125" style="52" customWidth="1"/>
    <col min="8972" max="9216" width="9" style="52"/>
    <col min="9217" max="9217" width="7.28515625" style="52" customWidth="1"/>
    <col min="9218" max="9218" width="24.42578125" style="52" customWidth="1"/>
    <col min="9219" max="9219" width="16.28515625" style="52" customWidth="1"/>
    <col min="9220" max="9220" width="13.5703125" style="52" customWidth="1"/>
    <col min="9221" max="9221" width="18.85546875" style="52" customWidth="1"/>
    <col min="9222" max="9222" width="15.85546875" style="52" customWidth="1"/>
    <col min="9223" max="9223" width="16.5703125" style="52" customWidth="1"/>
    <col min="9224" max="9224" width="14.28515625" style="52" customWidth="1"/>
    <col min="9225" max="9225" width="22.85546875" style="52" customWidth="1"/>
    <col min="9226" max="9226" width="14" style="52" customWidth="1"/>
    <col min="9227" max="9227" width="15.5703125" style="52" customWidth="1"/>
    <col min="9228" max="9472" width="9" style="52"/>
    <col min="9473" max="9473" width="7.28515625" style="52" customWidth="1"/>
    <col min="9474" max="9474" width="24.42578125" style="52" customWidth="1"/>
    <col min="9475" max="9475" width="16.28515625" style="52" customWidth="1"/>
    <col min="9476" max="9476" width="13.5703125" style="52" customWidth="1"/>
    <col min="9477" max="9477" width="18.85546875" style="52" customWidth="1"/>
    <col min="9478" max="9478" width="15.85546875" style="52" customWidth="1"/>
    <col min="9479" max="9479" width="16.5703125" style="52" customWidth="1"/>
    <col min="9480" max="9480" width="14.28515625" style="52" customWidth="1"/>
    <col min="9481" max="9481" width="22.85546875" style="52" customWidth="1"/>
    <col min="9482" max="9482" width="14" style="52" customWidth="1"/>
    <col min="9483" max="9483" width="15.5703125" style="52" customWidth="1"/>
    <col min="9484" max="9728" width="9" style="52"/>
    <col min="9729" max="9729" width="7.28515625" style="52" customWidth="1"/>
    <col min="9730" max="9730" width="24.42578125" style="52" customWidth="1"/>
    <col min="9731" max="9731" width="16.28515625" style="52" customWidth="1"/>
    <col min="9732" max="9732" width="13.5703125" style="52" customWidth="1"/>
    <col min="9733" max="9733" width="18.85546875" style="52" customWidth="1"/>
    <col min="9734" max="9734" width="15.85546875" style="52" customWidth="1"/>
    <col min="9735" max="9735" width="16.5703125" style="52" customWidth="1"/>
    <col min="9736" max="9736" width="14.28515625" style="52" customWidth="1"/>
    <col min="9737" max="9737" width="22.85546875" style="52" customWidth="1"/>
    <col min="9738" max="9738" width="14" style="52" customWidth="1"/>
    <col min="9739" max="9739" width="15.5703125" style="52" customWidth="1"/>
    <col min="9740" max="9984" width="9" style="52"/>
    <col min="9985" max="9985" width="7.28515625" style="52" customWidth="1"/>
    <col min="9986" max="9986" width="24.42578125" style="52" customWidth="1"/>
    <col min="9987" max="9987" width="16.28515625" style="52" customWidth="1"/>
    <col min="9988" max="9988" width="13.5703125" style="52" customWidth="1"/>
    <col min="9989" max="9989" width="18.85546875" style="52" customWidth="1"/>
    <col min="9990" max="9990" width="15.85546875" style="52" customWidth="1"/>
    <col min="9991" max="9991" width="16.5703125" style="52" customWidth="1"/>
    <col min="9992" max="9992" width="14.28515625" style="52" customWidth="1"/>
    <col min="9993" max="9993" width="22.85546875" style="52" customWidth="1"/>
    <col min="9994" max="9994" width="14" style="52" customWidth="1"/>
    <col min="9995" max="9995" width="15.5703125" style="52" customWidth="1"/>
    <col min="9996" max="10240" width="9" style="52"/>
    <col min="10241" max="10241" width="7.28515625" style="52" customWidth="1"/>
    <col min="10242" max="10242" width="24.42578125" style="52" customWidth="1"/>
    <col min="10243" max="10243" width="16.28515625" style="52" customWidth="1"/>
    <col min="10244" max="10244" width="13.5703125" style="52" customWidth="1"/>
    <col min="10245" max="10245" width="18.85546875" style="52" customWidth="1"/>
    <col min="10246" max="10246" width="15.85546875" style="52" customWidth="1"/>
    <col min="10247" max="10247" width="16.5703125" style="52" customWidth="1"/>
    <col min="10248" max="10248" width="14.28515625" style="52" customWidth="1"/>
    <col min="10249" max="10249" width="22.85546875" style="52" customWidth="1"/>
    <col min="10250" max="10250" width="14" style="52" customWidth="1"/>
    <col min="10251" max="10251" width="15.5703125" style="52" customWidth="1"/>
    <col min="10252" max="10496" width="9" style="52"/>
    <col min="10497" max="10497" width="7.28515625" style="52" customWidth="1"/>
    <col min="10498" max="10498" width="24.42578125" style="52" customWidth="1"/>
    <col min="10499" max="10499" width="16.28515625" style="52" customWidth="1"/>
    <col min="10500" max="10500" width="13.5703125" style="52" customWidth="1"/>
    <col min="10501" max="10501" width="18.85546875" style="52" customWidth="1"/>
    <col min="10502" max="10502" width="15.85546875" style="52" customWidth="1"/>
    <col min="10503" max="10503" width="16.5703125" style="52" customWidth="1"/>
    <col min="10504" max="10504" width="14.28515625" style="52" customWidth="1"/>
    <col min="10505" max="10505" width="22.85546875" style="52" customWidth="1"/>
    <col min="10506" max="10506" width="14" style="52" customWidth="1"/>
    <col min="10507" max="10507" width="15.5703125" style="52" customWidth="1"/>
    <col min="10508" max="10752" width="9" style="52"/>
    <col min="10753" max="10753" width="7.28515625" style="52" customWidth="1"/>
    <col min="10754" max="10754" width="24.42578125" style="52" customWidth="1"/>
    <col min="10755" max="10755" width="16.28515625" style="52" customWidth="1"/>
    <col min="10756" max="10756" width="13.5703125" style="52" customWidth="1"/>
    <col min="10757" max="10757" width="18.85546875" style="52" customWidth="1"/>
    <col min="10758" max="10758" width="15.85546875" style="52" customWidth="1"/>
    <col min="10759" max="10759" width="16.5703125" style="52" customWidth="1"/>
    <col min="10760" max="10760" width="14.28515625" style="52" customWidth="1"/>
    <col min="10761" max="10761" width="22.85546875" style="52" customWidth="1"/>
    <col min="10762" max="10762" width="14" style="52" customWidth="1"/>
    <col min="10763" max="10763" width="15.5703125" style="52" customWidth="1"/>
    <col min="10764" max="11008" width="9" style="52"/>
    <col min="11009" max="11009" width="7.28515625" style="52" customWidth="1"/>
    <col min="11010" max="11010" width="24.42578125" style="52" customWidth="1"/>
    <col min="11011" max="11011" width="16.28515625" style="52" customWidth="1"/>
    <col min="11012" max="11012" width="13.5703125" style="52" customWidth="1"/>
    <col min="11013" max="11013" width="18.85546875" style="52" customWidth="1"/>
    <col min="11014" max="11014" width="15.85546875" style="52" customWidth="1"/>
    <col min="11015" max="11015" width="16.5703125" style="52" customWidth="1"/>
    <col min="11016" max="11016" width="14.28515625" style="52" customWidth="1"/>
    <col min="11017" max="11017" width="22.85546875" style="52" customWidth="1"/>
    <col min="11018" max="11018" width="14" style="52" customWidth="1"/>
    <col min="11019" max="11019" width="15.5703125" style="52" customWidth="1"/>
    <col min="11020" max="11264" width="9" style="52"/>
    <col min="11265" max="11265" width="7.28515625" style="52" customWidth="1"/>
    <col min="11266" max="11266" width="24.42578125" style="52" customWidth="1"/>
    <col min="11267" max="11267" width="16.28515625" style="52" customWidth="1"/>
    <col min="11268" max="11268" width="13.5703125" style="52" customWidth="1"/>
    <col min="11269" max="11269" width="18.85546875" style="52" customWidth="1"/>
    <col min="11270" max="11270" width="15.85546875" style="52" customWidth="1"/>
    <col min="11271" max="11271" width="16.5703125" style="52" customWidth="1"/>
    <col min="11272" max="11272" width="14.28515625" style="52" customWidth="1"/>
    <col min="11273" max="11273" width="22.85546875" style="52" customWidth="1"/>
    <col min="11274" max="11274" width="14" style="52" customWidth="1"/>
    <col min="11275" max="11275" width="15.5703125" style="52" customWidth="1"/>
    <col min="11276" max="11520" width="9" style="52"/>
    <col min="11521" max="11521" width="7.28515625" style="52" customWidth="1"/>
    <col min="11522" max="11522" width="24.42578125" style="52" customWidth="1"/>
    <col min="11523" max="11523" width="16.28515625" style="52" customWidth="1"/>
    <col min="11524" max="11524" width="13.5703125" style="52" customWidth="1"/>
    <col min="11525" max="11525" width="18.85546875" style="52" customWidth="1"/>
    <col min="11526" max="11526" width="15.85546875" style="52" customWidth="1"/>
    <col min="11527" max="11527" width="16.5703125" style="52" customWidth="1"/>
    <col min="11528" max="11528" width="14.28515625" style="52" customWidth="1"/>
    <col min="11529" max="11529" width="22.85546875" style="52" customWidth="1"/>
    <col min="11530" max="11530" width="14" style="52" customWidth="1"/>
    <col min="11531" max="11531" width="15.5703125" style="52" customWidth="1"/>
    <col min="11532" max="11776" width="9" style="52"/>
    <col min="11777" max="11777" width="7.28515625" style="52" customWidth="1"/>
    <col min="11778" max="11778" width="24.42578125" style="52" customWidth="1"/>
    <col min="11779" max="11779" width="16.28515625" style="52" customWidth="1"/>
    <col min="11780" max="11780" width="13.5703125" style="52" customWidth="1"/>
    <col min="11781" max="11781" width="18.85546875" style="52" customWidth="1"/>
    <col min="11782" max="11782" width="15.85546875" style="52" customWidth="1"/>
    <col min="11783" max="11783" width="16.5703125" style="52" customWidth="1"/>
    <col min="11784" max="11784" width="14.28515625" style="52" customWidth="1"/>
    <col min="11785" max="11785" width="22.85546875" style="52" customWidth="1"/>
    <col min="11786" max="11786" width="14" style="52" customWidth="1"/>
    <col min="11787" max="11787" width="15.5703125" style="52" customWidth="1"/>
    <col min="11788" max="12032" width="9" style="52"/>
    <col min="12033" max="12033" width="7.28515625" style="52" customWidth="1"/>
    <col min="12034" max="12034" width="24.42578125" style="52" customWidth="1"/>
    <col min="12035" max="12035" width="16.28515625" style="52" customWidth="1"/>
    <col min="12036" max="12036" width="13.5703125" style="52" customWidth="1"/>
    <col min="12037" max="12037" width="18.85546875" style="52" customWidth="1"/>
    <col min="12038" max="12038" width="15.85546875" style="52" customWidth="1"/>
    <col min="12039" max="12039" width="16.5703125" style="52" customWidth="1"/>
    <col min="12040" max="12040" width="14.28515625" style="52" customWidth="1"/>
    <col min="12041" max="12041" width="22.85546875" style="52" customWidth="1"/>
    <col min="12042" max="12042" width="14" style="52" customWidth="1"/>
    <col min="12043" max="12043" width="15.5703125" style="52" customWidth="1"/>
    <col min="12044" max="12288" width="9" style="52"/>
    <col min="12289" max="12289" width="7.28515625" style="52" customWidth="1"/>
    <col min="12290" max="12290" width="24.42578125" style="52" customWidth="1"/>
    <col min="12291" max="12291" width="16.28515625" style="52" customWidth="1"/>
    <col min="12292" max="12292" width="13.5703125" style="52" customWidth="1"/>
    <col min="12293" max="12293" width="18.85546875" style="52" customWidth="1"/>
    <col min="12294" max="12294" width="15.85546875" style="52" customWidth="1"/>
    <col min="12295" max="12295" width="16.5703125" style="52" customWidth="1"/>
    <col min="12296" max="12296" width="14.28515625" style="52" customWidth="1"/>
    <col min="12297" max="12297" width="22.85546875" style="52" customWidth="1"/>
    <col min="12298" max="12298" width="14" style="52" customWidth="1"/>
    <col min="12299" max="12299" width="15.5703125" style="52" customWidth="1"/>
    <col min="12300" max="12544" width="9" style="52"/>
    <col min="12545" max="12545" width="7.28515625" style="52" customWidth="1"/>
    <col min="12546" max="12546" width="24.42578125" style="52" customWidth="1"/>
    <col min="12547" max="12547" width="16.28515625" style="52" customWidth="1"/>
    <col min="12548" max="12548" width="13.5703125" style="52" customWidth="1"/>
    <col min="12549" max="12549" width="18.85546875" style="52" customWidth="1"/>
    <col min="12550" max="12550" width="15.85546875" style="52" customWidth="1"/>
    <col min="12551" max="12551" width="16.5703125" style="52" customWidth="1"/>
    <col min="12552" max="12552" width="14.28515625" style="52" customWidth="1"/>
    <col min="12553" max="12553" width="22.85546875" style="52" customWidth="1"/>
    <col min="12554" max="12554" width="14" style="52" customWidth="1"/>
    <col min="12555" max="12555" width="15.5703125" style="52" customWidth="1"/>
    <col min="12556" max="12800" width="9" style="52"/>
    <col min="12801" max="12801" width="7.28515625" style="52" customWidth="1"/>
    <col min="12802" max="12802" width="24.42578125" style="52" customWidth="1"/>
    <col min="12803" max="12803" width="16.28515625" style="52" customWidth="1"/>
    <col min="12804" max="12804" width="13.5703125" style="52" customWidth="1"/>
    <col min="12805" max="12805" width="18.85546875" style="52" customWidth="1"/>
    <col min="12806" max="12806" width="15.85546875" style="52" customWidth="1"/>
    <col min="12807" max="12807" width="16.5703125" style="52" customWidth="1"/>
    <col min="12808" max="12808" width="14.28515625" style="52" customWidth="1"/>
    <col min="12809" max="12809" width="22.85546875" style="52" customWidth="1"/>
    <col min="12810" max="12810" width="14" style="52" customWidth="1"/>
    <col min="12811" max="12811" width="15.5703125" style="52" customWidth="1"/>
    <col min="12812" max="13056" width="9" style="52"/>
    <col min="13057" max="13057" width="7.28515625" style="52" customWidth="1"/>
    <col min="13058" max="13058" width="24.42578125" style="52" customWidth="1"/>
    <col min="13059" max="13059" width="16.28515625" style="52" customWidth="1"/>
    <col min="13060" max="13060" width="13.5703125" style="52" customWidth="1"/>
    <col min="13061" max="13061" width="18.85546875" style="52" customWidth="1"/>
    <col min="13062" max="13062" width="15.85546875" style="52" customWidth="1"/>
    <col min="13063" max="13063" width="16.5703125" style="52" customWidth="1"/>
    <col min="13064" max="13064" width="14.28515625" style="52" customWidth="1"/>
    <col min="13065" max="13065" width="22.85546875" style="52" customWidth="1"/>
    <col min="13066" max="13066" width="14" style="52" customWidth="1"/>
    <col min="13067" max="13067" width="15.5703125" style="52" customWidth="1"/>
    <col min="13068" max="13312" width="9" style="52"/>
    <col min="13313" max="13313" width="7.28515625" style="52" customWidth="1"/>
    <col min="13314" max="13314" width="24.42578125" style="52" customWidth="1"/>
    <col min="13315" max="13315" width="16.28515625" style="52" customWidth="1"/>
    <col min="13316" max="13316" width="13.5703125" style="52" customWidth="1"/>
    <col min="13317" max="13317" width="18.85546875" style="52" customWidth="1"/>
    <col min="13318" max="13318" width="15.85546875" style="52" customWidth="1"/>
    <col min="13319" max="13319" width="16.5703125" style="52" customWidth="1"/>
    <col min="13320" max="13320" width="14.28515625" style="52" customWidth="1"/>
    <col min="13321" max="13321" width="22.85546875" style="52" customWidth="1"/>
    <col min="13322" max="13322" width="14" style="52" customWidth="1"/>
    <col min="13323" max="13323" width="15.5703125" style="52" customWidth="1"/>
    <col min="13324" max="13568" width="9" style="52"/>
    <col min="13569" max="13569" width="7.28515625" style="52" customWidth="1"/>
    <col min="13570" max="13570" width="24.42578125" style="52" customWidth="1"/>
    <col min="13571" max="13571" width="16.28515625" style="52" customWidth="1"/>
    <col min="13572" max="13572" width="13.5703125" style="52" customWidth="1"/>
    <col min="13573" max="13573" width="18.85546875" style="52" customWidth="1"/>
    <col min="13574" max="13574" width="15.85546875" style="52" customWidth="1"/>
    <col min="13575" max="13575" width="16.5703125" style="52" customWidth="1"/>
    <col min="13576" max="13576" width="14.28515625" style="52" customWidth="1"/>
    <col min="13577" max="13577" width="22.85546875" style="52" customWidth="1"/>
    <col min="13578" max="13578" width="14" style="52" customWidth="1"/>
    <col min="13579" max="13579" width="15.5703125" style="52" customWidth="1"/>
    <col min="13580" max="13824" width="9" style="52"/>
    <col min="13825" max="13825" width="7.28515625" style="52" customWidth="1"/>
    <col min="13826" max="13826" width="24.42578125" style="52" customWidth="1"/>
    <col min="13827" max="13827" width="16.28515625" style="52" customWidth="1"/>
    <col min="13828" max="13828" width="13.5703125" style="52" customWidth="1"/>
    <col min="13829" max="13829" width="18.85546875" style="52" customWidth="1"/>
    <col min="13830" max="13830" width="15.85546875" style="52" customWidth="1"/>
    <col min="13831" max="13831" width="16.5703125" style="52" customWidth="1"/>
    <col min="13832" max="13832" width="14.28515625" style="52" customWidth="1"/>
    <col min="13833" max="13833" width="22.85546875" style="52" customWidth="1"/>
    <col min="13834" max="13834" width="14" style="52" customWidth="1"/>
    <col min="13835" max="13835" width="15.5703125" style="52" customWidth="1"/>
    <col min="13836" max="14080" width="9" style="52"/>
    <col min="14081" max="14081" width="7.28515625" style="52" customWidth="1"/>
    <col min="14082" max="14082" width="24.42578125" style="52" customWidth="1"/>
    <col min="14083" max="14083" width="16.28515625" style="52" customWidth="1"/>
    <col min="14084" max="14084" width="13.5703125" style="52" customWidth="1"/>
    <col min="14085" max="14085" width="18.85546875" style="52" customWidth="1"/>
    <col min="14086" max="14086" width="15.85546875" style="52" customWidth="1"/>
    <col min="14087" max="14087" width="16.5703125" style="52" customWidth="1"/>
    <col min="14088" max="14088" width="14.28515625" style="52" customWidth="1"/>
    <col min="14089" max="14089" width="22.85546875" style="52" customWidth="1"/>
    <col min="14090" max="14090" width="14" style="52" customWidth="1"/>
    <col min="14091" max="14091" width="15.5703125" style="52" customWidth="1"/>
    <col min="14092" max="14336" width="9" style="52"/>
    <col min="14337" max="14337" width="7.28515625" style="52" customWidth="1"/>
    <col min="14338" max="14338" width="24.42578125" style="52" customWidth="1"/>
    <col min="14339" max="14339" width="16.28515625" style="52" customWidth="1"/>
    <col min="14340" max="14340" width="13.5703125" style="52" customWidth="1"/>
    <col min="14341" max="14341" width="18.85546875" style="52" customWidth="1"/>
    <col min="14342" max="14342" width="15.85546875" style="52" customWidth="1"/>
    <col min="14343" max="14343" width="16.5703125" style="52" customWidth="1"/>
    <col min="14344" max="14344" width="14.28515625" style="52" customWidth="1"/>
    <col min="14345" max="14345" width="22.85546875" style="52" customWidth="1"/>
    <col min="14346" max="14346" width="14" style="52" customWidth="1"/>
    <col min="14347" max="14347" width="15.5703125" style="52" customWidth="1"/>
    <col min="14348" max="14592" width="9" style="52"/>
    <col min="14593" max="14593" width="7.28515625" style="52" customWidth="1"/>
    <col min="14594" max="14594" width="24.42578125" style="52" customWidth="1"/>
    <col min="14595" max="14595" width="16.28515625" style="52" customWidth="1"/>
    <col min="14596" max="14596" width="13.5703125" style="52" customWidth="1"/>
    <col min="14597" max="14597" width="18.85546875" style="52" customWidth="1"/>
    <col min="14598" max="14598" width="15.85546875" style="52" customWidth="1"/>
    <col min="14599" max="14599" width="16.5703125" style="52" customWidth="1"/>
    <col min="14600" max="14600" width="14.28515625" style="52" customWidth="1"/>
    <col min="14601" max="14601" width="22.85546875" style="52" customWidth="1"/>
    <col min="14602" max="14602" width="14" style="52" customWidth="1"/>
    <col min="14603" max="14603" width="15.5703125" style="52" customWidth="1"/>
    <col min="14604" max="14848" width="9" style="52"/>
    <col min="14849" max="14849" width="7.28515625" style="52" customWidth="1"/>
    <col min="14850" max="14850" width="24.42578125" style="52" customWidth="1"/>
    <col min="14851" max="14851" width="16.28515625" style="52" customWidth="1"/>
    <col min="14852" max="14852" width="13.5703125" style="52" customWidth="1"/>
    <col min="14853" max="14853" width="18.85546875" style="52" customWidth="1"/>
    <col min="14854" max="14854" width="15.85546875" style="52" customWidth="1"/>
    <col min="14855" max="14855" width="16.5703125" style="52" customWidth="1"/>
    <col min="14856" max="14856" width="14.28515625" style="52" customWidth="1"/>
    <col min="14857" max="14857" width="22.85546875" style="52" customWidth="1"/>
    <col min="14858" max="14858" width="14" style="52" customWidth="1"/>
    <col min="14859" max="14859" width="15.5703125" style="52" customWidth="1"/>
    <col min="14860" max="15104" width="9" style="52"/>
    <col min="15105" max="15105" width="7.28515625" style="52" customWidth="1"/>
    <col min="15106" max="15106" width="24.42578125" style="52" customWidth="1"/>
    <col min="15107" max="15107" width="16.28515625" style="52" customWidth="1"/>
    <col min="15108" max="15108" width="13.5703125" style="52" customWidth="1"/>
    <col min="15109" max="15109" width="18.85546875" style="52" customWidth="1"/>
    <col min="15110" max="15110" width="15.85546875" style="52" customWidth="1"/>
    <col min="15111" max="15111" width="16.5703125" style="52" customWidth="1"/>
    <col min="15112" max="15112" width="14.28515625" style="52" customWidth="1"/>
    <col min="15113" max="15113" width="22.85546875" style="52" customWidth="1"/>
    <col min="15114" max="15114" width="14" style="52" customWidth="1"/>
    <col min="15115" max="15115" width="15.5703125" style="52" customWidth="1"/>
    <col min="15116" max="15360" width="9" style="52"/>
    <col min="15361" max="15361" width="7.28515625" style="52" customWidth="1"/>
    <col min="15362" max="15362" width="24.42578125" style="52" customWidth="1"/>
    <col min="15363" max="15363" width="16.28515625" style="52" customWidth="1"/>
    <col min="15364" max="15364" width="13.5703125" style="52" customWidth="1"/>
    <col min="15365" max="15365" width="18.85546875" style="52" customWidth="1"/>
    <col min="15366" max="15366" width="15.85546875" style="52" customWidth="1"/>
    <col min="15367" max="15367" width="16.5703125" style="52" customWidth="1"/>
    <col min="15368" max="15368" width="14.28515625" style="52" customWidth="1"/>
    <col min="15369" max="15369" width="22.85546875" style="52" customWidth="1"/>
    <col min="15370" max="15370" width="14" style="52" customWidth="1"/>
    <col min="15371" max="15371" width="15.5703125" style="52" customWidth="1"/>
    <col min="15372" max="15616" width="9" style="52"/>
    <col min="15617" max="15617" width="7.28515625" style="52" customWidth="1"/>
    <col min="15618" max="15618" width="24.42578125" style="52" customWidth="1"/>
    <col min="15619" max="15619" width="16.28515625" style="52" customWidth="1"/>
    <col min="15620" max="15620" width="13.5703125" style="52" customWidth="1"/>
    <col min="15621" max="15621" width="18.85546875" style="52" customWidth="1"/>
    <col min="15622" max="15622" width="15.85546875" style="52" customWidth="1"/>
    <col min="15623" max="15623" width="16.5703125" style="52" customWidth="1"/>
    <col min="15624" max="15624" width="14.28515625" style="52" customWidth="1"/>
    <col min="15625" max="15625" width="22.85546875" style="52" customWidth="1"/>
    <col min="15626" max="15626" width="14" style="52" customWidth="1"/>
    <col min="15627" max="15627" width="15.5703125" style="52" customWidth="1"/>
    <col min="15628" max="15872" width="9" style="52"/>
    <col min="15873" max="15873" width="7.28515625" style="52" customWidth="1"/>
    <col min="15874" max="15874" width="24.42578125" style="52" customWidth="1"/>
    <col min="15875" max="15875" width="16.28515625" style="52" customWidth="1"/>
    <col min="15876" max="15876" width="13.5703125" style="52" customWidth="1"/>
    <col min="15877" max="15877" width="18.85546875" style="52" customWidth="1"/>
    <col min="15878" max="15878" width="15.85546875" style="52" customWidth="1"/>
    <col min="15879" max="15879" width="16.5703125" style="52" customWidth="1"/>
    <col min="15880" max="15880" width="14.28515625" style="52" customWidth="1"/>
    <col min="15881" max="15881" width="22.85546875" style="52" customWidth="1"/>
    <col min="15882" max="15882" width="14" style="52" customWidth="1"/>
    <col min="15883" max="15883" width="15.5703125" style="52" customWidth="1"/>
    <col min="15884" max="16128" width="9" style="52"/>
    <col min="16129" max="16129" width="7.28515625" style="52" customWidth="1"/>
    <col min="16130" max="16130" width="24.42578125" style="52" customWidth="1"/>
    <col min="16131" max="16131" width="16.28515625" style="52" customWidth="1"/>
    <col min="16132" max="16132" width="13.5703125" style="52" customWidth="1"/>
    <col min="16133" max="16133" width="18.85546875" style="52" customWidth="1"/>
    <col min="16134" max="16134" width="15.85546875" style="52" customWidth="1"/>
    <col min="16135" max="16135" width="16.5703125" style="52" customWidth="1"/>
    <col min="16136" max="16136" width="14.28515625" style="52" customWidth="1"/>
    <col min="16137" max="16137" width="22.85546875" style="52" customWidth="1"/>
    <col min="16138" max="16138" width="14" style="52" customWidth="1"/>
    <col min="16139" max="16139" width="15.5703125" style="52" customWidth="1"/>
    <col min="16140" max="16384" width="9" style="52"/>
  </cols>
  <sheetData>
    <row r="1" spans="1:16" ht="18.75" customHeight="1" x14ac:dyDescent="0.25">
      <c r="K1" s="86"/>
      <c r="L1" s="86"/>
      <c r="M1" s="167" t="s">
        <v>30</v>
      </c>
      <c r="N1" s="167"/>
      <c r="O1" s="167"/>
    </row>
    <row r="2" spans="1:16" ht="20.25" customHeight="1" x14ac:dyDescent="0.25">
      <c r="A2" s="54"/>
      <c r="B2" s="54"/>
      <c r="C2" s="54"/>
      <c r="D2" s="54"/>
      <c r="E2" s="54"/>
      <c r="F2" s="54"/>
      <c r="G2" s="54"/>
      <c r="H2" s="55"/>
      <c r="I2" s="55"/>
      <c r="K2" s="87"/>
      <c r="L2" s="87"/>
      <c r="M2" s="168" t="s">
        <v>222</v>
      </c>
      <c r="N2" s="168"/>
      <c r="O2" s="168"/>
      <c r="P2" s="168"/>
    </row>
    <row r="3" spans="1:16" ht="61.5" customHeight="1" x14ac:dyDescent="0.25">
      <c r="A3" s="54"/>
      <c r="B3" s="169" t="s">
        <v>223</v>
      </c>
      <c r="C3" s="169"/>
      <c r="D3" s="169"/>
      <c r="E3" s="169"/>
      <c r="F3" s="169"/>
      <c r="G3" s="169"/>
      <c r="H3" s="169"/>
      <c r="I3" s="169"/>
      <c r="J3" s="169"/>
      <c r="K3" s="54"/>
    </row>
    <row r="4" spans="1:16" ht="31.5" customHeight="1" x14ac:dyDescent="0.25">
      <c r="A4" s="170" t="s">
        <v>224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</row>
    <row r="5" spans="1:16" ht="33" customHeight="1" x14ac:dyDescent="0.25">
      <c r="A5" s="171" t="s">
        <v>2</v>
      </c>
      <c r="B5" s="171" t="s">
        <v>3</v>
      </c>
      <c r="C5" s="172" t="s">
        <v>4</v>
      </c>
      <c r="D5" s="172"/>
      <c r="E5" s="172"/>
      <c r="F5" s="172" t="s">
        <v>5</v>
      </c>
      <c r="G5" s="172" t="s">
        <v>6</v>
      </c>
      <c r="H5" s="172"/>
      <c r="I5" s="172"/>
      <c r="J5" s="172"/>
      <c r="K5" s="173" t="s">
        <v>225</v>
      </c>
    </row>
    <row r="6" spans="1:16" ht="158.25" customHeight="1" x14ac:dyDescent="0.25">
      <c r="A6" s="171"/>
      <c r="B6" s="171"/>
      <c r="C6" s="174" t="s">
        <v>226</v>
      </c>
      <c r="D6" s="174" t="s">
        <v>227</v>
      </c>
      <c r="E6" s="174" t="s">
        <v>10</v>
      </c>
      <c r="F6" s="172"/>
      <c r="G6" s="175" t="s">
        <v>11</v>
      </c>
      <c r="H6" s="174" t="s">
        <v>228</v>
      </c>
      <c r="I6" s="174" t="s">
        <v>13</v>
      </c>
      <c r="J6" s="174" t="s">
        <v>228</v>
      </c>
      <c r="K6" s="173"/>
    </row>
    <row r="7" spans="1:16" ht="47.25" x14ac:dyDescent="0.25">
      <c r="A7" s="176">
        <v>1</v>
      </c>
      <c r="B7" s="177" t="s">
        <v>229</v>
      </c>
      <c r="C7" s="178"/>
      <c r="D7" s="178">
        <v>1.61</v>
      </c>
      <c r="E7" s="179" t="s">
        <v>230</v>
      </c>
      <c r="F7" s="180">
        <f t="shared" ref="F7:F22" si="0">SUM(C7,D7)</f>
        <v>1.61</v>
      </c>
      <c r="G7" s="177"/>
      <c r="H7" s="178"/>
      <c r="I7" s="179" t="s">
        <v>230</v>
      </c>
      <c r="J7" s="178">
        <v>1.61</v>
      </c>
      <c r="K7" s="181"/>
    </row>
    <row r="8" spans="1:16" ht="63" x14ac:dyDescent="0.25">
      <c r="A8" s="176">
        <v>2</v>
      </c>
      <c r="B8" s="179" t="s">
        <v>231</v>
      </c>
      <c r="C8" s="178"/>
      <c r="D8" s="178">
        <v>3.43</v>
      </c>
      <c r="E8" s="179" t="s">
        <v>230</v>
      </c>
      <c r="F8" s="180">
        <f t="shared" si="0"/>
        <v>3.43</v>
      </c>
      <c r="G8" s="177"/>
      <c r="H8" s="178"/>
      <c r="I8" s="179" t="s">
        <v>230</v>
      </c>
      <c r="J8" s="178">
        <v>3.43</v>
      </c>
      <c r="K8" s="181"/>
    </row>
    <row r="9" spans="1:16" ht="63" x14ac:dyDescent="0.25">
      <c r="A9" s="176">
        <v>3</v>
      </c>
      <c r="B9" s="179" t="s">
        <v>231</v>
      </c>
      <c r="C9" s="178"/>
      <c r="D9" s="178">
        <v>6.3639999999999999</v>
      </c>
      <c r="E9" s="179" t="s">
        <v>230</v>
      </c>
      <c r="F9" s="180">
        <f t="shared" si="0"/>
        <v>6.3639999999999999</v>
      </c>
      <c r="G9" s="177"/>
      <c r="H9" s="178"/>
      <c r="I9" s="179" t="s">
        <v>230</v>
      </c>
      <c r="J9" s="178">
        <v>6.36</v>
      </c>
      <c r="K9" s="181"/>
    </row>
    <row r="10" spans="1:16" ht="63" x14ac:dyDescent="0.25">
      <c r="A10" s="176">
        <v>4</v>
      </c>
      <c r="B10" s="179" t="s">
        <v>231</v>
      </c>
      <c r="C10" s="178"/>
      <c r="D10" s="178">
        <v>2.96</v>
      </c>
      <c r="E10" s="182" t="s">
        <v>232</v>
      </c>
      <c r="F10" s="180">
        <f t="shared" si="0"/>
        <v>2.96</v>
      </c>
      <c r="G10" s="177"/>
      <c r="H10" s="178"/>
      <c r="I10" s="182" t="s">
        <v>232</v>
      </c>
      <c r="J10" s="178">
        <v>2.96</v>
      </c>
      <c r="K10" s="181"/>
    </row>
    <row r="11" spans="1:16" ht="15.75" x14ac:dyDescent="0.25">
      <c r="A11" s="176">
        <v>5</v>
      </c>
      <c r="B11" s="177" t="s">
        <v>229</v>
      </c>
      <c r="C11" s="178">
        <v>45.1</v>
      </c>
      <c r="D11" s="178"/>
      <c r="E11" s="179"/>
      <c r="F11" s="180">
        <f t="shared" si="0"/>
        <v>45.1</v>
      </c>
      <c r="G11" s="177"/>
      <c r="H11" s="178"/>
      <c r="I11" s="183"/>
      <c r="J11" s="178"/>
      <c r="K11" s="181"/>
    </row>
    <row r="12" spans="1:16" ht="15.75" x14ac:dyDescent="0.25">
      <c r="A12" s="176"/>
      <c r="B12" s="177"/>
      <c r="C12" s="178"/>
      <c r="D12" s="178"/>
      <c r="E12" s="179"/>
      <c r="F12" s="180">
        <f t="shared" si="0"/>
        <v>0</v>
      </c>
      <c r="G12" s="184"/>
      <c r="H12" s="178"/>
      <c r="I12" s="179"/>
      <c r="J12" s="178"/>
      <c r="K12" s="181"/>
    </row>
    <row r="13" spans="1:16" ht="15.75" x14ac:dyDescent="0.25">
      <c r="A13" s="176"/>
      <c r="B13" s="177"/>
      <c r="C13" s="178"/>
      <c r="D13" s="178"/>
      <c r="E13" s="179"/>
      <c r="F13" s="180">
        <f t="shared" si="0"/>
        <v>0</v>
      </c>
      <c r="G13" s="184"/>
      <c r="H13" s="178"/>
      <c r="I13" s="179"/>
      <c r="J13" s="178"/>
      <c r="K13" s="181"/>
    </row>
    <row r="14" spans="1:16" ht="15.75" x14ac:dyDescent="0.25">
      <c r="A14" s="176"/>
      <c r="B14" s="177"/>
      <c r="C14" s="178"/>
      <c r="D14" s="178"/>
      <c r="E14" s="179"/>
      <c r="F14" s="180">
        <f t="shared" si="0"/>
        <v>0</v>
      </c>
      <c r="G14" s="177"/>
      <c r="H14" s="178"/>
      <c r="I14" s="179"/>
      <c r="J14" s="178"/>
      <c r="K14" s="181"/>
    </row>
    <row r="15" spans="1:16" ht="15.75" x14ac:dyDescent="0.25">
      <c r="A15" s="184"/>
      <c r="B15" s="177"/>
      <c r="C15" s="178"/>
      <c r="D15" s="178"/>
      <c r="E15" s="179"/>
      <c r="F15" s="180">
        <f t="shared" si="0"/>
        <v>0</v>
      </c>
      <c r="G15" s="177"/>
      <c r="H15" s="178"/>
      <c r="I15" s="179"/>
      <c r="J15" s="178"/>
      <c r="K15" s="181"/>
    </row>
    <row r="16" spans="1:16" ht="15" customHeight="1" x14ac:dyDescent="0.25">
      <c r="A16" s="184"/>
      <c r="B16" s="177"/>
      <c r="C16" s="178"/>
      <c r="D16" s="178"/>
      <c r="E16" s="179"/>
      <c r="F16" s="180">
        <f t="shared" si="0"/>
        <v>0</v>
      </c>
      <c r="G16" s="177"/>
      <c r="H16" s="178"/>
      <c r="I16" s="179"/>
      <c r="J16" s="178"/>
      <c r="K16" s="181"/>
    </row>
    <row r="17" spans="1:11" ht="15.75" x14ac:dyDescent="0.25">
      <c r="A17" s="176"/>
      <c r="B17" s="177"/>
      <c r="C17" s="178"/>
      <c r="D17" s="178"/>
      <c r="E17" s="179"/>
      <c r="F17" s="180">
        <f t="shared" si="0"/>
        <v>0</v>
      </c>
      <c r="G17" s="177"/>
      <c r="H17" s="178"/>
      <c r="I17" s="179"/>
      <c r="J17" s="178"/>
      <c r="K17" s="181"/>
    </row>
    <row r="18" spans="1:11" ht="15.75" x14ac:dyDescent="0.25">
      <c r="A18" s="176"/>
      <c r="B18" s="177"/>
      <c r="C18" s="178"/>
      <c r="D18" s="178"/>
      <c r="E18" s="179"/>
      <c r="F18" s="180">
        <f t="shared" si="0"/>
        <v>0</v>
      </c>
      <c r="G18" s="177"/>
      <c r="H18" s="178"/>
      <c r="I18" s="179"/>
      <c r="J18" s="178"/>
      <c r="K18" s="181"/>
    </row>
    <row r="19" spans="1:11" ht="15.75" x14ac:dyDescent="0.25">
      <c r="A19" s="176"/>
      <c r="B19" s="177"/>
      <c r="C19" s="178"/>
      <c r="D19" s="178"/>
      <c r="E19" s="179"/>
      <c r="F19" s="180">
        <f t="shared" si="0"/>
        <v>0</v>
      </c>
      <c r="G19" s="177"/>
      <c r="H19" s="178"/>
      <c r="I19" s="179"/>
      <c r="J19" s="178"/>
      <c r="K19" s="181"/>
    </row>
    <row r="20" spans="1:11" ht="15.75" x14ac:dyDescent="0.25">
      <c r="A20" s="176"/>
      <c r="B20" s="177"/>
      <c r="C20" s="178"/>
      <c r="D20" s="178"/>
      <c r="E20" s="179"/>
      <c r="F20" s="180">
        <f t="shared" si="0"/>
        <v>0</v>
      </c>
      <c r="G20" s="177"/>
      <c r="H20" s="178"/>
      <c r="I20" s="179"/>
      <c r="J20" s="178"/>
      <c r="K20" s="181"/>
    </row>
    <row r="21" spans="1:11" ht="15.75" x14ac:dyDescent="0.25">
      <c r="A21" s="176"/>
      <c r="B21" s="177"/>
      <c r="C21" s="178"/>
      <c r="D21" s="178"/>
      <c r="E21" s="179"/>
      <c r="F21" s="180">
        <f t="shared" si="0"/>
        <v>0</v>
      </c>
      <c r="G21" s="177"/>
      <c r="H21" s="178"/>
      <c r="I21" s="179"/>
      <c r="J21" s="178"/>
      <c r="K21" s="181"/>
    </row>
    <row r="22" spans="1:11" ht="15.75" x14ac:dyDescent="0.25">
      <c r="A22" s="185"/>
      <c r="B22" s="186" t="s">
        <v>24</v>
      </c>
      <c r="C22" s="187">
        <f>SUM(C7:C21)</f>
        <v>45.1</v>
      </c>
      <c r="D22" s="187">
        <f>SUM(D7:D21)</f>
        <v>14.364000000000001</v>
      </c>
      <c r="E22" s="188"/>
      <c r="F22" s="189">
        <f t="shared" si="0"/>
        <v>59.463999999999999</v>
      </c>
      <c r="G22" s="190"/>
      <c r="H22" s="187">
        <f>SUM(H7:H21)</f>
        <v>0</v>
      </c>
      <c r="I22" s="188"/>
      <c r="J22" s="187">
        <f>SUM(J7:J21)</f>
        <v>14.36</v>
      </c>
      <c r="K22" s="191">
        <f>C22-H22</f>
        <v>45.1</v>
      </c>
    </row>
    <row r="24" spans="1:11" ht="15.75" x14ac:dyDescent="0.25">
      <c r="B24" s="84" t="s">
        <v>38</v>
      </c>
      <c r="F24" s="192"/>
      <c r="G24" s="193" t="s">
        <v>233</v>
      </c>
      <c r="H24" s="193"/>
    </row>
    <row r="25" spans="1:11" x14ac:dyDescent="0.25">
      <c r="B25" s="84"/>
      <c r="F25" s="194" t="s">
        <v>27</v>
      </c>
      <c r="G25" s="194"/>
      <c r="H25" s="194"/>
    </row>
    <row r="26" spans="1:11" ht="15.75" x14ac:dyDescent="0.25">
      <c r="B26" s="84" t="s">
        <v>28</v>
      </c>
      <c r="F26" s="192"/>
      <c r="G26" s="193" t="s">
        <v>234</v>
      </c>
      <c r="H26" s="193"/>
    </row>
    <row r="27" spans="1:11" x14ac:dyDescent="0.25">
      <c r="B27" s="84"/>
      <c r="F27" s="194" t="s">
        <v>27</v>
      </c>
      <c r="G27" s="194"/>
      <c r="H27" s="194"/>
    </row>
  </sheetData>
  <sheetProtection selectLockedCells="1" selectUnlockedCells="1"/>
  <mergeCells count="14">
    <mergeCell ref="G24:H24"/>
    <mergeCell ref="F25:H25"/>
    <mergeCell ref="G26:H26"/>
    <mergeCell ref="F27:H27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12</vt:i4>
      </vt:variant>
    </vt:vector>
  </HeadingPairs>
  <TitlesOfParts>
    <vt:vector size="26" baseType="lpstr">
      <vt:lpstr>Кмпл2</vt:lpstr>
      <vt:lpstr>кмпл3</vt:lpstr>
      <vt:lpstr>кмтл1</vt:lpstr>
      <vt:lpstr>КМКШВЛ</vt:lpstr>
      <vt:lpstr>кмцрпм</vt:lpstr>
      <vt:lpstr>кмкоц</vt:lpstr>
      <vt:lpstr>соціотерап</vt:lpstr>
      <vt:lpstr>кмдкіл</vt:lpstr>
      <vt:lpstr>кмцрз</vt:lpstr>
      <vt:lpstr>кмкгвв</vt:lpstr>
      <vt:lpstr>ЦМО</vt:lpstr>
      <vt:lpstr>цсм</vt:lpstr>
      <vt:lpstr>кцткм</vt:lpstr>
      <vt:lpstr>кмцдн</vt:lpstr>
      <vt:lpstr>кмцрз!Excel_BuiltIn_Print_Area</vt:lpstr>
      <vt:lpstr>кмдкіл!Область_печати</vt:lpstr>
      <vt:lpstr>кмкгвв!Область_печати</vt:lpstr>
      <vt:lpstr>Кмпл2!Область_печати</vt:lpstr>
      <vt:lpstr>кмпл3!Область_печати</vt:lpstr>
      <vt:lpstr>кмтл1!Область_печати</vt:lpstr>
      <vt:lpstr>кмцдн!Область_печати</vt:lpstr>
      <vt:lpstr>кмцрз!Область_печати</vt:lpstr>
      <vt:lpstr>кмцрпм!Область_печати</vt:lpstr>
      <vt:lpstr>соціотерап!Область_печати</vt:lpstr>
      <vt:lpstr>ЦМО!Область_печати</vt:lpstr>
      <vt:lpstr>цсм!Область_печати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Бугера Юлия</dc:creator>
  <cp:lastModifiedBy>Пользователь Windows</cp:lastModifiedBy>
  <cp:lastPrinted>2017-09-07T05:44:19Z</cp:lastPrinted>
  <dcterms:created xsi:type="dcterms:W3CDTF">2017-09-06T12:41:31Z</dcterms:created>
  <dcterms:modified xsi:type="dcterms:W3CDTF">2019-07-10T12:28:05Z</dcterms:modified>
</cp:coreProperties>
</file>