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00.10.14\Public\Степанюк В.А\Благодійні внески_сайт\2019\4 квартал\Спеціалізована амбул.-полікл.допомога\"/>
    </mc:Choice>
  </mc:AlternateContent>
  <bookViews>
    <workbookView xWindow="0" yWindow="450" windowWidth="21960" windowHeight="11670" activeTab="7"/>
  </bookViews>
  <sheets>
    <sheet name="кмпд 1" sheetId="212" r:id="rId1"/>
    <sheet name="ШВД№5" sheetId="215" r:id="rId2"/>
    <sheet name="ШВД №1" sheetId="216" r:id="rId3"/>
    <sheet name="ШВД №2" sheetId="217" r:id="rId4"/>
    <sheet name="ШВД№3" sheetId="218" r:id="rId5"/>
    <sheet name="ШВД №4" sheetId="219" r:id="rId6"/>
    <sheet name="кмкдц" sheetId="220" r:id="rId7"/>
    <sheet name="суваг" sheetId="222" r:id="rId8"/>
    <sheet name="фізіотерапія шевч" sheetId="224" r:id="rId9"/>
    <sheet name="СМСЧ №10" sheetId="226" r:id="rId10"/>
    <sheet name="СМСЧ №11" sheetId="228" r:id="rId11"/>
    <sheet name="КДЦ голосіївського" sheetId="230" r:id="rId12"/>
    <sheet name="КДЦ 1 дарниц" sheetId="231" r:id="rId13"/>
    <sheet name="кдц 2 дарниц" sheetId="232" r:id="rId14"/>
    <sheet name="кдц дитячий" sheetId="233" r:id="rId15"/>
    <sheet name="кдц деснянського" sheetId="237" r:id="rId16"/>
    <sheet name="кдц дніпровського" sheetId="238" r:id="rId17"/>
    <sheet name="кдц дитячкий дніпровського1" sheetId="240" r:id="rId18"/>
    <sheet name="кдц оболонського" sheetId="243" r:id="rId19"/>
    <sheet name="кдц печерського" sheetId="244" r:id="rId20"/>
    <sheet name="кдц подольского" sheetId="246" r:id="rId21"/>
    <sheet name="КДЦ святош" sheetId="248" r:id="rId22"/>
    <sheet name="додаток кдц солом" sheetId="250" r:id="rId23"/>
    <sheet name="КНП &quot;КДЦ&quot; Шевченківського р-ну " sheetId="251" r:id="rId24"/>
  </sheets>
  <definedNames>
    <definedName name="Excel_BuiltIn_Print_Area" localSheetId="23">'КНП "КДЦ" Шевченківського р-ну '!$A$1:$K$27</definedName>
    <definedName name="_xlnm.Print_Titles" localSheetId="23">'КНП "КДЦ" Шевченківського р-ну '!$5:$6</definedName>
    <definedName name="_xlnm.Print_Area" localSheetId="12">'КДЦ 1 дарниц'!$A$1:$K$22</definedName>
    <definedName name="_xlnm.Print_Area" localSheetId="11">'КДЦ голосіївського'!$A$1:$K$27</definedName>
    <definedName name="_xlnm.Print_Area" localSheetId="15">'кдц деснянського'!$A$1:$K$41</definedName>
    <definedName name="_xlnm.Print_Area" localSheetId="16">'кдц дніпровського'!$A$1:$K$58</definedName>
    <definedName name="_xlnm.Print_Area" localSheetId="19">'кдц печерського'!$A$1:$K$58</definedName>
    <definedName name="_xlnm.Print_Area" localSheetId="20">'кдц подольского'!$A$1:$K$25</definedName>
    <definedName name="_xlnm.Print_Area" localSheetId="21">'КДЦ святош'!$A$1:$P$56</definedName>
    <definedName name="_xlnm.Print_Area" localSheetId="6">кмкдц!$A$1:$K$58</definedName>
    <definedName name="_xlnm.Print_Area" localSheetId="0">'кмпд 1'!$A$1:$K$58</definedName>
    <definedName name="_xlnm.Print_Area" localSheetId="23">'КНП "КДЦ" Шевченківського р-ну '!$A$1:$K$26</definedName>
    <definedName name="_xlnm.Print_Area" localSheetId="9">'СМСЧ №10'!$A$1:$K$58</definedName>
    <definedName name="_xlnm.Print_Area" localSheetId="10">'СМСЧ №11'!$A$1:$K$58</definedName>
    <definedName name="_xlnm.Print_Area" localSheetId="7">суваг!$A$1:$K$23</definedName>
    <definedName name="_xlnm.Print_Area" localSheetId="8">'фізіотерапія шевч'!$A$1:$K$58</definedName>
  </definedNames>
  <calcPr calcId="162913"/>
</workbook>
</file>

<file path=xl/calcChain.xml><?xml version="1.0" encoding="utf-8"?>
<calcChain xmlns="http://schemas.openxmlformats.org/spreadsheetml/2006/main">
  <c r="K19" i="251" l="1"/>
  <c r="J19" i="251"/>
  <c r="H19" i="251"/>
  <c r="D19" i="251"/>
  <c r="C19" i="251"/>
  <c r="F11" i="251"/>
  <c r="F10" i="251"/>
  <c r="F9" i="251"/>
  <c r="F8" i="251"/>
  <c r="F7" i="251"/>
  <c r="F19" i="251" s="1"/>
  <c r="H29" i="250"/>
  <c r="D29" i="250"/>
  <c r="F29" i="250" s="1"/>
  <c r="K29" i="250" s="1"/>
  <c r="C29" i="250"/>
  <c r="J28" i="250"/>
  <c r="I28" i="250"/>
  <c r="F28" i="250"/>
  <c r="J27" i="250"/>
  <c r="F27" i="250"/>
  <c r="J26" i="250"/>
  <c r="F26" i="250"/>
  <c r="J25" i="250"/>
  <c r="F25" i="250"/>
  <c r="J24" i="250"/>
  <c r="F24" i="250"/>
  <c r="J23" i="250"/>
  <c r="F23" i="250"/>
  <c r="J22" i="250"/>
  <c r="F22" i="250"/>
  <c r="J21" i="250"/>
  <c r="F21" i="250"/>
  <c r="J20" i="250"/>
  <c r="F20" i="250"/>
  <c r="J19" i="250"/>
  <c r="F19" i="250"/>
  <c r="J18" i="250"/>
  <c r="F18" i="250"/>
  <c r="J17" i="250"/>
  <c r="F17" i="250"/>
  <c r="J16" i="250"/>
  <c r="F16" i="250"/>
  <c r="J15" i="250"/>
  <c r="F15" i="250"/>
  <c r="J14" i="250"/>
  <c r="F14" i="250"/>
  <c r="J13" i="250"/>
  <c r="F13" i="250"/>
  <c r="J12" i="250"/>
  <c r="F12" i="250"/>
  <c r="J11" i="250"/>
  <c r="F11" i="250"/>
  <c r="J10" i="250"/>
  <c r="J29" i="250" s="1"/>
  <c r="F10" i="250"/>
  <c r="J48" i="248"/>
  <c r="H48" i="248"/>
  <c r="D48" i="248"/>
  <c r="C48" i="248"/>
  <c r="K48" i="248" s="1"/>
  <c r="F47" i="248"/>
  <c r="F46" i="248"/>
  <c r="F45" i="248"/>
  <c r="F44" i="248"/>
  <c r="F43" i="248"/>
  <c r="F42" i="248"/>
  <c r="F41" i="248"/>
  <c r="F40" i="248"/>
  <c r="F39" i="248"/>
  <c r="F38" i="248"/>
  <c r="F37" i="248"/>
  <c r="F36" i="248"/>
  <c r="F35" i="248"/>
  <c r="F34" i="248"/>
  <c r="F33" i="248"/>
  <c r="F32" i="248"/>
  <c r="F31" i="248"/>
  <c r="F30" i="248"/>
  <c r="F29" i="248"/>
  <c r="F28" i="248"/>
  <c r="F27" i="248"/>
  <c r="F26" i="248"/>
  <c r="F25" i="248"/>
  <c r="F24" i="248"/>
  <c r="F23" i="248"/>
  <c r="F22" i="248"/>
  <c r="F21" i="248"/>
  <c r="F20" i="248"/>
  <c r="F19" i="248"/>
  <c r="F18" i="248"/>
  <c r="F17" i="248"/>
  <c r="F16" i="248"/>
  <c r="F15" i="248"/>
  <c r="F14" i="248"/>
  <c r="F13" i="248"/>
  <c r="F12" i="248"/>
  <c r="F11" i="248"/>
  <c r="F10" i="248"/>
  <c r="F9" i="248"/>
  <c r="F8" i="248"/>
  <c r="F7" i="248"/>
  <c r="K17" i="246"/>
  <c r="J17" i="246"/>
  <c r="H17" i="246"/>
  <c r="F17" i="246"/>
  <c r="D17" i="246"/>
  <c r="C17" i="246"/>
  <c r="F9" i="246"/>
  <c r="F8" i="246"/>
  <c r="F7" i="246"/>
  <c r="J50" i="244"/>
  <c r="H50" i="244"/>
  <c r="D50" i="244"/>
  <c r="C50" i="244"/>
  <c r="K50" i="244" s="1"/>
  <c r="F49" i="244"/>
  <c r="F48" i="244"/>
  <c r="F47" i="244"/>
  <c r="F46" i="244"/>
  <c r="F45" i="244"/>
  <c r="F44" i="244"/>
  <c r="F43" i="244"/>
  <c r="F42" i="244"/>
  <c r="F41" i="244"/>
  <c r="F40" i="244"/>
  <c r="F39" i="244"/>
  <c r="F38" i="244"/>
  <c r="F37" i="244"/>
  <c r="F36" i="244"/>
  <c r="F35" i="244"/>
  <c r="F34" i="244"/>
  <c r="F33" i="244"/>
  <c r="F32" i="244"/>
  <c r="F31" i="244"/>
  <c r="F30" i="244"/>
  <c r="F29" i="244"/>
  <c r="F28" i="244"/>
  <c r="F27" i="244"/>
  <c r="F26" i="244"/>
  <c r="F25" i="244"/>
  <c r="F24" i="244"/>
  <c r="F23" i="244"/>
  <c r="F22" i="244"/>
  <c r="F21" i="244"/>
  <c r="F20" i="244"/>
  <c r="F19" i="244"/>
  <c r="F18" i="244"/>
  <c r="F17" i="244"/>
  <c r="F16" i="244"/>
  <c r="F15" i="244"/>
  <c r="F14" i="244"/>
  <c r="F13" i="244"/>
  <c r="F12" i="244"/>
  <c r="F11" i="244"/>
  <c r="F10" i="244"/>
  <c r="F9" i="244"/>
  <c r="F8" i="244"/>
  <c r="F7" i="244"/>
  <c r="J50" i="243"/>
  <c r="H50" i="243"/>
  <c r="D50" i="243"/>
  <c r="C50" i="243"/>
  <c r="K50" i="243" s="1"/>
  <c r="F49" i="243"/>
  <c r="F48" i="243"/>
  <c r="F47" i="243"/>
  <c r="F46" i="243"/>
  <c r="F45" i="243"/>
  <c r="F44" i="243"/>
  <c r="F43" i="243"/>
  <c r="F42" i="243"/>
  <c r="F41" i="243"/>
  <c r="F40" i="243"/>
  <c r="F39" i="243"/>
  <c r="F38" i="243"/>
  <c r="F37" i="243"/>
  <c r="F36" i="243"/>
  <c r="F35" i="243"/>
  <c r="F34" i="243"/>
  <c r="F33" i="243"/>
  <c r="F32" i="243"/>
  <c r="F31" i="243"/>
  <c r="F30" i="243"/>
  <c r="F29" i="243"/>
  <c r="F28" i="243"/>
  <c r="F27" i="243"/>
  <c r="F26" i="243"/>
  <c r="F25" i="243"/>
  <c r="F24" i="243"/>
  <c r="F23" i="243"/>
  <c r="F22" i="243"/>
  <c r="F21" i="243"/>
  <c r="F20" i="243"/>
  <c r="F19" i="243"/>
  <c r="F18" i="243"/>
  <c r="F17" i="243"/>
  <c r="F16" i="243"/>
  <c r="F15" i="243"/>
  <c r="F14" i="243"/>
  <c r="F13" i="243"/>
  <c r="F12" i="243"/>
  <c r="F11" i="243"/>
  <c r="F10" i="243"/>
  <c r="F9" i="243"/>
  <c r="F8" i="243"/>
  <c r="F7" i="243"/>
  <c r="K22" i="240"/>
  <c r="I22" i="240"/>
  <c r="G22" i="240"/>
  <c r="L22" i="240" s="1"/>
  <c r="E22" i="240"/>
  <c r="D22" i="240"/>
  <c r="I15" i="240"/>
  <c r="I12" i="240"/>
  <c r="I7" i="240"/>
  <c r="G7" i="240"/>
  <c r="J50" i="238"/>
  <c r="H50" i="238"/>
  <c r="D50" i="238"/>
  <c r="C50" i="238"/>
  <c r="K50" i="238" s="1"/>
  <c r="F49" i="238"/>
  <c r="F48" i="238"/>
  <c r="F47" i="238"/>
  <c r="F46" i="238"/>
  <c r="F45" i="238"/>
  <c r="F44" i="238"/>
  <c r="F43" i="238"/>
  <c r="F42" i="238"/>
  <c r="F41" i="238"/>
  <c r="F40" i="238"/>
  <c r="F39" i="238"/>
  <c r="F38" i="238"/>
  <c r="F37" i="238"/>
  <c r="F36" i="238"/>
  <c r="F35" i="238"/>
  <c r="F34" i="238"/>
  <c r="F33" i="238"/>
  <c r="F32" i="238"/>
  <c r="F31" i="238"/>
  <c r="F30" i="238"/>
  <c r="F29" i="238"/>
  <c r="F28" i="238"/>
  <c r="F27" i="238"/>
  <c r="F26" i="238"/>
  <c r="F25" i="238"/>
  <c r="F24" i="238"/>
  <c r="F23" i="238"/>
  <c r="F22" i="238"/>
  <c r="F21" i="238"/>
  <c r="F20" i="238"/>
  <c r="F19" i="238"/>
  <c r="F18" i="238"/>
  <c r="F17" i="238"/>
  <c r="F16" i="238"/>
  <c r="F15" i="238"/>
  <c r="F14" i="238"/>
  <c r="F13" i="238"/>
  <c r="F12" i="238"/>
  <c r="F11" i="238"/>
  <c r="F10" i="238"/>
  <c r="F9" i="238"/>
  <c r="F8" i="238"/>
  <c r="F7" i="238"/>
  <c r="J33" i="237"/>
  <c r="H33" i="237"/>
  <c r="D33" i="237"/>
  <c r="C33" i="237"/>
  <c r="F32" i="237"/>
  <c r="F31" i="237"/>
  <c r="F30" i="237"/>
  <c r="F29" i="237"/>
  <c r="F28" i="237"/>
  <c r="F27" i="237"/>
  <c r="F26" i="237"/>
  <c r="F25" i="237"/>
  <c r="F24" i="237"/>
  <c r="F23" i="237"/>
  <c r="F22" i="237"/>
  <c r="F21" i="237"/>
  <c r="F20" i="237"/>
  <c r="F19" i="237"/>
  <c r="F18" i="237"/>
  <c r="F17" i="237"/>
  <c r="F16" i="237"/>
  <c r="F15" i="237"/>
  <c r="F14" i="237"/>
  <c r="F13" i="237"/>
  <c r="F12" i="237"/>
  <c r="F11" i="237"/>
  <c r="F10" i="237"/>
  <c r="F9" i="237"/>
  <c r="F8" i="237"/>
  <c r="F7" i="237"/>
  <c r="F33" i="237" s="1"/>
  <c r="K33" i="237" s="1"/>
  <c r="J25" i="233"/>
  <c r="I25" i="233"/>
  <c r="H25" i="233"/>
  <c r="G25" i="233"/>
  <c r="J24" i="233"/>
  <c r="H24" i="233"/>
  <c r="F24" i="233"/>
  <c r="K24" i="233" s="1"/>
  <c r="C24" i="233"/>
  <c r="J22" i="233"/>
  <c r="F22" i="233"/>
  <c r="K22" i="233" s="1"/>
  <c r="K21" i="233"/>
  <c r="F21" i="233"/>
  <c r="D21" i="233"/>
  <c r="C21" i="233"/>
  <c r="F19" i="233"/>
  <c r="K18" i="233"/>
  <c r="J18" i="233"/>
  <c r="H18" i="233"/>
  <c r="D18" i="233"/>
  <c r="C18" i="233"/>
  <c r="F16" i="233"/>
  <c r="F18" i="233" s="1"/>
  <c r="J15" i="233"/>
  <c r="H15" i="233"/>
  <c r="D15" i="233"/>
  <c r="D25" i="233" s="1"/>
  <c r="C15" i="233"/>
  <c r="C25" i="233" s="1"/>
  <c r="F14" i="233"/>
  <c r="F13" i="233"/>
  <c r="K14" i="233" s="1"/>
  <c r="K15" i="233" s="1"/>
  <c r="J28" i="232"/>
  <c r="D28" i="232"/>
  <c r="F27" i="232"/>
  <c r="F26" i="232"/>
  <c r="F25" i="232"/>
  <c r="F24" i="232"/>
  <c r="F23" i="232"/>
  <c r="F22" i="232"/>
  <c r="F21" i="232"/>
  <c r="F20" i="232"/>
  <c r="F19" i="232"/>
  <c r="F18" i="232"/>
  <c r="F17" i="232"/>
  <c r="F16" i="232"/>
  <c r="F15" i="232"/>
  <c r="H14" i="232"/>
  <c r="F14" i="232"/>
  <c r="H13" i="232"/>
  <c r="F13" i="232"/>
  <c r="H12" i="232"/>
  <c r="F12" i="232"/>
  <c r="H11" i="232"/>
  <c r="F11" i="232"/>
  <c r="H10" i="232"/>
  <c r="F10" i="232"/>
  <c r="H9" i="232"/>
  <c r="F9" i="232"/>
  <c r="H8" i="232"/>
  <c r="F8" i="232"/>
  <c r="H7" i="232"/>
  <c r="H28" i="232" s="1"/>
  <c r="F7" i="232"/>
  <c r="C7" i="232"/>
  <c r="C28" i="232" s="1"/>
  <c r="J14" i="231"/>
  <c r="H14" i="231"/>
  <c r="D14" i="231"/>
  <c r="C14" i="231"/>
  <c r="F14" i="231" s="1"/>
  <c r="K14" i="231" s="1"/>
  <c r="F13" i="231"/>
  <c r="F7" i="231"/>
  <c r="J21" i="230"/>
  <c r="H21" i="230"/>
  <c r="D21" i="230"/>
  <c r="C21" i="230"/>
  <c r="K21" i="230" s="1"/>
  <c r="F20" i="230"/>
  <c r="F19" i="230"/>
  <c r="F18" i="230"/>
  <c r="F17" i="230"/>
  <c r="F16" i="230"/>
  <c r="F15" i="230"/>
  <c r="F14" i="230"/>
  <c r="F13" i="230"/>
  <c r="F12" i="230"/>
  <c r="F11" i="230"/>
  <c r="F10" i="230"/>
  <c r="F9" i="230"/>
  <c r="F8" i="230"/>
  <c r="J50" i="228"/>
  <c r="H50" i="228"/>
  <c r="K50" i="228" s="1"/>
  <c r="F50" i="228"/>
  <c r="D50" i="228"/>
  <c r="C50" i="228"/>
  <c r="F49" i="228"/>
  <c r="F48" i="228"/>
  <c r="F47" i="228"/>
  <c r="F46" i="228"/>
  <c r="F45" i="228"/>
  <c r="F44" i="228"/>
  <c r="F43" i="228"/>
  <c r="F42" i="228"/>
  <c r="F41" i="228"/>
  <c r="F40" i="228"/>
  <c r="F39" i="228"/>
  <c r="F38" i="228"/>
  <c r="F37" i="228"/>
  <c r="F36" i="228"/>
  <c r="F35" i="228"/>
  <c r="F34" i="228"/>
  <c r="F33" i="228"/>
  <c r="F32" i="228"/>
  <c r="F31" i="228"/>
  <c r="F30" i="228"/>
  <c r="F29" i="228"/>
  <c r="F28" i="228"/>
  <c r="F27" i="228"/>
  <c r="F26" i="228"/>
  <c r="F25" i="228"/>
  <c r="F24" i="228"/>
  <c r="F23" i="228"/>
  <c r="F22" i="228"/>
  <c r="F21" i="228"/>
  <c r="F20" i="228"/>
  <c r="F19" i="228"/>
  <c r="F18" i="228"/>
  <c r="F17" i="228"/>
  <c r="F16" i="228"/>
  <c r="F15" i="228"/>
  <c r="F14" i="228"/>
  <c r="F13" i="228"/>
  <c r="F12" i="228"/>
  <c r="F11" i="228"/>
  <c r="F10" i="228"/>
  <c r="F9" i="228"/>
  <c r="F8" i="228"/>
  <c r="F7" i="228"/>
  <c r="K50" i="226"/>
  <c r="J50" i="226"/>
  <c r="H50" i="226"/>
  <c r="D50" i="226"/>
  <c r="C50" i="226"/>
  <c r="F50" i="226" s="1"/>
  <c r="F49" i="226"/>
  <c r="F48" i="226"/>
  <c r="F47" i="226"/>
  <c r="F46" i="226"/>
  <c r="F45" i="226"/>
  <c r="F44" i="226"/>
  <c r="F43" i="226"/>
  <c r="F42" i="226"/>
  <c r="F41" i="226"/>
  <c r="F40" i="226"/>
  <c r="F39" i="226"/>
  <c r="F38" i="226"/>
  <c r="F37" i="226"/>
  <c r="F36" i="226"/>
  <c r="F35" i="226"/>
  <c r="F34" i="226"/>
  <c r="F33" i="226"/>
  <c r="F32" i="226"/>
  <c r="F31" i="226"/>
  <c r="F30" i="226"/>
  <c r="F29" i="226"/>
  <c r="F28" i="226"/>
  <c r="F27" i="226"/>
  <c r="F26" i="226"/>
  <c r="F25" i="226"/>
  <c r="F24" i="226"/>
  <c r="F23" i="226"/>
  <c r="F22" i="226"/>
  <c r="F21" i="226"/>
  <c r="F20" i="226"/>
  <c r="F19" i="226"/>
  <c r="F18" i="226"/>
  <c r="F17" i="226"/>
  <c r="F16" i="226"/>
  <c r="F15" i="226"/>
  <c r="F14" i="226"/>
  <c r="F13" i="226"/>
  <c r="F12" i="226"/>
  <c r="F11" i="226"/>
  <c r="F10" i="226"/>
  <c r="F9" i="226"/>
  <c r="F8" i="226"/>
  <c r="F7" i="226"/>
  <c r="J50" i="224"/>
  <c r="H50" i="224"/>
  <c r="F50" i="224"/>
  <c r="D50" i="224"/>
  <c r="C50" i="224"/>
  <c r="K50" i="224" s="1"/>
  <c r="F49" i="224"/>
  <c r="F48" i="224"/>
  <c r="F47" i="224"/>
  <c r="F46" i="224"/>
  <c r="F45" i="224"/>
  <c r="F44" i="224"/>
  <c r="F43" i="224"/>
  <c r="F42" i="224"/>
  <c r="F41" i="224"/>
  <c r="F40" i="224"/>
  <c r="F39" i="224"/>
  <c r="F38" i="224"/>
  <c r="F37" i="224"/>
  <c r="F36" i="224"/>
  <c r="F35" i="224"/>
  <c r="F34" i="224"/>
  <c r="F33" i="224"/>
  <c r="F32" i="224"/>
  <c r="F31" i="224"/>
  <c r="F30" i="224"/>
  <c r="F29" i="224"/>
  <c r="F28" i="224"/>
  <c r="F27" i="224"/>
  <c r="F26" i="224"/>
  <c r="F25" i="224"/>
  <c r="F24" i="224"/>
  <c r="F23" i="224"/>
  <c r="F22" i="224"/>
  <c r="F21" i="224"/>
  <c r="F20" i="224"/>
  <c r="F19" i="224"/>
  <c r="F18" i="224"/>
  <c r="F17" i="224"/>
  <c r="F16" i="224"/>
  <c r="F15" i="224"/>
  <c r="F14" i="224"/>
  <c r="F13" i="224"/>
  <c r="F12" i="224"/>
  <c r="F11" i="224"/>
  <c r="F10" i="224"/>
  <c r="F9" i="224"/>
  <c r="F8" i="224"/>
  <c r="F7" i="224"/>
  <c r="K15" i="222"/>
  <c r="J15" i="222"/>
  <c r="H15" i="222"/>
  <c r="D15" i="222"/>
  <c r="F15" i="222" s="1"/>
  <c r="C15" i="222"/>
  <c r="F14" i="222"/>
  <c r="F13" i="222"/>
  <c r="F12" i="222"/>
  <c r="F11" i="222"/>
  <c r="F10" i="222"/>
  <c r="F9" i="222"/>
  <c r="F8" i="222"/>
  <c r="K7" i="222"/>
  <c r="F7" i="222"/>
  <c r="J50" i="220"/>
  <c r="D50" i="220"/>
  <c r="C50" i="220"/>
  <c r="K50" i="220" s="1"/>
  <c r="F49" i="220"/>
  <c r="F48" i="220"/>
  <c r="F47" i="220"/>
  <c r="F46" i="220"/>
  <c r="F45" i="220"/>
  <c r="F44" i="220"/>
  <c r="F43" i="220"/>
  <c r="F42" i="220"/>
  <c r="F41" i="220"/>
  <c r="F40" i="220"/>
  <c r="F39" i="220"/>
  <c r="F38" i="220"/>
  <c r="F37" i="220"/>
  <c r="F36" i="220"/>
  <c r="F35" i="220"/>
  <c r="F34" i="220"/>
  <c r="F33" i="220"/>
  <c r="F32" i="220"/>
  <c r="F31" i="220"/>
  <c r="F30" i="220"/>
  <c r="F29" i="220"/>
  <c r="F28" i="220"/>
  <c r="F27" i="220"/>
  <c r="F26" i="220"/>
  <c r="F25" i="220"/>
  <c r="F24" i="220"/>
  <c r="F23" i="220"/>
  <c r="F22" i="220"/>
  <c r="F21" i="220"/>
  <c r="F20" i="220"/>
  <c r="F19" i="220"/>
  <c r="F18" i="220"/>
  <c r="F17" i="220"/>
  <c r="F16" i="220"/>
  <c r="F15" i="220"/>
  <c r="F14" i="220"/>
  <c r="F13" i="220"/>
  <c r="F12" i="220"/>
  <c r="F11" i="220"/>
  <c r="F10" i="220"/>
  <c r="F9" i="220"/>
  <c r="F8" i="220"/>
  <c r="F7" i="220"/>
  <c r="J50" i="218"/>
  <c r="H50" i="218"/>
  <c r="D50" i="218"/>
  <c r="C50" i="218"/>
  <c r="F50" i="218" s="1"/>
  <c r="F49" i="218"/>
  <c r="F48" i="218"/>
  <c r="F47" i="218"/>
  <c r="F46" i="218"/>
  <c r="F45" i="218"/>
  <c r="F44" i="218"/>
  <c r="F43" i="218"/>
  <c r="F42" i="218"/>
  <c r="F41" i="218"/>
  <c r="F40" i="218"/>
  <c r="F39" i="218"/>
  <c r="F38" i="218"/>
  <c r="F37" i="218"/>
  <c r="F36" i="218"/>
  <c r="F35" i="218"/>
  <c r="F34" i="218"/>
  <c r="F33" i="218"/>
  <c r="F32" i="218"/>
  <c r="F31" i="218"/>
  <c r="F30" i="218"/>
  <c r="F29" i="218"/>
  <c r="F28" i="218"/>
  <c r="F27" i="218"/>
  <c r="F26" i="218"/>
  <c r="F25" i="218"/>
  <c r="F24" i="218"/>
  <c r="F23" i="218"/>
  <c r="F22" i="218"/>
  <c r="F21" i="218"/>
  <c r="F20" i="218"/>
  <c r="F19" i="218"/>
  <c r="F18" i="218"/>
  <c r="F17" i="218"/>
  <c r="F16" i="218"/>
  <c r="F15" i="218"/>
  <c r="F14" i="218"/>
  <c r="F13" i="218"/>
  <c r="F12" i="218"/>
  <c r="F11" i="218"/>
  <c r="F10" i="218"/>
  <c r="F9" i="218"/>
  <c r="F8" i="218"/>
  <c r="K50" i="217"/>
  <c r="J50" i="217"/>
  <c r="D50" i="217"/>
  <c r="C50" i="217"/>
  <c r="F50" i="217" s="1"/>
  <c r="F49" i="217"/>
  <c r="F48" i="217"/>
  <c r="F47" i="217"/>
  <c r="F46" i="217"/>
  <c r="F45" i="217"/>
  <c r="F44" i="217"/>
  <c r="F43" i="217"/>
  <c r="F42" i="217"/>
  <c r="F41" i="217"/>
  <c r="F40" i="217"/>
  <c r="F39" i="217"/>
  <c r="F38" i="217"/>
  <c r="F37" i="217"/>
  <c r="F36" i="217"/>
  <c r="F35" i="217"/>
  <c r="F34" i="217"/>
  <c r="F33" i="217"/>
  <c r="F32" i="217"/>
  <c r="F31" i="217"/>
  <c r="F30" i="217"/>
  <c r="F29" i="217"/>
  <c r="F28" i="217"/>
  <c r="F27" i="217"/>
  <c r="F26" i="217"/>
  <c r="F25" i="217"/>
  <c r="F24" i="217"/>
  <c r="F23" i="217"/>
  <c r="F22" i="217"/>
  <c r="F21" i="217"/>
  <c r="F20" i="217"/>
  <c r="F19" i="217"/>
  <c r="F18" i="217"/>
  <c r="F17" i="217"/>
  <c r="F16" i="217"/>
  <c r="F15" i="217"/>
  <c r="F14" i="217"/>
  <c r="F13" i="217"/>
  <c r="F12" i="217"/>
  <c r="F8" i="217"/>
  <c r="F7" i="217"/>
  <c r="K50" i="216"/>
  <c r="J50" i="216"/>
  <c r="H50" i="216"/>
  <c r="D50" i="216"/>
  <c r="F50" i="216" s="1"/>
  <c r="C50" i="216"/>
  <c r="F49" i="216"/>
  <c r="F48" i="216"/>
  <c r="F47" i="216"/>
  <c r="F46" i="216"/>
  <c r="F45" i="216"/>
  <c r="F44" i="216"/>
  <c r="F43" i="216"/>
  <c r="F42" i="216"/>
  <c r="F41" i="216"/>
  <c r="F40" i="216"/>
  <c r="F39" i="216"/>
  <c r="F38" i="216"/>
  <c r="F37" i="216"/>
  <c r="F36" i="216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F7" i="216"/>
  <c r="J50" i="212"/>
  <c r="H50" i="212"/>
  <c r="D50" i="212"/>
  <c r="C50" i="212"/>
  <c r="K50" i="212" s="1"/>
  <c r="F49" i="212"/>
  <c r="F48" i="212"/>
  <c r="F47" i="212"/>
  <c r="F46" i="212"/>
  <c r="F45" i="212"/>
  <c r="F44" i="212"/>
  <c r="F43" i="212"/>
  <c r="F42" i="212"/>
  <c r="F41" i="212"/>
  <c r="F40" i="212"/>
  <c r="F39" i="212"/>
  <c r="F38" i="212"/>
  <c r="F37" i="212"/>
  <c r="F36" i="212"/>
  <c r="F35" i="212"/>
  <c r="F34" i="212"/>
  <c r="F33" i="212"/>
  <c r="F32" i="212"/>
  <c r="F31" i="212"/>
  <c r="F30" i="212"/>
  <c r="F29" i="212"/>
  <c r="F28" i="212"/>
  <c r="F27" i="212"/>
  <c r="F26" i="212"/>
  <c r="F25" i="212"/>
  <c r="F24" i="212"/>
  <c r="F23" i="212"/>
  <c r="F22" i="212"/>
  <c r="F21" i="212"/>
  <c r="F20" i="212"/>
  <c r="F19" i="212"/>
  <c r="F18" i="212"/>
  <c r="F17" i="212"/>
  <c r="F16" i="212"/>
  <c r="F15" i="212"/>
  <c r="F14" i="212"/>
  <c r="F13" i="212"/>
  <c r="F12" i="212"/>
  <c r="F11" i="212"/>
  <c r="F10" i="212"/>
  <c r="F9" i="212"/>
  <c r="F8" i="212"/>
  <c r="F7" i="212"/>
  <c r="F48" i="248" l="1"/>
  <c r="F50" i="244"/>
  <c r="F50" i="243"/>
  <c r="F50" i="238"/>
  <c r="K25" i="233"/>
  <c r="F15" i="233"/>
  <c r="F25" i="233" s="1"/>
  <c r="F28" i="232"/>
  <c r="K28" i="232"/>
  <c r="F21" i="230"/>
  <c r="F50" i="220"/>
  <c r="F50" i="212"/>
</calcChain>
</file>

<file path=xl/sharedStrings.xml><?xml version="1.0" encoding="utf-8"?>
<sst xmlns="http://schemas.openxmlformats.org/spreadsheetml/2006/main" count="869" uniqueCount="338">
  <si>
    <t xml:space="preserve">          Додаток до листа</t>
  </si>
  <si>
    <t xml:space="preserve">         від ________ 2019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</si>
  <si>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в Київському міському психоневрологічному диспансері №1 за IV квартал 2019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</si>
  <si>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</si>
  <si>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</si>
  <si>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</si>
  <si>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</si>
  <si>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</si>
  <si>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</si>
  <si>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</si>
  <si>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</si>
  <si>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</si>
  <si>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</si>
  <si>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</si>
  <si>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</si>
  <si>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</si>
  <si>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 "Фарма Старт"</t>
  </si>
  <si>
    <t>медикаменти</t>
  </si>
  <si>
    <t>ВСЬОГО по закладу</t>
  </si>
  <si>
    <t>Голова комісії з реорганізації</t>
  </si>
  <si>
    <t>Мартовая Ю.О.</t>
  </si>
  <si>
    <t>(підпис)           (ініціали і прізвище) </t>
  </si>
  <si>
    <t>Головний бухгалтер</t>
  </si>
  <si>
    <t>Лісовська О.А.</t>
  </si>
  <si>
    <t xml:space="preserve">             від ________ 2018 № ______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</si>
  <si>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</si>
  <si>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господарські товари </t>
  </si>
  <si>
    <t>канцтовари</t>
  </si>
  <si>
    <t>м"який інвентар</t>
  </si>
  <si>
    <t>Фізична особа</t>
  </si>
  <si>
    <t>Керівник установи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</si>
  <si>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</si>
  <si>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     ШВД № 5 Подільського р-ну за 4 квартал 2019р.</t>
    </r>
  </si>
  <si>
    <r>
      <rPr>
        <sz val="8"/>
        <rFont val="Times New Roman"/>
      </rPr>
      <t>Період</t>
    </r>
  </si>
  <si>
    <t>4 квартал</t>
  </si>
  <si>
    <t>ТОВ"СВІФТ-ГАРАНТ"</t>
  </si>
  <si>
    <t>монітор</t>
  </si>
  <si>
    <t>апарат удаління волосся</t>
  </si>
  <si>
    <t>моноблок</t>
  </si>
  <si>
    <t>Т.в.о.головного лікаря</t>
  </si>
  <si>
    <t>Л.Л.Іванченко</t>
  </si>
  <si>
    <t>Ю.О. Приходько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</si>
  <si>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№1 Дніпровського р-ну за 4 квартал 2019р</t>
    </r>
  </si>
  <si>
    <t>34квартал</t>
  </si>
  <si>
    <t>Фізичні особи</t>
  </si>
  <si>
    <t>Госптовари, меблі</t>
  </si>
  <si>
    <t>заправка картриджів</t>
  </si>
  <si>
    <t>Мікроскоп, центрифуга, термостат, системні блоки, медичні меблі</t>
  </si>
  <si>
    <t>Головний лікар</t>
  </si>
  <si>
    <t>В.Є.Симоненко</t>
  </si>
  <si>
    <t>Г.А.Глущенко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</si>
  <si>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№2 Деснянського р-ну за 4 квартал 2019р.</t>
    </r>
  </si>
  <si>
    <t>навчанняна   на   парових стерилізаторах</t>
  </si>
  <si>
    <t>Придбання медкнижок</t>
  </si>
  <si>
    <t>Примук С.І.</t>
  </si>
  <si>
    <t>Шкоруп Є.Б.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</si>
  <si>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ШВД№3 Святошинського р-ну за 4 квартал 2019р</t>
    </r>
  </si>
  <si>
    <t>Громадська організація " Центр соціального развитку та підтримки здоров'я чоловіків"</t>
  </si>
  <si>
    <t xml:space="preserve"> реактиви медичного призначення</t>
  </si>
  <si>
    <t>О.О. Кашеварова</t>
  </si>
  <si>
    <t>А.І. Василенко</t>
  </si>
  <si>
    <t xml:space="preserve">             від 20.03.2018 № 061-3416/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</si>
  <si>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 ШВД Солом"янського р-ну</t>
    </r>
  </si>
  <si>
    <t>Медикаменти</t>
  </si>
  <si>
    <t>Послуги до мережі інтернет</t>
  </si>
  <si>
    <t>Каховський В. Ф.</t>
  </si>
  <si>
    <t>Яцько О. К.</t>
  </si>
  <si>
    <t>тел.виконавця 249-56-25</t>
  </si>
  <si>
    <t xml:space="preserve">         від 28.12.2019 №061-12683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</si>
  <si>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Київського міського консультативно-діагностичного центру </t>
    </r>
    <r>
      <rPr>
        <b/>
        <sz val="14"/>
        <color indexed="8"/>
        <rFont val="Times New Roman"/>
        <family val="1"/>
        <charset val="204"/>
      </rPr>
      <t xml:space="preserve">за IV квартал 2019 року </t>
    </r>
  </si>
  <si>
    <t>Святоцький А.Д.</t>
  </si>
  <si>
    <t>КЕКВ 2210                    КЕКВ 2240</t>
  </si>
  <si>
    <t>7,200                       2,800</t>
  </si>
  <si>
    <t>В. о. директора КМКДЦ</t>
  </si>
  <si>
    <t xml:space="preserve">Л. Воронова </t>
  </si>
  <si>
    <t xml:space="preserve">Є.Гібська 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</si>
  <si>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2019 рік</t>
  </si>
  <si>
    <t>комплютерна техніка</t>
  </si>
  <si>
    <t>Гуйван С.О.</t>
  </si>
  <si>
    <t>Кравчук Т.В.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</si>
  <si>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Фізіотерапевтична поліклінка Шевченківського району м. Києва за IV квартал 2019 року </t>
  </si>
  <si>
    <t>Встановлення вікон</t>
  </si>
  <si>
    <t>Грубник Б.П.</t>
  </si>
  <si>
    <t>Стельмашенко Л.І.</t>
  </si>
  <si>
    <t>Заступник з економічних питань</t>
  </si>
  <si>
    <t>Брильов Г.О.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</si>
  <si>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ДЗ СМСЧ №10 МОЗ України_за ІV квартал 2019 року </t>
  </si>
  <si>
    <t>1-655</t>
  </si>
  <si>
    <t>Фізичні особи 655 чоловік</t>
  </si>
  <si>
    <t>покупні вироби, напівфабрикати;</t>
  </si>
  <si>
    <t>апарат УЗД</t>
  </si>
  <si>
    <t>комп'ютерне обладнання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</si>
  <si>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"СМСЧ № 11 МОЗ України" за  ІV квартал 2019 року </t>
  </si>
  <si>
    <t>господарські матеріали</t>
  </si>
  <si>
    <t>поточний ремонт приміщень</t>
  </si>
  <si>
    <t>навчання на курсах підвищення кваліфікації</t>
  </si>
  <si>
    <t>Інші поточні видатки -виконавче впровадження зг. № 58341573 штрафні санкції, участь в тендерних процедурах</t>
  </si>
  <si>
    <t>А.Ю.Кнерцер</t>
  </si>
  <si>
    <t>Н.О.Мартинець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</si>
  <si>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 "Консультативно-діагностичний центр"_Голосіївського району м.Києва__за__ІV__квартал_2019_року </t>
  </si>
  <si>
    <t xml:space="preserve">Фізичні особи </t>
  </si>
  <si>
    <t xml:space="preserve">оренда автомобіля </t>
  </si>
  <si>
    <t xml:space="preserve">Директор </t>
  </si>
  <si>
    <t xml:space="preserve">Омельчук В.В. </t>
  </si>
  <si>
    <t>Начальник фінансово економічного відділу -головний бухгалтер</t>
  </si>
  <si>
    <t xml:space="preserve">Юрченко М.М.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</si>
  <si>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ІV квартал 2019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</si>
  <si>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</si>
  <si>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</si>
  <si>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</si>
  <si>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</si>
  <si>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 xml:space="preserve">господарчі товари,папір,штампи, лічильник води </t>
  </si>
  <si>
    <t>вивіз сміття, послуги звязку, послуги прання, послуги з утилізації, дезпослуги, послуги з доступу до мережі інтернет, послуги із заправки картриджів, ремонт медобладнання</t>
  </si>
  <si>
    <t>екологічний податок</t>
  </si>
  <si>
    <t>Ростунов В.К.</t>
  </si>
  <si>
    <t>Білоус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</si>
  <si>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ІV квартал 2019 року </t>
  </si>
  <si>
    <t>Фізисчна особа</t>
  </si>
  <si>
    <t>господарський інвентар</t>
  </si>
  <si>
    <t>рецептурні бланки</t>
  </si>
  <si>
    <t>лабораторні реактиви</t>
  </si>
  <si>
    <t xml:space="preserve">касове обслуговування </t>
  </si>
  <si>
    <t>розробка проектної документації</t>
  </si>
  <si>
    <t>обслуговування пожежного обладнання</t>
  </si>
  <si>
    <t>діагностиката, ремонт медичного обладнання</t>
  </si>
  <si>
    <t>ремонт автомобіля</t>
  </si>
  <si>
    <t>Директор</t>
  </si>
  <si>
    <t>В. П. Березюк</t>
  </si>
  <si>
    <t>В. о. головного бухгалтера</t>
  </si>
  <si>
    <t>В. О. Тугай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</si>
  <si>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</si>
  <si>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</si>
  <si>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</si>
  <si>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</si>
  <si>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</si>
  <si>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</si>
  <si>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за  IV   квартал    2019  року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</si>
  <si>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</si>
  <si>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</si>
  <si>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</si>
  <si>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</si>
  <si>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</si>
  <si>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</si>
  <si>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</si>
  <si>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</si>
  <si>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</si>
  <si>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</si>
  <si>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</si>
  <si>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>Всього за І квартал 2019 року</t>
  </si>
  <si>
    <t>ІІ квартал</t>
  </si>
  <si>
    <t>Всього за ІІ квартал 2019 року</t>
  </si>
  <si>
    <t>ІІІ квартал</t>
  </si>
  <si>
    <t>Всього за ІІІ квартал 2019 року</t>
  </si>
  <si>
    <t>ІV  квартал</t>
  </si>
  <si>
    <t>Послуги з перетяжки банкеток для холу першого поверху</t>
  </si>
  <si>
    <t>Всього за ІV квартал 2019 року</t>
  </si>
  <si>
    <t>Всього за 2019 рік</t>
  </si>
  <si>
    <t>Бакалінська  С.М.</t>
  </si>
  <si>
    <t>Єрмолаєва Н.Р.</t>
  </si>
  <si>
    <t>про надходження і використання благодійних пожертв від фізичних та юридичних осіб</t>
  </si>
  <si>
    <t>комунального некомерційного підприємства  "Консультативно-діагностичний центр" Деснянського району м.Києва (код ЄДРПОУ 26188308)</t>
  </si>
  <si>
    <t>за ІV квартал 2019 року</t>
  </si>
  <si>
    <t>№ п/п</t>
  </si>
  <si>
    <t>Використання закладом охорони здоров'я благодійних пожертв, отриманих у грошовій  (товари і послуги) формі</t>
  </si>
  <si>
    <t xml:space="preserve"> 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</si>
  <si>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</si>
  <si>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</si>
  <si>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</si>
  <si>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Виробничо-комерційна фірма "Експостач" (код ЄДРПОУ 32466363)</t>
  </si>
  <si>
    <r>
      <t>Стіл для комп</t>
    </r>
    <r>
      <rPr>
        <sz val="11"/>
        <color indexed="8"/>
        <rFont val="Calibri"/>
        <family val="2"/>
        <charset val="204"/>
      </rPr>
      <t>'</t>
    </r>
    <r>
      <rPr>
        <sz val="11"/>
        <color indexed="8"/>
        <rFont val="Times New Roman"/>
        <family val="1"/>
        <charset val="204"/>
      </rPr>
      <t xml:space="preserve">ютера </t>
    </r>
  </si>
  <si>
    <t>Оплата послуг (крім комунальних)</t>
  </si>
  <si>
    <t>Відео-камера</t>
  </si>
  <si>
    <t>Оплата інших енергоносіїв</t>
  </si>
  <si>
    <t xml:space="preserve">Монітор для комп'ютера </t>
  </si>
  <si>
    <t xml:space="preserve">Придбання обладнання і предметів довгострокового користування </t>
  </si>
  <si>
    <t>Світильники світлодіодні призматичні ONE LED 36W</t>
  </si>
  <si>
    <t>Кондиціонер C&amp;H-S12XP7</t>
  </si>
  <si>
    <t>Насадка резекційна</t>
  </si>
  <si>
    <t>Диван офісний</t>
  </si>
  <si>
    <t>Бойлер GORENJE GBF 80UA</t>
  </si>
  <si>
    <t>Зволожувач повітря BALLU UHB-300 GIFT</t>
  </si>
  <si>
    <t>Редуктор тиску EMMETI</t>
  </si>
  <si>
    <t>Фільтр від накипу Ecosoft Ecozont/Scalex-200 для бойлерів і котлів</t>
  </si>
  <si>
    <t>Конвектор COOPER@HUNTER CH-2000 MC</t>
  </si>
  <si>
    <t>Рушник махровий стоковий в асортименті</t>
  </si>
  <si>
    <t>Рушник махровий стоковий бордюр 40*70 темно-синій</t>
  </si>
  <si>
    <t>Лінолеум ПВХ Strong Plus Toledo 3,0 м</t>
  </si>
  <si>
    <t>Небулайзерна камера універсальна</t>
  </si>
  <si>
    <t>Турбіна одноразова Mir spiro</t>
  </si>
  <si>
    <t>Мунштук одноразовий d=30</t>
  </si>
  <si>
    <t>Ваксігрип Тетра Спліт 0,5мл сусп. д/ін. шприц</t>
  </si>
  <si>
    <t>Пробірка Волес П-16*150</t>
  </si>
  <si>
    <t>Пробірка Волес П-14*100</t>
  </si>
  <si>
    <t>Чашка Петрі 100 мм</t>
  </si>
  <si>
    <t>Головка світильника SR-014</t>
  </si>
  <si>
    <t>Опромінювач бактерицидний BACTOSFERA OBB 30S OZONE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</si>
  <si>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</si>
  <si>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</si>
  <si>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</si>
  <si>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</si>
  <si>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</si>
  <si>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 Дніпровського р-ну м. Києва" за ІV квартал 2019 року. </t>
  </si>
  <si>
    <t>залишок на 01.10.2019</t>
  </si>
  <si>
    <t>оплата послуг,крім комунальних</t>
  </si>
  <si>
    <t>капремонт</t>
  </si>
  <si>
    <t>Даніель КАРАБАЄВ</t>
  </si>
  <si>
    <t>Тетяна КОЛЕСНИК</t>
  </si>
  <si>
    <t>Інформація про надходження і використання благодійних пожертв від фізичних та юридичних осіб</t>
  </si>
  <si>
    <t xml:space="preserve">            КНП "Косультативно-діагностичний центр дитячий Дніпровського р-ну м. Києва за "    за IV квартал 2019 року</t>
  </si>
  <si>
    <t>п/п №</t>
  </si>
  <si>
    <t>Найменування юридичної особи (або позначення фізічної особи)</t>
  </si>
  <si>
    <t>Залишок не використаних грошових коштів, товарів та послуг на  початок  звітного періоду, тис грн</t>
  </si>
  <si>
    <t>Благодійні пожертви, що були отримані закладом охопони здоровя від фізичних та юридичних осіб</t>
  </si>
  <si>
    <t>Всього отримано благодійних пожертв, тис грн.</t>
  </si>
  <si>
    <t>Використання закладом охорони здоровя благодійних пожертв, отриманих у грошовій та натуральній (товари і послуги) формі</t>
  </si>
  <si>
    <t>Залишок не використаних грошових коштів, товарів та послуг на кінець звітного періоду, тис грн</t>
  </si>
  <si>
    <t>В грошовій форми, тис грн</t>
  </si>
  <si>
    <t>В натуральній формі (товари і послуги,тис грн)</t>
  </si>
  <si>
    <t>Перелік товарів і послуг в натуральій формі</t>
  </si>
  <si>
    <t>Напрямики використання у грошовій формі (стаття витрат)</t>
  </si>
  <si>
    <t>сума, тис грн</t>
  </si>
  <si>
    <t>Перелік використаних товарів та послуг у натуральній формі</t>
  </si>
  <si>
    <t>Фізічна особа</t>
  </si>
  <si>
    <t>будівельні матеріали</t>
  </si>
  <si>
    <t>господарчі товари</t>
  </si>
  <si>
    <t xml:space="preserve">труби сантехнічні </t>
  </si>
  <si>
    <t>накопичувальний блок безперервного живлення. Комутатор</t>
  </si>
  <si>
    <t>хімічні реактиви</t>
  </si>
  <si>
    <t>деззасоби</t>
  </si>
  <si>
    <t>вакцина</t>
  </si>
  <si>
    <t>заправка катриджей та обслуговування комп. Техніки</t>
  </si>
  <si>
    <t>технічне обслуговування бесейну</t>
  </si>
  <si>
    <t>ТО автоматичного аналізатору</t>
  </si>
  <si>
    <t>установка ПЗ</t>
  </si>
  <si>
    <t>комісія банку</t>
  </si>
  <si>
    <t>дослідження небезпечних факторів</t>
  </si>
  <si>
    <t>Всього</t>
  </si>
  <si>
    <t xml:space="preserve"> Директор</t>
  </si>
  <si>
    <t>С.М.Скрипка</t>
  </si>
  <si>
    <t xml:space="preserve">Л.В.Адаменко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</si>
  <si>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"КДЦ" Оболонського району м.Києва  за 2019 рік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</si>
  <si>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9"/>
        <color indexed="8"/>
        <rFont val="Calibri"/>
        <family val="2"/>
        <charset val="204"/>
      </rPr>
      <t>′</t>
    </r>
    <r>
      <rPr>
        <sz val="9"/>
        <color indexed="8"/>
        <rFont val="Times New Roman"/>
        <family val="1"/>
        <charset val="204"/>
      </rPr>
      <t>я</t>
    </r>
  </si>
  <si>
    <t>ПП "Діамед - Експрес"</t>
  </si>
  <si>
    <t>ФОП Сафарова Н.Г.</t>
  </si>
  <si>
    <t>ФОП Сафарова С.Г.</t>
  </si>
  <si>
    <t>ФОП Суховець О.В.</t>
  </si>
  <si>
    <t>ТОВ "Фірма "ЗІР"</t>
  </si>
  <si>
    <t>М.А.Яремчук</t>
  </si>
  <si>
    <t>А.Б.Жохова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</si>
  <si>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центр" Печерського району м. Києва за IV квартал 2019 року </t>
  </si>
  <si>
    <t>фізичні особи</t>
  </si>
  <si>
    <t>Л.В. Кравчук</t>
  </si>
  <si>
    <t>В.Д. Штакун</t>
  </si>
  <si>
    <t xml:space="preserve">               Додаток до листа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</si>
  <si>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</si>
  <si>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" Подільського р-ну м. Києва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VI квартал  2019 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</si>
  <si>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</si>
  <si>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Залишок невикористаних грошових коштів, товарів та послуг на кінець звітного періоду,</t>
    </r>
    <r>
      <rPr>
        <b/>
        <sz val="10"/>
        <color indexed="8"/>
        <rFont val="Times New Roman"/>
        <family val="1"/>
        <charset val="204"/>
      </rPr>
      <t xml:space="preserve">тис. грн. 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</si>
  <si>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</si>
  <si>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товари мед.призначення</t>
  </si>
  <si>
    <t>2210 (передплата периодичних видань)</t>
  </si>
  <si>
    <t xml:space="preserve">2210 (будівельні та господарчі матеріали) </t>
  </si>
  <si>
    <t>2210 (бланки медичні)</t>
  </si>
  <si>
    <t>2240 (банківські послуги)</t>
  </si>
  <si>
    <t>2240 (лабораторні дослідження)</t>
  </si>
  <si>
    <t>2240 (поточні ремонти мед.обладнання)</t>
  </si>
  <si>
    <t>2240 (поточні ре.системи зв'язку)</t>
  </si>
  <si>
    <t>2240 (заправка картриджів)</t>
  </si>
  <si>
    <t>2240 (встановлення жалюзі)</t>
  </si>
  <si>
    <t>2282 (навчання на курсах працівників)</t>
  </si>
  <si>
    <t>І. М. Королик</t>
  </si>
  <si>
    <t>В. В. Бухарцева</t>
  </si>
  <si>
    <t>(044) 433-14-24</t>
  </si>
  <si>
    <t xml:space="preserve">             від 20.03.2018 р.  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</si>
  <si>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по КНП "Консультативно -діагностичний центр" Святошинського району м.Києва               за ІV квартал 2019 року                                                                                                      _____________________________________________________за____квартал_____року </t>
  </si>
  <si>
    <t>1.</t>
  </si>
  <si>
    <t>запасні частини до автомобіля</t>
  </si>
  <si>
    <t>телекомунікаційне приладдя та обладнання</t>
  </si>
  <si>
    <t>посібник "Український правопис 2019"</t>
  </si>
  <si>
    <t>підписка на 2020 рік</t>
  </si>
  <si>
    <t>господарські товари</t>
  </si>
  <si>
    <t>дезінфекційні засоби</t>
  </si>
  <si>
    <t xml:space="preserve">технічний нагляд за поточним ремонтом </t>
  </si>
  <si>
    <t>перевірка засобів захисту від рентгенівського випромінювання</t>
  </si>
  <si>
    <t>страхування майна</t>
  </si>
  <si>
    <t>аварійний ремонт трубопроводу</t>
  </si>
  <si>
    <t>навчання з питань техніки безпеки</t>
  </si>
  <si>
    <t>навчання з питань "Оплата праці та кадри  у медичних КНП"</t>
  </si>
  <si>
    <t>семінар "Діловодство та архівна справа"</t>
  </si>
  <si>
    <t>навчання з питань охорони праці</t>
  </si>
  <si>
    <t>Б.Л.Подлужний</t>
  </si>
  <si>
    <t>В.Ф.Горська</t>
  </si>
  <si>
    <t>Додаток до листа</t>
  </si>
  <si>
    <r>
      <t xml:space="preserve">від </t>
    </r>
    <r>
      <rPr>
        <u/>
        <sz val="11"/>
        <rFont val="Times New Roman"/>
        <family val="1"/>
        <charset val="204"/>
      </rPr>
      <t xml:space="preserve"> 30.09.2019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061-9382</t>
    </r>
  </si>
  <si>
    <t xml:space="preserve">ІНФОРМАЦІЯ  </t>
  </si>
  <si>
    <t xml:space="preserve">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</si>
  <si>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</si>
  <si>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ІV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2019 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</si>
  <si>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</si>
  <si>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</si>
  <si>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Київська міська клінічна лікарня  №5 (централізоване постачання)</t>
  </si>
  <si>
    <t>Міський науковий інформаційно-аналітичний центр медичної статистики</t>
  </si>
  <si>
    <t>бланки листків непрацездатності</t>
  </si>
  <si>
    <t>Благодійна організація "100 відсотків життя. Київський регіон"</t>
  </si>
  <si>
    <t>предмети медичного призначення</t>
  </si>
  <si>
    <t xml:space="preserve">Департамент охорони здоров'я виконавчого органу Київської міської ради (КМДА)  (централізоване постачання) </t>
  </si>
  <si>
    <t>діагностичне медичне обладнання</t>
  </si>
  <si>
    <t>Зацеркляна В.</t>
  </si>
  <si>
    <t xml:space="preserve">(підпис)    </t>
  </si>
  <si>
    <t>       (ініціали і прізвище) </t>
  </si>
  <si>
    <t>Кукшина Т.</t>
  </si>
  <si>
    <t xml:space="preserve">(підпис)   </t>
  </si>
  <si>
    <t xml:space="preserve">        (ініціали і прізвище) </t>
  </si>
  <si>
    <t>Бондаренко 353 60 14</t>
  </si>
  <si>
    <t>Кохан, Прохорова</t>
  </si>
  <si>
    <t xml:space="preserve">Додаток до наказу Міністерства охорони здоров`я України </t>
  </si>
  <si>
    <t>від 25.07.2017 № 848</t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</si>
  <si>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IV квартал  2019 року </t>
  </si>
  <si>
    <t xml:space="preserve">                                                                                                                                         </t>
  </si>
  <si>
    <t xml:space="preserve">   найменування закладу охорони здоров′я</t>
  </si>
  <si>
    <r>
      <rPr>
        <sz val="10"/>
        <color indexed="8"/>
        <rFont val="Times New Roman"/>
        <family val="1"/>
        <charset val="204"/>
      </rPr>
      <t xml:space="preserve">Залишок невикористаних грошових коштів, товарів та послуг на кінець звітного періоду,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</si>
  <si>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</si>
  <si>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rPr>
        <sz val="10"/>
        <color indexed="8"/>
        <rFont val="Times New Roman"/>
        <family val="1"/>
        <charset val="204"/>
      </rP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</si>
  <si>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rPr>
        <sz val="10"/>
        <color indexed="8"/>
        <rFont val="Times New Roman"/>
        <family val="1"/>
        <charset val="204"/>
      </rPr>
      <t xml:space="preserve">Сума,  </t>
    </r>
    <r>
      <rPr>
        <b/>
        <sz val="10"/>
        <color indexed="8"/>
        <rFont val="Times New Roman"/>
        <family val="1"/>
        <charset val="204"/>
      </rPr>
      <t>тис. грн</t>
    </r>
  </si>
  <si>
    <t>Стоматологічний матеріал</t>
  </si>
  <si>
    <t>Медикаменти та товари мед.призначення</t>
  </si>
  <si>
    <t>ТОВ "АКЦЕПТ ЛД"</t>
  </si>
  <si>
    <t>ТОВ "СІКЛУМ"</t>
  </si>
  <si>
    <t>Комп'ютери</t>
  </si>
  <si>
    <t>ТОВ "Допомога-І"</t>
  </si>
  <si>
    <t>Господарчі товари</t>
  </si>
  <si>
    <t>Медикаменти та товари медичного призначення</t>
  </si>
  <si>
    <t>Страхування фіз.осіб</t>
  </si>
  <si>
    <t>Технічний нагляд за кап.ремонтом</t>
  </si>
  <si>
    <t>Розробка проектно-кошторисної документації</t>
  </si>
  <si>
    <t>Навчання працівників</t>
  </si>
  <si>
    <t>Берікашвілі Н.В.</t>
  </si>
  <si>
    <t>Вержак Т.Т.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</si>
</sst>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#,##0.0000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</font>
    <font>
      <sz val="10"/>
      <color indexed="8"/>
      <name val="Palatino Linotype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92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3" borderId="2" xfId="0" applyFont="1" applyFill="1" applyBorder="1"/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8" fillId="0" borderId="0" xfId="0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0" fontId="3" fillId="0" borderId="0" xfId="6"/>
    <xf numFmtId="0" fontId="6" fillId="0" borderId="0" xfId="6" applyFont="1" applyAlignment="1">
      <alignment vertical="top"/>
    </xf>
    <xf numFmtId="0" fontId="7" fillId="0" borderId="0" xfId="6" applyFont="1"/>
    <xf numFmtId="0" fontId="7" fillId="0" borderId="0" xfId="6" applyFont="1" applyAlignment="1">
      <alignment vertical="center" wrapText="1"/>
    </xf>
    <xf numFmtId="0" fontId="8" fillId="0" borderId="0" xfId="6" applyFont="1" applyAlignment="1">
      <alignment vertical="top"/>
    </xf>
    <xf numFmtId="0" fontId="9" fillId="0" borderId="0" xfId="6" applyFont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top"/>
    </xf>
    <xf numFmtId="0" fontId="3" fillId="0" borderId="5" xfId="6" applyBorder="1" applyAlignment="1">
      <alignment horizontal="center" vertical="center"/>
    </xf>
    <xf numFmtId="0" fontId="12" fillId="0" borderId="2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top" wrapText="1"/>
    </xf>
    <xf numFmtId="0" fontId="3" fillId="0" borderId="6" xfId="6" applyBorder="1" applyAlignment="1">
      <alignment horizontal="center" vertical="center"/>
    </xf>
    <xf numFmtId="0" fontId="12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top" wrapText="1"/>
    </xf>
    <xf numFmtId="0" fontId="3" fillId="0" borderId="5" xfId="6" applyBorder="1" applyAlignment="1">
      <alignment horizontal="center" wrapText="1"/>
    </xf>
    <xf numFmtId="0" fontId="14" fillId="0" borderId="2" xfId="6" applyFont="1" applyBorder="1" applyAlignment="1">
      <alignment wrapText="1"/>
    </xf>
    <xf numFmtId="4" fontId="14" fillId="0" borderId="2" xfId="6" applyNumberFormat="1" applyFont="1" applyBorder="1" applyAlignment="1">
      <alignment horizontal="center"/>
    </xf>
    <xf numFmtId="2" fontId="15" fillId="2" borderId="2" xfId="6" applyNumberFormat="1" applyFont="1" applyFill="1" applyBorder="1" applyAlignment="1">
      <alignment horizontal="center"/>
    </xf>
    <xf numFmtId="0" fontId="14" fillId="0" borderId="2" xfId="6" applyFont="1" applyBorder="1"/>
    <xf numFmtId="0" fontId="14" fillId="0" borderId="2" xfId="6" applyFont="1" applyFill="1" applyBorder="1" applyAlignment="1">
      <alignment wrapText="1"/>
    </xf>
    <xf numFmtId="4" fontId="15" fillId="0" borderId="2" xfId="6" applyNumberFormat="1" applyFont="1" applyBorder="1" applyAlignment="1">
      <alignment horizontal="center"/>
    </xf>
    <xf numFmtId="0" fontId="3" fillId="0" borderId="7" xfId="6" applyBorder="1" applyAlignment="1">
      <alignment horizontal="center" wrapText="1"/>
    </xf>
    <xf numFmtId="0" fontId="3" fillId="0" borderId="6" xfId="6" applyBorder="1" applyAlignment="1">
      <alignment horizontal="center" wrapText="1"/>
    </xf>
    <xf numFmtId="0" fontId="14" fillId="0" borderId="2" xfId="6" applyFont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/>
    </xf>
    <xf numFmtId="0" fontId="16" fillId="0" borderId="2" xfId="6" applyFont="1" applyBorder="1"/>
    <xf numFmtId="4" fontId="16" fillId="0" borderId="2" xfId="6" applyNumberFormat="1" applyFont="1" applyBorder="1" applyAlignment="1">
      <alignment horizontal="center"/>
    </xf>
    <xf numFmtId="0" fontId="16" fillId="0" borderId="2" xfId="6" applyFont="1" applyBorder="1" applyAlignment="1">
      <alignment wrapText="1"/>
    </xf>
    <xf numFmtId="0" fontId="15" fillId="3" borderId="2" xfId="6" applyFont="1" applyFill="1" applyBorder="1"/>
    <xf numFmtId="4" fontId="17" fillId="3" borderId="2" xfId="6" applyNumberFormat="1" applyFont="1" applyFill="1" applyBorder="1" applyAlignment="1">
      <alignment horizontal="center"/>
    </xf>
    <xf numFmtId="0" fontId="16" fillId="3" borderId="2" xfId="6" applyFont="1" applyFill="1" applyBorder="1" applyAlignment="1">
      <alignment wrapText="1"/>
    </xf>
    <xf numFmtId="2" fontId="15" fillId="3" borderId="2" xfId="6" applyNumberFormat="1" applyFont="1" applyFill="1" applyBorder="1" applyAlignment="1">
      <alignment horizontal="center"/>
    </xf>
    <xf numFmtId="0" fontId="16" fillId="3" borderId="2" xfId="6" applyFont="1" applyFill="1" applyBorder="1"/>
    <xf numFmtId="4" fontId="15" fillId="3" borderId="2" xfId="6" applyNumberFormat="1" applyFont="1" applyFill="1" applyBorder="1" applyAlignment="1">
      <alignment horizontal="center"/>
    </xf>
    <xf numFmtId="0" fontId="18" fillId="0" borderId="0" xfId="6" applyFont="1"/>
    <xf numFmtId="0" fontId="3" fillId="0" borderId="1" xfId="6" applyBorder="1" applyAlignment="1"/>
    <xf numFmtId="0" fontId="5" fillId="0" borderId="0" xfId="6" applyFont="1"/>
    <xf numFmtId="2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/>
    </xf>
    <xf numFmtId="165" fontId="14" fillId="0" borderId="2" xfId="0" applyNumberFormat="1" applyFont="1" applyFill="1" applyBorder="1" applyAlignment="1">
      <alignment wrapText="1"/>
    </xf>
    <xf numFmtId="165" fontId="15" fillId="0" borderId="2" xfId="0" applyNumberFormat="1" applyFont="1" applyBorder="1" applyAlignment="1">
      <alignment horizontal="center"/>
    </xf>
    <xf numFmtId="165" fontId="17" fillId="3" borderId="2" xfId="0" applyNumberFormat="1" applyFont="1" applyFill="1" applyBorder="1" applyAlignment="1">
      <alignment horizontal="center"/>
    </xf>
    <xf numFmtId="165" fontId="16" fillId="3" borderId="2" xfId="0" applyNumberFormat="1" applyFont="1" applyFill="1" applyBorder="1" applyAlignment="1">
      <alignment wrapText="1"/>
    </xf>
    <xf numFmtId="165" fontId="15" fillId="3" borderId="2" xfId="0" applyNumberFormat="1" applyFont="1" applyFill="1" applyBorder="1" applyAlignment="1">
      <alignment horizontal="center"/>
    </xf>
    <xf numFmtId="165" fontId="16" fillId="3" borderId="2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/>
    </xf>
    <xf numFmtId="0" fontId="19" fillId="0" borderId="2" xfId="0" applyFont="1" applyFill="1" applyBorder="1" applyAlignment="1">
      <alignment wrapText="1"/>
    </xf>
    <xf numFmtId="0" fontId="0" fillId="0" borderId="2" xfId="0" applyBorder="1"/>
    <xf numFmtId="166" fontId="14" fillId="0" borderId="2" xfId="0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0" fontId="7" fillId="0" borderId="1" xfId="0" applyFont="1" applyBorder="1" applyAlignment="1">
      <alignment vertical="top"/>
    </xf>
    <xf numFmtId="0" fontId="14" fillId="0" borderId="2" xfId="0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 wrapText="1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4" fontId="15" fillId="3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1" xfId="8" applyFont="1" applyBorder="1" applyAlignment="1">
      <alignment horizontal="center"/>
    </xf>
    <xf numFmtId="0" fontId="29" fillId="0" borderId="1" xfId="8" applyFont="1" applyBorder="1" applyAlignment="1">
      <alignment horizontal="center"/>
    </xf>
    <xf numFmtId="0" fontId="26" fillId="0" borderId="1" xfId="0" applyFont="1" applyBorder="1" applyAlignment="1"/>
    <xf numFmtId="0" fontId="30" fillId="0" borderId="0" xfId="8" applyFont="1" applyAlignment="1">
      <alignment horizontal="centerContinuous" vertical="top"/>
    </xf>
    <xf numFmtId="0" fontId="30" fillId="0" borderId="0" xfId="8" applyFont="1" applyBorder="1" applyAlignment="1">
      <alignment horizontal="centerContinuous" vertical="top"/>
    </xf>
    <xf numFmtId="0" fontId="14" fillId="0" borderId="2" xfId="0" applyFont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 wrapText="1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167" fontId="26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27" fillId="0" borderId="2" xfId="0" applyFont="1" applyBorder="1" applyAlignment="1">
      <alignment horizontal="center"/>
    </xf>
    <xf numFmtId="167" fontId="27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0" xfId="0" applyBorder="1"/>
    <xf numFmtId="0" fontId="10" fillId="0" borderId="0" xfId="0" applyFont="1"/>
    <xf numFmtId="0" fontId="23" fillId="0" borderId="0" xfId="0" applyFont="1"/>
    <xf numFmtId="0" fontId="23" fillId="0" borderId="0" xfId="0" applyFont="1" applyAlignment="1">
      <alignment horizontal="left" wrapText="1"/>
    </xf>
    <xf numFmtId="0" fontId="37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wrapText="1"/>
    </xf>
    <xf numFmtId="0" fontId="37" fillId="0" borderId="2" xfId="0" applyFont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4" fontId="23" fillId="0" borderId="2" xfId="0" applyNumberFormat="1" applyFont="1" applyFill="1" applyBorder="1"/>
    <xf numFmtId="167" fontId="23" fillId="0" borderId="2" xfId="0" applyNumberFormat="1" applyFont="1" applyFill="1" applyBorder="1"/>
    <xf numFmtId="0" fontId="23" fillId="0" borderId="2" xfId="0" applyFont="1" applyFill="1" applyBorder="1" applyAlignment="1">
      <alignment wrapText="1"/>
    </xf>
    <xf numFmtId="165" fontId="37" fillId="0" borderId="2" xfId="0" applyNumberFormat="1" applyFont="1" applyFill="1" applyBorder="1"/>
    <xf numFmtId="165" fontId="23" fillId="0" borderId="2" xfId="0" applyNumberFormat="1" applyFont="1" applyFill="1" applyBorder="1"/>
    <xf numFmtId="165" fontId="37" fillId="0" borderId="2" xfId="0" applyNumberFormat="1" applyFont="1" applyBorder="1"/>
    <xf numFmtId="0" fontId="37" fillId="0" borderId="2" xfId="0" applyFont="1" applyBorder="1" applyAlignment="1">
      <alignment vertical="center"/>
    </xf>
    <xf numFmtId="0" fontId="23" fillId="0" borderId="2" xfId="0" applyFont="1" applyFill="1" applyBorder="1"/>
    <xf numFmtId="167" fontId="23" fillId="0" borderId="2" xfId="0" applyNumberFormat="1" applyFont="1" applyBorder="1"/>
    <xf numFmtId="0" fontId="23" fillId="0" borderId="2" xfId="0" applyFont="1" applyBorder="1"/>
    <xf numFmtId="0" fontId="23" fillId="0" borderId="2" xfId="0" applyFont="1" applyBorder="1" applyAlignment="1">
      <alignment wrapText="1"/>
    </xf>
    <xf numFmtId="165" fontId="23" fillId="0" borderId="2" xfId="0" applyNumberFormat="1" applyFont="1" applyBorder="1"/>
    <xf numFmtId="0" fontId="37" fillId="0" borderId="2" xfId="0" applyFont="1" applyBorder="1"/>
    <xf numFmtId="167" fontId="37" fillId="0" borderId="2" xfId="0" applyNumberFormat="1" applyFont="1" applyBorder="1"/>
    <xf numFmtId="2" fontId="0" fillId="0" borderId="0" xfId="0" applyNumberFormat="1"/>
    <xf numFmtId="2" fontId="38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9" fillId="0" borderId="0" xfId="0" applyFont="1"/>
    <xf numFmtId="2" fontId="2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3" xfId="0" applyNumberFormat="1" applyBorder="1" applyAlignment="1">
      <alignment wrapText="1"/>
    </xf>
    <xf numFmtId="2" fontId="0" fillId="0" borderId="9" xfId="0" applyNumberFormat="1" applyBorder="1" applyAlignment="1">
      <alignment wrapText="1"/>
    </xf>
    <xf numFmtId="2" fontId="0" fillId="0" borderId="4" xfId="0" applyNumberForma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40" fillId="0" borderId="2" xfId="0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2" fontId="0" fillId="4" borderId="2" xfId="0" applyNumberFormat="1" applyFill="1" applyBorder="1"/>
    <xf numFmtId="0" fontId="17" fillId="0" borderId="2" xfId="0" applyFont="1" applyBorder="1"/>
    <xf numFmtId="2" fontId="16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2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/>
    <xf numFmtId="0" fontId="41" fillId="0" borderId="1" xfId="0" applyFont="1" applyBorder="1" applyAlignment="1">
      <alignment horizontal="left" vertical="top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14" fillId="3" borderId="2" xfId="0" applyFont="1" applyFill="1" applyBorder="1" applyAlignment="1">
      <alignment wrapText="1"/>
    </xf>
    <xf numFmtId="0" fontId="14" fillId="3" borderId="2" xfId="0" applyFont="1" applyFill="1" applyBorder="1"/>
    <xf numFmtId="4" fontId="14" fillId="0" borderId="0" xfId="0" applyNumberFormat="1" applyFont="1" applyFill="1" applyBorder="1" applyAlignment="1">
      <alignment horizontal="center"/>
    </xf>
    <xf numFmtId="0" fontId="40" fillId="0" borderId="0" xfId="0" applyFon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0" fillId="0" borderId="1" xfId="0" applyFont="1" applyBorder="1" applyAlignment="1"/>
    <xf numFmtId="0" fontId="18" fillId="0" borderId="0" xfId="0" applyFont="1" applyAlignment="1"/>
    <xf numFmtId="0" fontId="23" fillId="0" borderId="0" xfId="0" applyFont="1" applyAlignment="1"/>
    <xf numFmtId="0" fontId="44" fillId="0" borderId="0" xfId="0" applyFont="1" applyAlignment="1">
      <alignment horizontal="center"/>
    </xf>
    <xf numFmtId="0" fontId="20" fillId="0" borderId="12" xfId="8" applyFont="1" applyBorder="1" applyAlignment="1">
      <alignment horizontal="center"/>
    </xf>
    <xf numFmtId="0" fontId="41" fillId="0" borderId="0" xfId="0" applyFont="1"/>
    <xf numFmtId="0" fontId="5" fillId="0" borderId="0" xfId="7"/>
    <xf numFmtId="0" fontId="6" fillId="0" borderId="0" xfId="7" applyFont="1" applyFill="1" applyBorder="1" applyAlignment="1"/>
    <xf numFmtId="0" fontId="6" fillId="0" borderId="0" xfId="7" applyFont="1" applyAlignment="1">
      <alignment vertical="top"/>
    </xf>
    <xf numFmtId="0" fontId="7" fillId="0" borderId="0" xfId="7" applyFont="1"/>
    <xf numFmtId="0" fontId="8" fillId="0" borderId="0" xfId="7" applyFont="1" applyAlignment="1">
      <alignment vertical="top"/>
    </xf>
    <xf numFmtId="0" fontId="7" fillId="0" borderId="0" xfId="7" applyFont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7" fillId="0" borderId="13" xfId="7" applyFont="1" applyBorder="1" applyAlignment="1">
      <alignment horizontal="left" vertical="top"/>
    </xf>
    <xf numFmtId="0" fontId="7" fillId="0" borderId="13" xfId="7" applyFont="1" applyBorder="1" applyAlignment="1">
      <alignment horizontal="center" vertical="center"/>
    </xf>
    <xf numFmtId="0" fontId="7" fillId="0" borderId="0" xfId="7" applyFont="1" applyBorder="1" applyAlignment="1">
      <alignment horizontal="left" vertical="top"/>
    </xf>
    <xf numFmtId="0" fontId="12" fillId="0" borderId="14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2" fillId="0" borderId="14" xfId="7" applyFont="1" applyBorder="1" applyAlignment="1">
      <alignment horizontal="center" vertical="center" wrapText="1"/>
    </xf>
    <xf numFmtId="0" fontId="14" fillId="0" borderId="14" xfId="7" applyFont="1" applyBorder="1" applyAlignment="1">
      <alignment horizontal="center" vertical="center" wrapText="1"/>
    </xf>
    <xf numFmtId="0" fontId="14" fillId="4" borderId="14" xfId="7" applyFont="1" applyFill="1" applyBorder="1" applyAlignment="1">
      <alignment horizontal="center" vertical="center"/>
    </xf>
    <xf numFmtId="0" fontId="14" fillId="4" borderId="14" xfId="7" applyFont="1" applyFill="1" applyBorder="1" applyAlignment="1">
      <alignment horizontal="center" vertical="center" wrapText="1"/>
    </xf>
    <xf numFmtId="2" fontId="15" fillId="5" borderId="14" xfId="7" applyNumberFormat="1" applyFont="1" applyFill="1" applyBorder="1" applyAlignment="1">
      <alignment horizontal="center" vertical="center"/>
    </xf>
    <xf numFmtId="0" fontId="14" fillId="0" borderId="14" xfId="7" applyFont="1" applyFill="1" applyBorder="1" applyAlignment="1">
      <alignment horizontal="center" vertical="center"/>
    </xf>
    <xf numFmtId="4" fontId="14" fillId="0" borderId="14" xfId="7" applyNumberFormat="1" applyFont="1" applyFill="1" applyBorder="1" applyAlignment="1">
      <alignment horizontal="center" vertical="center"/>
    </xf>
    <xf numFmtId="2" fontId="15" fillId="4" borderId="14" xfId="7" applyNumberFormat="1" applyFont="1" applyFill="1" applyBorder="1" applyAlignment="1">
      <alignment horizontal="center" vertical="center"/>
    </xf>
    <xf numFmtId="0" fontId="12" fillId="0" borderId="14" xfId="7" applyFont="1" applyFill="1" applyBorder="1" applyAlignment="1">
      <alignment horizontal="center" vertical="center" wrapText="1"/>
    </xf>
    <xf numFmtId="0" fontId="14" fillId="0" borderId="15" xfId="7" applyFont="1" applyBorder="1" applyAlignment="1">
      <alignment horizontal="center" vertical="center" wrapText="1"/>
    </xf>
    <xf numFmtId="0" fontId="14" fillId="0" borderId="15" xfId="7" applyFont="1" applyFill="1" applyBorder="1" applyAlignment="1">
      <alignment horizontal="center" vertical="center"/>
    </xf>
    <xf numFmtId="4" fontId="14" fillId="0" borderId="15" xfId="7" applyNumberFormat="1" applyFont="1" applyFill="1" applyBorder="1" applyAlignment="1">
      <alignment horizontal="center" vertical="center"/>
    </xf>
    <xf numFmtId="0" fontId="14" fillId="4" borderId="15" xfId="7" applyFont="1" applyFill="1" applyBorder="1" applyAlignment="1">
      <alignment horizontal="center" vertical="center" wrapText="1"/>
    </xf>
    <xf numFmtId="2" fontId="15" fillId="5" borderId="15" xfId="7" applyNumberFormat="1" applyFont="1" applyFill="1" applyBorder="1" applyAlignment="1">
      <alignment horizontal="center" vertical="center"/>
    </xf>
    <xf numFmtId="4" fontId="15" fillId="0" borderId="15" xfId="7" applyNumberFormat="1" applyFont="1" applyFill="1" applyBorder="1" applyAlignment="1">
      <alignment horizontal="center" vertical="center"/>
    </xf>
    <xf numFmtId="0" fontId="14" fillId="0" borderId="16" xfId="7" applyFont="1" applyBorder="1" applyAlignment="1">
      <alignment horizontal="center" vertical="center" wrapText="1"/>
    </xf>
    <xf numFmtId="0" fontId="14" fillId="0" borderId="16" xfId="7" applyFont="1" applyFill="1" applyBorder="1" applyAlignment="1">
      <alignment horizontal="center" vertical="center"/>
    </xf>
    <xf numFmtId="4" fontId="14" fillId="0" borderId="16" xfId="7" applyNumberFormat="1" applyFont="1" applyFill="1" applyBorder="1" applyAlignment="1">
      <alignment horizontal="center" vertical="center"/>
    </xf>
    <xf numFmtId="0" fontId="14" fillId="4" borderId="16" xfId="7" applyFont="1" applyFill="1" applyBorder="1" applyAlignment="1">
      <alignment horizontal="center" vertical="center" wrapText="1"/>
    </xf>
    <xf numFmtId="2" fontId="15" fillId="5" borderId="16" xfId="7" applyNumberFormat="1" applyFont="1" applyFill="1" applyBorder="1" applyAlignment="1">
      <alignment horizontal="center" vertical="center"/>
    </xf>
    <xf numFmtId="4" fontId="14" fillId="4" borderId="14" xfId="7" applyNumberFormat="1" applyFont="1" applyFill="1" applyBorder="1" applyAlignment="1">
      <alignment horizontal="center" vertical="center"/>
    </xf>
    <xf numFmtId="2" fontId="15" fillId="0" borderId="14" xfId="7" applyNumberFormat="1" applyFont="1" applyFill="1" applyBorder="1" applyAlignment="1">
      <alignment horizontal="center" vertical="center"/>
    </xf>
    <xf numFmtId="4" fontId="15" fillId="0" borderId="16" xfId="7" applyNumberFormat="1" applyFont="1" applyFill="1" applyBorder="1" applyAlignment="1">
      <alignment horizontal="center" vertical="center"/>
    </xf>
    <xf numFmtId="0" fontId="14" fillId="0" borderId="17" xfId="7" applyFont="1" applyBorder="1" applyAlignment="1">
      <alignment horizontal="center" vertical="center" wrapText="1"/>
    </xf>
    <xf numFmtId="0" fontId="14" fillId="0" borderId="17" xfId="7" applyFont="1" applyFill="1" applyBorder="1" applyAlignment="1">
      <alignment horizontal="center" vertical="center"/>
    </xf>
    <xf numFmtId="4" fontId="14" fillId="0" borderId="17" xfId="7" applyNumberFormat="1" applyFont="1" applyFill="1" applyBorder="1" applyAlignment="1">
      <alignment horizontal="center" vertical="center"/>
    </xf>
    <xf numFmtId="0" fontId="14" fillId="4" borderId="17" xfId="7" applyFont="1" applyFill="1" applyBorder="1" applyAlignment="1">
      <alignment horizontal="center" vertical="center" wrapText="1"/>
    </xf>
    <xf numFmtId="2" fontId="15" fillId="5" borderId="17" xfId="7" applyNumberFormat="1" applyFont="1" applyFill="1" applyBorder="1" applyAlignment="1">
      <alignment horizontal="center" vertical="center"/>
    </xf>
    <xf numFmtId="4" fontId="15" fillId="0" borderId="17" xfId="7" applyNumberFormat="1" applyFont="1" applyFill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5" fillId="6" borderId="14" xfId="7" applyFont="1" applyFill="1" applyBorder="1" applyAlignment="1">
      <alignment horizontal="center" vertical="center"/>
    </xf>
    <xf numFmtId="2" fontId="15" fillId="6" borderId="14" xfId="7" applyNumberFormat="1" applyFont="1" applyFill="1" applyBorder="1" applyAlignment="1">
      <alignment horizontal="center" vertical="center"/>
    </xf>
    <xf numFmtId="0" fontId="16" fillId="6" borderId="14" xfId="7" applyFont="1" applyFill="1" applyBorder="1" applyAlignment="1">
      <alignment horizontal="center" vertical="center" wrapText="1"/>
    </xf>
    <xf numFmtId="0" fontId="16" fillId="6" borderId="14" xfId="7" applyFont="1" applyFill="1" applyBorder="1" applyAlignment="1">
      <alignment horizontal="center" vertical="center"/>
    </xf>
    <xf numFmtId="0" fontId="18" fillId="0" borderId="0" xfId="7" applyFont="1"/>
    <xf numFmtId="0" fontId="8" fillId="0" borderId="13" xfId="8" applyFont="1" applyBorder="1" applyAlignment="1">
      <alignment horizontal="center"/>
    </xf>
    <xf numFmtId="0" fontId="19" fillId="0" borderId="13" xfId="8" applyFont="1" applyBorder="1" applyAlignment="1">
      <alignment horizontal="center"/>
    </xf>
    <xf numFmtId="0" fontId="20" fillId="0" borderId="0" xfId="8" applyFont="1" applyBorder="1" applyAlignment="1">
      <alignment horizontal="center" vertical="top"/>
    </xf>
    <xf numFmtId="0" fontId="5" fillId="4" borderId="0" xfId="7" applyFill="1" applyBorder="1"/>
    <xf numFmtId="0" fontId="14" fillId="4" borderId="0" xfId="7" applyFont="1" applyFill="1" applyBorder="1" applyAlignment="1">
      <alignment horizontal="center" vertical="center"/>
    </xf>
    <xf numFmtId="4" fontId="14" fillId="4" borderId="0" xfId="7" applyNumberFormat="1" applyFont="1" applyFill="1" applyBorder="1" applyAlignment="1">
      <alignment horizontal="center" vertical="center"/>
    </xf>
    <xf numFmtId="0" fontId="14" fillId="4" borderId="0" xfId="7" applyFont="1" applyFill="1" applyBorder="1" applyAlignment="1">
      <alignment horizontal="center" vertical="center" wrapText="1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5.570312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5.570312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5.570312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5.570312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5.570312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5.570312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5.570312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5.570312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5.570312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5.570312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5.570312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5.570312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5.570312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5.570312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5.570312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5.570312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5.570312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5.570312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5.570312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5.570312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5.570312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5.570312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5.570312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5.570312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5.570312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5.570312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5.570312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5.570312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5.570312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5.570312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5.570312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5.570312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5.570312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5.570312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5.570312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5.570312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5.570312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5.570312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5.570312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5.570312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5.570312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5.570312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5.570312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5.570312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5.570312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5.570312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5.570312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5.570312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5.570312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5.570312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5.570312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5.570312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5.570312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5.570312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5.570312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5.570312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5.570312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5.570312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5.570312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5.570312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5.570312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5.570312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5.570312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5.570312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16</v>
      </c>
      <c r="C7" s="17"/>
      <c r="D7" s="17">
        <v>0.21</v>
      </c>
      <c r="E7" s="18" t="s">
        <v>17</v>
      </c>
      <c r="F7" s="19">
        <f>SUM(C7,D7)</f>
        <v>0.21</v>
      </c>
      <c r="G7" s="16"/>
      <c r="H7" s="17"/>
      <c r="I7" s="20"/>
      <c r="J7" s="17"/>
      <c r="K7" s="21"/>
    </row>
    <row r="8" spans="1:16" ht="15" customHeight="1" x14ac:dyDescent="0.25">
      <c r="A8" s="15"/>
      <c r="B8" s="16"/>
      <c r="C8" s="17"/>
      <c r="D8" s="17"/>
      <c r="E8" s="18"/>
      <c r="F8" s="19">
        <f t="shared" ref="F8:F50" si="0">SUM(C8,D8)</f>
        <v>0</v>
      </c>
      <c r="G8" s="22"/>
      <c r="H8" s="17"/>
      <c r="I8" s="18"/>
      <c r="J8" s="17"/>
      <c r="K8" s="21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20"/>
      <c r="J9" s="17"/>
      <c r="K9" s="21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0"/>
      <c r="J10" s="17"/>
      <c r="K10" s="21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0</v>
      </c>
      <c r="D50" s="28">
        <f>SUM(D7:D49)</f>
        <v>0.21</v>
      </c>
      <c r="E50" s="29"/>
      <c r="F50" s="30">
        <f t="shared" si="0"/>
        <v>0.21</v>
      </c>
      <c r="G50" s="31"/>
      <c r="H50" s="28">
        <f>SUM(H7:H49)</f>
        <v>0</v>
      </c>
      <c r="I50" s="29"/>
      <c r="J50" s="28">
        <f>SUM(J7:J49)</f>
        <v>0</v>
      </c>
      <c r="K50" s="32">
        <f>C50-H50</f>
        <v>0</v>
      </c>
    </row>
    <row r="53" spans="1:11" ht="15.75" x14ac:dyDescent="0.25">
      <c r="B53" s="33" t="s">
        <v>19</v>
      </c>
      <c r="F53" s="34"/>
      <c r="G53" s="35" t="s">
        <v>20</v>
      </c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 t="s">
        <v>23</v>
      </c>
      <c r="H55" s="36"/>
    </row>
    <row r="56" spans="1:11" x14ac:dyDescent="0.25">
      <c r="F56" s="37" t="s">
        <v>21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3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30.710937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3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30.710937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3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30.710937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3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30.710937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3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30.710937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3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30.710937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3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30.710937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3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30.710937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3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30.710937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3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30.710937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3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30.710937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3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30.710937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3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30.710937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3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30.710937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3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30.710937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3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30.710937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3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30.710937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3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30.710937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3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30.710937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3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30.710937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3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30.710937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3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30.710937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3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30.710937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3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30.710937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3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30.710937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3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30.710937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3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30.710937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3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30.710937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3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30.710937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3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30.710937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3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30.710937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3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30.710937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3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30.710937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3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30.710937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3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30.710937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3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30.710937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3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30.710937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3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30.710937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3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30.710937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3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30.710937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3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30.710937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3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30.710937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3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30.710937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3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30.710937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3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30.710937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3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30.710937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3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30.710937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3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30.710937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3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30.710937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3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30.710937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3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30.710937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3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30.710937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3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30.710937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3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30.710937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3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30.710937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3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30.710937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3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30.710937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3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30.710937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3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30.710937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3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30.710937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3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30.710937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3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30.710937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3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30.710937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3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30.710937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86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0" x14ac:dyDescent="0.3">
      <c r="A7" s="15" t="s">
        <v>87</v>
      </c>
      <c r="B7" s="16" t="s">
        <v>88</v>
      </c>
      <c r="C7" s="95">
        <v>50.680999999999997</v>
      </c>
      <c r="D7" s="17"/>
      <c r="E7" s="18"/>
      <c r="F7" s="19">
        <f>SUM(C7,D7)</f>
        <v>50.680999999999997</v>
      </c>
      <c r="G7" s="96" t="s">
        <v>89</v>
      </c>
      <c r="H7" s="17">
        <v>146.143</v>
      </c>
      <c r="I7" s="20" t="s">
        <v>90</v>
      </c>
      <c r="J7" s="17"/>
      <c r="K7" s="21">
        <v>37.777749999999997</v>
      </c>
    </row>
    <row r="8" spans="1:16" ht="32.25" x14ac:dyDescent="0.3">
      <c r="A8" s="15"/>
      <c r="B8" s="16"/>
      <c r="C8" s="17"/>
      <c r="D8" s="17"/>
      <c r="E8" s="18"/>
      <c r="F8" s="19">
        <f t="shared" ref="F8:F50" si="0">SUM(C8,D8)</f>
        <v>0</v>
      </c>
      <c r="G8" s="96" t="s">
        <v>89</v>
      </c>
      <c r="H8" s="17">
        <v>19.900670000000002</v>
      </c>
      <c r="I8" s="20" t="s">
        <v>91</v>
      </c>
      <c r="J8" s="17"/>
      <c r="K8" s="21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20"/>
      <c r="J9" s="17"/>
      <c r="K9" s="21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0"/>
      <c r="J10" s="17"/>
      <c r="K10" s="21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50.680999999999997</v>
      </c>
      <c r="D50" s="28">
        <f>SUM(D7:D49)</f>
        <v>0</v>
      </c>
      <c r="E50" s="29"/>
      <c r="F50" s="30">
        <f t="shared" si="0"/>
        <v>50.680999999999997</v>
      </c>
      <c r="G50" s="31"/>
      <c r="H50" s="28">
        <f>SUM(H7:H49)</f>
        <v>166.04366999999999</v>
      </c>
      <c r="I50" s="29"/>
      <c r="J50" s="28">
        <f>SUM(J7:J49)</f>
        <v>0</v>
      </c>
      <c r="K50" s="32">
        <f>C50-H50</f>
        <v>-115.36266999999999</v>
      </c>
    </row>
    <row r="53" spans="1:11" ht="15.75" x14ac:dyDescent="0.25">
      <c r="B53" s="33" t="s">
        <v>30</v>
      </c>
      <c r="F53" s="34"/>
      <c r="G53" s="35"/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/>
      <c r="H55" s="36"/>
    </row>
    <row r="56" spans="1:11" x14ac:dyDescent="0.25">
      <c r="F56" s="37" t="s">
        <v>21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2"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/>
    </row>
    <row r="3" spans="1:13" ht="61.5" customHeight="1" x14ac:dyDescent="0.25">
      <c r="A3" s="3"/>
      <c r="B3" s="7" t="s">
        <v>92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1.5" x14ac:dyDescent="0.25">
      <c r="A7" s="15">
        <v>1</v>
      </c>
      <c r="B7" s="16" t="s">
        <v>44</v>
      </c>
      <c r="C7" s="17">
        <v>824.39499999999998</v>
      </c>
      <c r="D7" s="17"/>
      <c r="E7" s="18"/>
      <c r="F7" s="19">
        <f>SUM(C7,D7)</f>
        <v>824.39499999999998</v>
      </c>
      <c r="G7" s="16">
        <v>2210</v>
      </c>
      <c r="H7" s="17">
        <v>406.02699999999999</v>
      </c>
      <c r="I7" s="20" t="s">
        <v>93</v>
      </c>
      <c r="J7" s="17"/>
      <c r="K7" s="21"/>
    </row>
    <row r="8" spans="1:13" ht="31.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16">
        <v>2240</v>
      </c>
      <c r="H8" s="17">
        <v>96.953000000000003</v>
      </c>
      <c r="I8" s="20" t="s">
        <v>94</v>
      </c>
      <c r="J8" s="17"/>
      <c r="K8" s="21"/>
    </row>
    <row r="9" spans="1:13" ht="47.25" x14ac:dyDescent="0.25">
      <c r="A9" s="15"/>
      <c r="B9" s="16"/>
      <c r="C9" s="17"/>
      <c r="D9" s="17"/>
      <c r="E9" s="18"/>
      <c r="F9" s="19">
        <f t="shared" si="0"/>
        <v>0</v>
      </c>
      <c r="G9" s="16">
        <v>2282</v>
      </c>
      <c r="H9" s="17">
        <v>12</v>
      </c>
      <c r="I9" s="20" t="s">
        <v>95</v>
      </c>
      <c r="J9" s="17"/>
      <c r="K9" s="21"/>
    </row>
    <row r="10" spans="1:13" ht="110.25" x14ac:dyDescent="0.25">
      <c r="A10" s="15"/>
      <c r="B10" s="16"/>
      <c r="C10" s="17"/>
      <c r="D10" s="17"/>
      <c r="E10" s="18"/>
      <c r="F10" s="19">
        <f t="shared" si="0"/>
        <v>0</v>
      </c>
      <c r="G10" s="16">
        <v>2800</v>
      </c>
      <c r="H10" s="17">
        <v>103.678</v>
      </c>
      <c r="I10" s="20" t="s">
        <v>96</v>
      </c>
      <c r="J10" s="17"/>
      <c r="K10" s="21"/>
    </row>
    <row r="11" spans="1:13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3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3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3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3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3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20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824.39499999999998</v>
      </c>
      <c r="D50" s="28">
        <f>SUM(D7:D49)</f>
        <v>0</v>
      </c>
      <c r="E50" s="29"/>
      <c r="F50" s="30">
        <f t="shared" si="0"/>
        <v>824.39499999999998</v>
      </c>
      <c r="G50" s="31"/>
      <c r="H50" s="28">
        <f>SUM(H7:H49)</f>
        <v>618.65800000000002</v>
      </c>
      <c r="I50" s="29"/>
      <c r="J50" s="28">
        <f>SUM(J7:J49)</f>
        <v>0</v>
      </c>
      <c r="K50" s="32">
        <f>C50-H50</f>
        <v>205.73699999999997</v>
      </c>
    </row>
    <row r="53" spans="1:11" ht="15.75" x14ac:dyDescent="0.25">
      <c r="B53" s="33" t="s">
        <v>30</v>
      </c>
      <c r="F53" s="34"/>
      <c r="G53" s="35" t="s">
        <v>97</v>
      </c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 t="s">
        <v>98</v>
      </c>
      <c r="H55" s="36"/>
    </row>
    <row r="56" spans="1:11" x14ac:dyDescent="0.25">
      <c r="F56" s="37" t="s">
        <v>21</v>
      </c>
      <c r="G56" s="38"/>
      <c r="H56" s="38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9.140625" customWidth="1"/>
    <col min="3" max="3" width="16.28515625" customWidth="1"/>
    <col min="4" max="4" width="13.5703125" customWidth="1"/>
    <col min="5" max="5" width="26" customWidth="1"/>
    <col min="6" max="6" width="15.85546875" customWidth="1"/>
    <col min="7" max="7" width="16.5703125" customWidth="1"/>
    <col min="8" max="8" width="14.28515625" customWidth="1"/>
    <col min="9" max="9" width="24.42578125" customWidth="1"/>
    <col min="10" max="10" width="14" customWidth="1"/>
    <col min="11" max="11" width="15.5703125" customWidth="1"/>
    <col min="257" max="257" width="7.28515625" customWidth="1"/>
    <col min="258" max="258" width="29.140625" customWidth="1"/>
    <col min="259" max="259" width="16.28515625" customWidth="1"/>
    <col min="260" max="260" width="13.5703125" customWidth="1"/>
    <col min="261" max="261" width="26" customWidth="1"/>
    <col min="262" max="262" width="15.85546875" customWidth="1"/>
    <col min="263" max="263" width="16.5703125" customWidth="1"/>
    <col min="264" max="264" width="14.28515625" customWidth="1"/>
    <col min="265" max="265" width="24.42578125" customWidth="1"/>
    <col min="266" max="266" width="14" customWidth="1"/>
    <col min="267" max="267" width="15.5703125" customWidth="1"/>
    <col min="513" max="513" width="7.28515625" customWidth="1"/>
    <col min="514" max="514" width="29.140625" customWidth="1"/>
    <col min="515" max="515" width="16.28515625" customWidth="1"/>
    <col min="516" max="516" width="13.5703125" customWidth="1"/>
    <col min="517" max="517" width="26" customWidth="1"/>
    <col min="518" max="518" width="15.85546875" customWidth="1"/>
    <col min="519" max="519" width="16.5703125" customWidth="1"/>
    <col min="520" max="520" width="14.28515625" customWidth="1"/>
    <col min="521" max="521" width="24.42578125" customWidth="1"/>
    <col min="522" max="522" width="14" customWidth="1"/>
    <col min="523" max="523" width="15.5703125" customWidth="1"/>
    <col min="769" max="769" width="7.28515625" customWidth="1"/>
    <col min="770" max="770" width="29.140625" customWidth="1"/>
    <col min="771" max="771" width="16.28515625" customWidth="1"/>
    <col min="772" max="772" width="13.5703125" customWidth="1"/>
    <col min="773" max="773" width="26" customWidth="1"/>
    <col min="774" max="774" width="15.85546875" customWidth="1"/>
    <col min="775" max="775" width="16.5703125" customWidth="1"/>
    <col min="776" max="776" width="14.28515625" customWidth="1"/>
    <col min="777" max="777" width="24.42578125" customWidth="1"/>
    <col min="778" max="778" width="14" customWidth="1"/>
    <col min="779" max="779" width="15.5703125" customWidth="1"/>
    <col min="1025" max="1025" width="7.28515625" customWidth="1"/>
    <col min="1026" max="1026" width="29.140625" customWidth="1"/>
    <col min="1027" max="1027" width="16.28515625" customWidth="1"/>
    <col min="1028" max="1028" width="13.5703125" customWidth="1"/>
    <col min="1029" max="1029" width="26" customWidth="1"/>
    <col min="1030" max="1030" width="15.85546875" customWidth="1"/>
    <col min="1031" max="1031" width="16.5703125" customWidth="1"/>
    <col min="1032" max="1032" width="14.28515625" customWidth="1"/>
    <col min="1033" max="1033" width="24.42578125" customWidth="1"/>
    <col min="1034" max="1034" width="14" customWidth="1"/>
    <col min="1035" max="1035" width="15.5703125" customWidth="1"/>
    <col min="1281" max="1281" width="7.28515625" customWidth="1"/>
    <col min="1282" max="1282" width="29.140625" customWidth="1"/>
    <col min="1283" max="1283" width="16.28515625" customWidth="1"/>
    <col min="1284" max="1284" width="13.5703125" customWidth="1"/>
    <col min="1285" max="1285" width="26" customWidth="1"/>
    <col min="1286" max="1286" width="15.85546875" customWidth="1"/>
    <col min="1287" max="1287" width="16.5703125" customWidth="1"/>
    <col min="1288" max="1288" width="14.28515625" customWidth="1"/>
    <col min="1289" max="1289" width="24.42578125" customWidth="1"/>
    <col min="1290" max="1290" width="14" customWidth="1"/>
    <col min="1291" max="1291" width="15.5703125" customWidth="1"/>
    <col min="1537" max="1537" width="7.28515625" customWidth="1"/>
    <col min="1538" max="1538" width="29.140625" customWidth="1"/>
    <col min="1539" max="1539" width="16.28515625" customWidth="1"/>
    <col min="1540" max="1540" width="13.5703125" customWidth="1"/>
    <col min="1541" max="1541" width="26" customWidth="1"/>
    <col min="1542" max="1542" width="15.85546875" customWidth="1"/>
    <col min="1543" max="1543" width="16.5703125" customWidth="1"/>
    <col min="1544" max="1544" width="14.28515625" customWidth="1"/>
    <col min="1545" max="1545" width="24.42578125" customWidth="1"/>
    <col min="1546" max="1546" width="14" customWidth="1"/>
    <col min="1547" max="1547" width="15.5703125" customWidth="1"/>
    <col min="1793" max="1793" width="7.28515625" customWidth="1"/>
    <col min="1794" max="1794" width="29.140625" customWidth="1"/>
    <col min="1795" max="1795" width="16.28515625" customWidth="1"/>
    <col min="1796" max="1796" width="13.5703125" customWidth="1"/>
    <col min="1797" max="1797" width="26" customWidth="1"/>
    <col min="1798" max="1798" width="15.85546875" customWidth="1"/>
    <col min="1799" max="1799" width="16.5703125" customWidth="1"/>
    <col min="1800" max="1800" width="14.28515625" customWidth="1"/>
    <col min="1801" max="1801" width="24.42578125" customWidth="1"/>
    <col min="1802" max="1802" width="14" customWidth="1"/>
    <col min="1803" max="1803" width="15.5703125" customWidth="1"/>
    <col min="2049" max="2049" width="7.28515625" customWidth="1"/>
    <col min="2050" max="2050" width="29.140625" customWidth="1"/>
    <col min="2051" max="2051" width="16.28515625" customWidth="1"/>
    <col min="2052" max="2052" width="13.5703125" customWidth="1"/>
    <col min="2053" max="2053" width="26" customWidth="1"/>
    <col min="2054" max="2054" width="15.85546875" customWidth="1"/>
    <col min="2055" max="2055" width="16.5703125" customWidth="1"/>
    <col min="2056" max="2056" width="14.28515625" customWidth="1"/>
    <col min="2057" max="2057" width="24.42578125" customWidth="1"/>
    <col min="2058" max="2058" width="14" customWidth="1"/>
    <col min="2059" max="2059" width="15.5703125" customWidth="1"/>
    <col min="2305" max="2305" width="7.28515625" customWidth="1"/>
    <col min="2306" max="2306" width="29.140625" customWidth="1"/>
    <col min="2307" max="2307" width="16.28515625" customWidth="1"/>
    <col min="2308" max="2308" width="13.5703125" customWidth="1"/>
    <col min="2309" max="2309" width="26" customWidth="1"/>
    <col min="2310" max="2310" width="15.85546875" customWidth="1"/>
    <col min="2311" max="2311" width="16.5703125" customWidth="1"/>
    <col min="2312" max="2312" width="14.28515625" customWidth="1"/>
    <col min="2313" max="2313" width="24.42578125" customWidth="1"/>
    <col min="2314" max="2314" width="14" customWidth="1"/>
    <col min="2315" max="2315" width="15.5703125" customWidth="1"/>
    <col min="2561" max="2561" width="7.28515625" customWidth="1"/>
    <col min="2562" max="2562" width="29.140625" customWidth="1"/>
    <col min="2563" max="2563" width="16.28515625" customWidth="1"/>
    <col min="2564" max="2564" width="13.5703125" customWidth="1"/>
    <col min="2565" max="2565" width="26" customWidth="1"/>
    <col min="2566" max="2566" width="15.85546875" customWidth="1"/>
    <col min="2567" max="2567" width="16.5703125" customWidth="1"/>
    <col min="2568" max="2568" width="14.28515625" customWidth="1"/>
    <col min="2569" max="2569" width="24.42578125" customWidth="1"/>
    <col min="2570" max="2570" width="14" customWidth="1"/>
    <col min="2571" max="2571" width="15.5703125" customWidth="1"/>
    <col min="2817" max="2817" width="7.28515625" customWidth="1"/>
    <col min="2818" max="2818" width="29.140625" customWidth="1"/>
    <col min="2819" max="2819" width="16.28515625" customWidth="1"/>
    <col min="2820" max="2820" width="13.5703125" customWidth="1"/>
    <col min="2821" max="2821" width="26" customWidth="1"/>
    <col min="2822" max="2822" width="15.85546875" customWidth="1"/>
    <col min="2823" max="2823" width="16.5703125" customWidth="1"/>
    <col min="2824" max="2824" width="14.28515625" customWidth="1"/>
    <col min="2825" max="2825" width="24.42578125" customWidth="1"/>
    <col min="2826" max="2826" width="14" customWidth="1"/>
    <col min="2827" max="2827" width="15.5703125" customWidth="1"/>
    <col min="3073" max="3073" width="7.28515625" customWidth="1"/>
    <col min="3074" max="3074" width="29.140625" customWidth="1"/>
    <col min="3075" max="3075" width="16.28515625" customWidth="1"/>
    <col min="3076" max="3076" width="13.5703125" customWidth="1"/>
    <col min="3077" max="3077" width="26" customWidth="1"/>
    <col min="3078" max="3078" width="15.85546875" customWidth="1"/>
    <col min="3079" max="3079" width="16.5703125" customWidth="1"/>
    <col min="3080" max="3080" width="14.28515625" customWidth="1"/>
    <col min="3081" max="3081" width="24.42578125" customWidth="1"/>
    <col min="3082" max="3082" width="14" customWidth="1"/>
    <col min="3083" max="3083" width="15.5703125" customWidth="1"/>
    <col min="3329" max="3329" width="7.28515625" customWidth="1"/>
    <col min="3330" max="3330" width="29.140625" customWidth="1"/>
    <col min="3331" max="3331" width="16.28515625" customWidth="1"/>
    <col min="3332" max="3332" width="13.5703125" customWidth="1"/>
    <col min="3333" max="3333" width="26" customWidth="1"/>
    <col min="3334" max="3334" width="15.85546875" customWidth="1"/>
    <col min="3335" max="3335" width="16.5703125" customWidth="1"/>
    <col min="3336" max="3336" width="14.28515625" customWidth="1"/>
    <col min="3337" max="3337" width="24.42578125" customWidth="1"/>
    <col min="3338" max="3338" width="14" customWidth="1"/>
    <col min="3339" max="3339" width="15.5703125" customWidth="1"/>
    <col min="3585" max="3585" width="7.28515625" customWidth="1"/>
    <col min="3586" max="3586" width="29.140625" customWidth="1"/>
    <col min="3587" max="3587" width="16.28515625" customWidth="1"/>
    <col min="3588" max="3588" width="13.5703125" customWidth="1"/>
    <col min="3589" max="3589" width="26" customWidth="1"/>
    <col min="3590" max="3590" width="15.85546875" customWidth="1"/>
    <col min="3591" max="3591" width="16.5703125" customWidth="1"/>
    <col min="3592" max="3592" width="14.28515625" customWidth="1"/>
    <col min="3593" max="3593" width="24.42578125" customWidth="1"/>
    <col min="3594" max="3594" width="14" customWidth="1"/>
    <col min="3595" max="3595" width="15.5703125" customWidth="1"/>
    <col min="3841" max="3841" width="7.28515625" customWidth="1"/>
    <col min="3842" max="3842" width="29.140625" customWidth="1"/>
    <col min="3843" max="3843" width="16.28515625" customWidth="1"/>
    <col min="3844" max="3844" width="13.5703125" customWidth="1"/>
    <col min="3845" max="3845" width="26" customWidth="1"/>
    <col min="3846" max="3846" width="15.85546875" customWidth="1"/>
    <col min="3847" max="3847" width="16.5703125" customWidth="1"/>
    <col min="3848" max="3848" width="14.28515625" customWidth="1"/>
    <col min="3849" max="3849" width="24.42578125" customWidth="1"/>
    <col min="3850" max="3850" width="14" customWidth="1"/>
    <col min="3851" max="3851" width="15.5703125" customWidth="1"/>
    <col min="4097" max="4097" width="7.28515625" customWidth="1"/>
    <col min="4098" max="4098" width="29.140625" customWidth="1"/>
    <col min="4099" max="4099" width="16.28515625" customWidth="1"/>
    <col min="4100" max="4100" width="13.5703125" customWidth="1"/>
    <col min="4101" max="4101" width="26" customWidth="1"/>
    <col min="4102" max="4102" width="15.85546875" customWidth="1"/>
    <col min="4103" max="4103" width="16.5703125" customWidth="1"/>
    <col min="4104" max="4104" width="14.28515625" customWidth="1"/>
    <col min="4105" max="4105" width="24.42578125" customWidth="1"/>
    <col min="4106" max="4106" width="14" customWidth="1"/>
    <col min="4107" max="4107" width="15.5703125" customWidth="1"/>
    <col min="4353" max="4353" width="7.28515625" customWidth="1"/>
    <col min="4354" max="4354" width="29.140625" customWidth="1"/>
    <col min="4355" max="4355" width="16.28515625" customWidth="1"/>
    <col min="4356" max="4356" width="13.5703125" customWidth="1"/>
    <col min="4357" max="4357" width="26" customWidth="1"/>
    <col min="4358" max="4358" width="15.85546875" customWidth="1"/>
    <col min="4359" max="4359" width="16.5703125" customWidth="1"/>
    <col min="4360" max="4360" width="14.28515625" customWidth="1"/>
    <col min="4361" max="4361" width="24.42578125" customWidth="1"/>
    <col min="4362" max="4362" width="14" customWidth="1"/>
    <col min="4363" max="4363" width="15.5703125" customWidth="1"/>
    <col min="4609" max="4609" width="7.28515625" customWidth="1"/>
    <col min="4610" max="4610" width="29.140625" customWidth="1"/>
    <col min="4611" max="4611" width="16.28515625" customWidth="1"/>
    <col min="4612" max="4612" width="13.5703125" customWidth="1"/>
    <col min="4613" max="4613" width="26" customWidth="1"/>
    <col min="4614" max="4614" width="15.85546875" customWidth="1"/>
    <col min="4615" max="4615" width="16.5703125" customWidth="1"/>
    <col min="4616" max="4616" width="14.28515625" customWidth="1"/>
    <col min="4617" max="4617" width="24.42578125" customWidth="1"/>
    <col min="4618" max="4618" width="14" customWidth="1"/>
    <col min="4619" max="4619" width="15.5703125" customWidth="1"/>
    <col min="4865" max="4865" width="7.28515625" customWidth="1"/>
    <col min="4866" max="4866" width="29.140625" customWidth="1"/>
    <col min="4867" max="4867" width="16.28515625" customWidth="1"/>
    <col min="4868" max="4868" width="13.5703125" customWidth="1"/>
    <col min="4869" max="4869" width="26" customWidth="1"/>
    <col min="4870" max="4870" width="15.85546875" customWidth="1"/>
    <col min="4871" max="4871" width="16.5703125" customWidth="1"/>
    <col min="4872" max="4872" width="14.28515625" customWidth="1"/>
    <col min="4873" max="4873" width="24.42578125" customWidth="1"/>
    <col min="4874" max="4874" width="14" customWidth="1"/>
    <col min="4875" max="4875" width="15.5703125" customWidth="1"/>
    <col min="5121" max="5121" width="7.28515625" customWidth="1"/>
    <col min="5122" max="5122" width="29.140625" customWidth="1"/>
    <col min="5123" max="5123" width="16.28515625" customWidth="1"/>
    <col min="5124" max="5124" width="13.5703125" customWidth="1"/>
    <col min="5125" max="5125" width="26" customWidth="1"/>
    <col min="5126" max="5126" width="15.85546875" customWidth="1"/>
    <col min="5127" max="5127" width="16.5703125" customWidth="1"/>
    <col min="5128" max="5128" width="14.28515625" customWidth="1"/>
    <col min="5129" max="5129" width="24.42578125" customWidth="1"/>
    <col min="5130" max="5130" width="14" customWidth="1"/>
    <col min="5131" max="5131" width="15.5703125" customWidth="1"/>
    <col min="5377" max="5377" width="7.28515625" customWidth="1"/>
    <col min="5378" max="5378" width="29.140625" customWidth="1"/>
    <col min="5379" max="5379" width="16.28515625" customWidth="1"/>
    <col min="5380" max="5380" width="13.5703125" customWidth="1"/>
    <col min="5381" max="5381" width="26" customWidth="1"/>
    <col min="5382" max="5382" width="15.85546875" customWidth="1"/>
    <col min="5383" max="5383" width="16.5703125" customWidth="1"/>
    <col min="5384" max="5384" width="14.28515625" customWidth="1"/>
    <col min="5385" max="5385" width="24.42578125" customWidth="1"/>
    <col min="5386" max="5386" width="14" customWidth="1"/>
    <col min="5387" max="5387" width="15.5703125" customWidth="1"/>
    <col min="5633" max="5633" width="7.28515625" customWidth="1"/>
    <col min="5634" max="5634" width="29.140625" customWidth="1"/>
    <col min="5635" max="5635" width="16.28515625" customWidth="1"/>
    <col min="5636" max="5636" width="13.5703125" customWidth="1"/>
    <col min="5637" max="5637" width="26" customWidth="1"/>
    <col min="5638" max="5638" width="15.85546875" customWidth="1"/>
    <col min="5639" max="5639" width="16.5703125" customWidth="1"/>
    <col min="5640" max="5640" width="14.28515625" customWidth="1"/>
    <col min="5641" max="5641" width="24.42578125" customWidth="1"/>
    <col min="5642" max="5642" width="14" customWidth="1"/>
    <col min="5643" max="5643" width="15.5703125" customWidth="1"/>
    <col min="5889" max="5889" width="7.28515625" customWidth="1"/>
    <col min="5890" max="5890" width="29.140625" customWidth="1"/>
    <col min="5891" max="5891" width="16.28515625" customWidth="1"/>
    <col min="5892" max="5892" width="13.5703125" customWidth="1"/>
    <col min="5893" max="5893" width="26" customWidth="1"/>
    <col min="5894" max="5894" width="15.85546875" customWidth="1"/>
    <col min="5895" max="5895" width="16.5703125" customWidth="1"/>
    <col min="5896" max="5896" width="14.28515625" customWidth="1"/>
    <col min="5897" max="5897" width="24.42578125" customWidth="1"/>
    <col min="5898" max="5898" width="14" customWidth="1"/>
    <col min="5899" max="5899" width="15.5703125" customWidth="1"/>
    <col min="6145" max="6145" width="7.28515625" customWidth="1"/>
    <col min="6146" max="6146" width="29.140625" customWidth="1"/>
    <col min="6147" max="6147" width="16.28515625" customWidth="1"/>
    <col min="6148" max="6148" width="13.5703125" customWidth="1"/>
    <col min="6149" max="6149" width="26" customWidth="1"/>
    <col min="6150" max="6150" width="15.85546875" customWidth="1"/>
    <col min="6151" max="6151" width="16.5703125" customWidth="1"/>
    <col min="6152" max="6152" width="14.28515625" customWidth="1"/>
    <col min="6153" max="6153" width="24.42578125" customWidth="1"/>
    <col min="6154" max="6154" width="14" customWidth="1"/>
    <col min="6155" max="6155" width="15.5703125" customWidth="1"/>
    <col min="6401" max="6401" width="7.28515625" customWidth="1"/>
    <col min="6402" max="6402" width="29.140625" customWidth="1"/>
    <col min="6403" max="6403" width="16.28515625" customWidth="1"/>
    <col min="6404" max="6404" width="13.5703125" customWidth="1"/>
    <col min="6405" max="6405" width="26" customWidth="1"/>
    <col min="6406" max="6406" width="15.85546875" customWidth="1"/>
    <col min="6407" max="6407" width="16.5703125" customWidth="1"/>
    <col min="6408" max="6408" width="14.28515625" customWidth="1"/>
    <col min="6409" max="6409" width="24.42578125" customWidth="1"/>
    <col min="6410" max="6410" width="14" customWidth="1"/>
    <col min="6411" max="6411" width="15.5703125" customWidth="1"/>
    <col min="6657" max="6657" width="7.28515625" customWidth="1"/>
    <col min="6658" max="6658" width="29.140625" customWidth="1"/>
    <col min="6659" max="6659" width="16.28515625" customWidth="1"/>
    <col min="6660" max="6660" width="13.5703125" customWidth="1"/>
    <col min="6661" max="6661" width="26" customWidth="1"/>
    <col min="6662" max="6662" width="15.85546875" customWidth="1"/>
    <col min="6663" max="6663" width="16.5703125" customWidth="1"/>
    <col min="6664" max="6664" width="14.28515625" customWidth="1"/>
    <col min="6665" max="6665" width="24.42578125" customWidth="1"/>
    <col min="6666" max="6666" width="14" customWidth="1"/>
    <col min="6667" max="6667" width="15.5703125" customWidth="1"/>
    <col min="6913" max="6913" width="7.28515625" customWidth="1"/>
    <col min="6914" max="6914" width="29.140625" customWidth="1"/>
    <col min="6915" max="6915" width="16.28515625" customWidth="1"/>
    <col min="6916" max="6916" width="13.5703125" customWidth="1"/>
    <col min="6917" max="6917" width="26" customWidth="1"/>
    <col min="6918" max="6918" width="15.85546875" customWidth="1"/>
    <col min="6919" max="6919" width="16.5703125" customWidth="1"/>
    <col min="6920" max="6920" width="14.28515625" customWidth="1"/>
    <col min="6921" max="6921" width="24.42578125" customWidth="1"/>
    <col min="6922" max="6922" width="14" customWidth="1"/>
    <col min="6923" max="6923" width="15.5703125" customWidth="1"/>
    <col min="7169" max="7169" width="7.28515625" customWidth="1"/>
    <col min="7170" max="7170" width="29.140625" customWidth="1"/>
    <col min="7171" max="7171" width="16.28515625" customWidth="1"/>
    <col min="7172" max="7172" width="13.5703125" customWidth="1"/>
    <col min="7173" max="7173" width="26" customWidth="1"/>
    <col min="7174" max="7174" width="15.85546875" customWidth="1"/>
    <col min="7175" max="7175" width="16.5703125" customWidth="1"/>
    <col min="7176" max="7176" width="14.28515625" customWidth="1"/>
    <col min="7177" max="7177" width="24.42578125" customWidth="1"/>
    <col min="7178" max="7178" width="14" customWidth="1"/>
    <col min="7179" max="7179" width="15.5703125" customWidth="1"/>
    <col min="7425" max="7425" width="7.28515625" customWidth="1"/>
    <col min="7426" max="7426" width="29.140625" customWidth="1"/>
    <col min="7427" max="7427" width="16.28515625" customWidth="1"/>
    <col min="7428" max="7428" width="13.5703125" customWidth="1"/>
    <col min="7429" max="7429" width="26" customWidth="1"/>
    <col min="7430" max="7430" width="15.85546875" customWidth="1"/>
    <col min="7431" max="7431" width="16.5703125" customWidth="1"/>
    <col min="7432" max="7432" width="14.28515625" customWidth="1"/>
    <col min="7433" max="7433" width="24.42578125" customWidth="1"/>
    <col min="7434" max="7434" width="14" customWidth="1"/>
    <col min="7435" max="7435" width="15.5703125" customWidth="1"/>
    <col min="7681" max="7681" width="7.28515625" customWidth="1"/>
    <col min="7682" max="7682" width="29.140625" customWidth="1"/>
    <col min="7683" max="7683" width="16.28515625" customWidth="1"/>
    <col min="7684" max="7684" width="13.5703125" customWidth="1"/>
    <col min="7685" max="7685" width="26" customWidth="1"/>
    <col min="7686" max="7686" width="15.85546875" customWidth="1"/>
    <col min="7687" max="7687" width="16.5703125" customWidth="1"/>
    <col min="7688" max="7688" width="14.28515625" customWidth="1"/>
    <col min="7689" max="7689" width="24.42578125" customWidth="1"/>
    <col min="7690" max="7690" width="14" customWidth="1"/>
    <col min="7691" max="7691" width="15.5703125" customWidth="1"/>
    <col min="7937" max="7937" width="7.28515625" customWidth="1"/>
    <col min="7938" max="7938" width="29.140625" customWidth="1"/>
    <col min="7939" max="7939" width="16.28515625" customWidth="1"/>
    <col min="7940" max="7940" width="13.5703125" customWidth="1"/>
    <col min="7941" max="7941" width="26" customWidth="1"/>
    <col min="7942" max="7942" width="15.85546875" customWidth="1"/>
    <col min="7943" max="7943" width="16.5703125" customWidth="1"/>
    <col min="7944" max="7944" width="14.28515625" customWidth="1"/>
    <col min="7945" max="7945" width="24.42578125" customWidth="1"/>
    <col min="7946" max="7946" width="14" customWidth="1"/>
    <col min="7947" max="7947" width="15.5703125" customWidth="1"/>
    <col min="8193" max="8193" width="7.28515625" customWidth="1"/>
    <col min="8194" max="8194" width="29.140625" customWidth="1"/>
    <col min="8195" max="8195" width="16.28515625" customWidth="1"/>
    <col min="8196" max="8196" width="13.5703125" customWidth="1"/>
    <col min="8197" max="8197" width="26" customWidth="1"/>
    <col min="8198" max="8198" width="15.85546875" customWidth="1"/>
    <col min="8199" max="8199" width="16.5703125" customWidth="1"/>
    <col min="8200" max="8200" width="14.28515625" customWidth="1"/>
    <col min="8201" max="8201" width="24.42578125" customWidth="1"/>
    <col min="8202" max="8202" width="14" customWidth="1"/>
    <col min="8203" max="8203" width="15.5703125" customWidth="1"/>
    <col min="8449" max="8449" width="7.28515625" customWidth="1"/>
    <col min="8450" max="8450" width="29.140625" customWidth="1"/>
    <col min="8451" max="8451" width="16.28515625" customWidth="1"/>
    <col min="8452" max="8452" width="13.5703125" customWidth="1"/>
    <col min="8453" max="8453" width="26" customWidth="1"/>
    <col min="8454" max="8454" width="15.85546875" customWidth="1"/>
    <col min="8455" max="8455" width="16.5703125" customWidth="1"/>
    <col min="8456" max="8456" width="14.28515625" customWidth="1"/>
    <col min="8457" max="8457" width="24.42578125" customWidth="1"/>
    <col min="8458" max="8458" width="14" customWidth="1"/>
    <col min="8459" max="8459" width="15.5703125" customWidth="1"/>
    <col min="8705" max="8705" width="7.28515625" customWidth="1"/>
    <col min="8706" max="8706" width="29.140625" customWidth="1"/>
    <col min="8707" max="8707" width="16.28515625" customWidth="1"/>
    <col min="8708" max="8708" width="13.5703125" customWidth="1"/>
    <col min="8709" max="8709" width="26" customWidth="1"/>
    <col min="8710" max="8710" width="15.85546875" customWidth="1"/>
    <col min="8711" max="8711" width="16.5703125" customWidth="1"/>
    <col min="8712" max="8712" width="14.28515625" customWidth="1"/>
    <col min="8713" max="8713" width="24.42578125" customWidth="1"/>
    <col min="8714" max="8714" width="14" customWidth="1"/>
    <col min="8715" max="8715" width="15.5703125" customWidth="1"/>
    <col min="8961" max="8961" width="7.28515625" customWidth="1"/>
    <col min="8962" max="8962" width="29.140625" customWidth="1"/>
    <col min="8963" max="8963" width="16.28515625" customWidth="1"/>
    <col min="8964" max="8964" width="13.5703125" customWidth="1"/>
    <col min="8965" max="8965" width="26" customWidth="1"/>
    <col min="8966" max="8966" width="15.85546875" customWidth="1"/>
    <col min="8967" max="8967" width="16.5703125" customWidth="1"/>
    <col min="8968" max="8968" width="14.28515625" customWidth="1"/>
    <col min="8969" max="8969" width="24.42578125" customWidth="1"/>
    <col min="8970" max="8970" width="14" customWidth="1"/>
    <col min="8971" max="8971" width="15.5703125" customWidth="1"/>
    <col min="9217" max="9217" width="7.28515625" customWidth="1"/>
    <col min="9218" max="9218" width="29.140625" customWidth="1"/>
    <col min="9219" max="9219" width="16.28515625" customWidth="1"/>
    <col min="9220" max="9220" width="13.5703125" customWidth="1"/>
    <col min="9221" max="9221" width="26" customWidth="1"/>
    <col min="9222" max="9222" width="15.85546875" customWidth="1"/>
    <col min="9223" max="9223" width="16.5703125" customWidth="1"/>
    <col min="9224" max="9224" width="14.28515625" customWidth="1"/>
    <col min="9225" max="9225" width="24.42578125" customWidth="1"/>
    <col min="9226" max="9226" width="14" customWidth="1"/>
    <col min="9227" max="9227" width="15.5703125" customWidth="1"/>
    <col min="9473" max="9473" width="7.28515625" customWidth="1"/>
    <col min="9474" max="9474" width="29.140625" customWidth="1"/>
    <col min="9475" max="9475" width="16.28515625" customWidth="1"/>
    <col min="9476" max="9476" width="13.5703125" customWidth="1"/>
    <col min="9477" max="9477" width="26" customWidth="1"/>
    <col min="9478" max="9478" width="15.85546875" customWidth="1"/>
    <col min="9479" max="9479" width="16.5703125" customWidth="1"/>
    <col min="9480" max="9480" width="14.28515625" customWidth="1"/>
    <col min="9481" max="9481" width="24.42578125" customWidth="1"/>
    <col min="9482" max="9482" width="14" customWidth="1"/>
    <col min="9483" max="9483" width="15.5703125" customWidth="1"/>
    <col min="9729" max="9729" width="7.28515625" customWidth="1"/>
    <col min="9730" max="9730" width="29.140625" customWidth="1"/>
    <col min="9731" max="9731" width="16.28515625" customWidth="1"/>
    <col min="9732" max="9732" width="13.5703125" customWidth="1"/>
    <col min="9733" max="9733" width="26" customWidth="1"/>
    <col min="9734" max="9734" width="15.85546875" customWidth="1"/>
    <col min="9735" max="9735" width="16.5703125" customWidth="1"/>
    <col min="9736" max="9736" width="14.28515625" customWidth="1"/>
    <col min="9737" max="9737" width="24.42578125" customWidth="1"/>
    <col min="9738" max="9738" width="14" customWidth="1"/>
    <col min="9739" max="9739" width="15.5703125" customWidth="1"/>
    <col min="9985" max="9985" width="7.28515625" customWidth="1"/>
    <col min="9986" max="9986" width="29.140625" customWidth="1"/>
    <col min="9987" max="9987" width="16.28515625" customWidth="1"/>
    <col min="9988" max="9988" width="13.5703125" customWidth="1"/>
    <col min="9989" max="9989" width="26" customWidth="1"/>
    <col min="9990" max="9990" width="15.85546875" customWidth="1"/>
    <col min="9991" max="9991" width="16.5703125" customWidth="1"/>
    <col min="9992" max="9992" width="14.28515625" customWidth="1"/>
    <col min="9993" max="9993" width="24.42578125" customWidth="1"/>
    <col min="9994" max="9994" width="14" customWidth="1"/>
    <col min="9995" max="9995" width="15.5703125" customWidth="1"/>
    <col min="10241" max="10241" width="7.28515625" customWidth="1"/>
    <col min="10242" max="10242" width="29.140625" customWidth="1"/>
    <col min="10243" max="10243" width="16.28515625" customWidth="1"/>
    <col min="10244" max="10244" width="13.5703125" customWidth="1"/>
    <col min="10245" max="10245" width="26" customWidth="1"/>
    <col min="10246" max="10246" width="15.85546875" customWidth="1"/>
    <col min="10247" max="10247" width="16.5703125" customWidth="1"/>
    <col min="10248" max="10248" width="14.28515625" customWidth="1"/>
    <col min="10249" max="10249" width="24.42578125" customWidth="1"/>
    <col min="10250" max="10250" width="14" customWidth="1"/>
    <col min="10251" max="10251" width="15.5703125" customWidth="1"/>
    <col min="10497" max="10497" width="7.28515625" customWidth="1"/>
    <col min="10498" max="10498" width="29.140625" customWidth="1"/>
    <col min="10499" max="10499" width="16.28515625" customWidth="1"/>
    <col min="10500" max="10500" width="13.5703125" customWidth="1"/>
    <col min="10501" max="10501" width="26" customWidth="1"/>
    <col min="10502" max="10502" width="15.85546875" customWidth="1"/>
    <col min="10503" max="10503" width="16.5703125" customWidth="1"/>
    <col min="10504" max="10504" width="14.28515625" customWidth="1"/>
    <col min="10505" max="10505" width="24.42578125" customWidth="1"/>
    <col min="10506" max="10506" width="14" customWidth="1"/>
    <col min="10507" max="10507" width="15.5703125" customWidth="1"/>
    <col min="10753" max="10753" width="7.28515625" customWidth="1"/>
    <col min="10754" max="10754" width="29.140625" customWidth="1"/>
    <col min="10755" max="10755" width="16.28515625" customWidth="1"/>
    <col min="10756" max="10756" width="13.5703125" customWidth="1"/>
    <col min="10757" max="10757" width="26" customWidth="1"/>
    <col min="10758" max="10758" width="15.85546875" customWidth="1"/>
    <col min="10759" max="10759" width="16.5703125" customWidth="1"/>
    <col min="10760" max="10760" width="14.28515625" customWidth="1"/>
    <col min="10761" max="10761" width="24.42578125" customWidth="1"/>
    <col min="10762" max="10762" width="14" customWidth="1"/>
    <col min="10763" max="10763" width="15.5703125" customWidth="1"/>
    <col min="11009" max="11009" width="7.28515625" customWidth="1"/>
    <col min="11010" max="11010" width="29.140625" customWidth="1"/>
    <col min="11011" max="11011" width="16.28515625" customWidth="1"/>
    <col min="11012" max="11012" width="13.5703125" customWidth="1"/>
    <col min="11013" max="11013" width="26" customWidth="1"/>
    <col min="11014" max="11014" width="15.85546875" customWidth="1"/>
    <col min="11015" max="11015" width="16.5703125" customWidth="1"/>
    <col min="11016" max="11016" width="14.28515625" customWidth="1"/>
    <col min="11017" max="11017" width="24.42578125" customWidth="1"/>
    <col min="11018" max="11018" width="14" customWidth="1"/>
    <col min="11019" max="11019" width="15.5703125" customWidth="1"/>
    <col min="11265" max="11265" width="7.28515625" customWidth="1"/>
    <col min="11266" max="11266" width="29.140625" customWidth="1"/>
    <col min="11267" max="11267" width="16.28515625" customWidth="1"/>
    <col min="11268" max="11268" width="13.5703125" customWidth="1"/>
    <col min="11269" max="11269" width="26" customWidth="1"/>
    <col min="11270" max="11270" width="15.85546875" customWidth="1"/>
    <col min="11271" max="11271" width="16.5703125" customWidth="1"/>
    <col min="11272" max="11272" width="14.28515625" customWidth="1"/>
    <col min="11273" max="11273" width="24.42578125" customWidth="1"/>
    <col min="11274" max="11274" width="14" customWidth="1"/>
    <col min="11275" max="11275" width="15.5703125" customWidth="1"/>
    <col min="11521" max="11521" width="7.28515625" customWidth="1"/>
    <col min="11522" max="11522" width="29.140625" customWidth="1"/>
    <col min="11523" max="11523" width="16.28515625" customWidth="1"/>
    <col min="11524" max="11524" width="13.5703125" customWidth="1"/>
    <col min="11525" max="11525" width="26" customWidth="1"/>
    <col min="11526" max="11526" width="15.85546875" customWidth="1"/>
    <col min="11527" max="11527" width="16.5703125" customWidth="1"/>
    <col min="11528" max="11528" width="14.28515625" customWidth="1"/>
    <col min="11529" max="11529" width="24.42578125" customWidth="1"/>
    <col min="11530" max="11530" width="14" customWidth="1"/>
    <col min="11531" max="11531" width="15.5703125" customWidth="1"/>
    <col min="11777" max="11777" width="7.28515625" customWidth="1"/>
    <col min="11778" max="11778" width="29.140625" customWidth="1"/>
    <col min="11779" max="11779" width="16.28515625" customWidth="1"/>
    <col min="11780" max="11780" width="13.5703125" customWidth="1"/>
    <col min="11781" max="11781" width="26" customWidth="1"/>
    <col min="11782" max="11782" width="15.85546875" customWidth="1"/>
    <col min="11783" max="11783" width="16.5703125" customWidth="1"/>
    <col min="11784" max="11784" width="14.28515625" customWidth="1"/>
    <col min="11785" max="11785" width="24.42578125" customWidth="1"/>
    <col min="11786" max="11786" width="14" customWidth="1"/>
    <col min="11787" max="11787" width="15.5703125" customWidth="1"/>
    <col min="12033" max="12033" width="7.28515625" customWidth="1"/>
    <col min="12034" max="12034" width="29.140625" customWidth="1"/>
    <col min="12035" max="12035" width="16.28515625" customWidth="1"/>
    <col min="12036" max="12036" width="13.5703125" customWidth="1"/>
    <col min="12037" max="12037" width="26" customWidth="1"/>
    <col min="12038" max="12038" width="15.85546875" customWidth="1"/>
    <col min="12039" max="12039" width="16.5703125" customWidth="1"/>
    <col min="12040" max="12040" width="14.28515625" customWidth="1"/>
    <col min="12041" max="12041" width="24.42578125" customWidth="1"/>
    <col min="12042" max="12042" width="14" customWidth="1"/>
    <col min="12043" max="12043" width="15.5703125" customWidth="1"/>
    <col min="12289" max="12289" width="7.28515625" customWidth="1"/>
    <col min="12290" max="12290" width="29.140625" customWidth="1"/>
    <col min="12291" max="12291" width="16.28515625" customWidth="1"/>
    <col min="12292" max="12292" width="13.5703125" customWidth="1"/>
    <col min="12293" max="12293" width="26" customWidth="1"/>
    <col min="12294" max="12294" width="15.85546875" customWidth="1"/>
    <col min="12295" max="12295" width="16.5703125" customWidth="1"/>
    <col min="12296" max="12296" width="14.28515625" customWidth="1"/>
    <col min="12297" max="12297" width="24.42578125" customWidth="1"/>
    <col min="12298" max="12298" width="14" customWidth="1"/>
    <col min="12299" max="12299" width="15.5703125" customWidth="1"/>
    <col min="12545" max="12545" width="7.28515625" customWidth="1"/>
    <col min="12546" max="12546" width="29.140625" customWidth="1"/>
    <col min="12547" max="12547" width="16.28515625" customWidth="1"/>
    <col min="12548" max="12548" width="13.5703125" customWidth="1"/>
    <col min="12549" max="12549" width="26" customWidth="1"/>
    <col min="12550" max="12550" width="15.85546875" customWidth="1"/>
    <col min="12551" max="12551" width="16.5703125" customWidth="1"/>
    <col min="12552" max="12552" width="14.28515625" customWidth="1"/>
    <col min="12553" max="12553" width="24.42578125" customWidth="1"/>
    <col min="12554" max="12554" width="14" customWidth="1"/>
    <col min="12555" max="12555" width="15.5703125" customWidth="1"/>
    <col min="12801" max="12801" width="7.28515625" customWidth="1"/>
    <col min="12802" max="12802" width="29.140625" customWidth="1"/>
    <col min="12803" max="12803" width="16.28515625" customWidth="1"/>
    <col min="12804" max="12804" width="13.5703125" customWidth="1"/>
    <col min="12805" max="12805" width="26" customWidth="1"/>
    <col min="12806" max="12806" width="15.85546875" customWidth="1"/>
    <col min="12807" max="12807" width="16.5703125" customWidth="1"/>
    <col min="12808" max="12808" width="14.28515625" customWidth="1"/>
    <col min="12809" max="12809" width="24.42578125" customWidth="1"/>
    <col min="12810" max="12810" width="14" customWidth="1"/>
    <col min="12811" max="12811" width="15.5703125" customWidth="1"/>
    <col min="13057" max="13057" width="7.28515625" customWidth="1"/>
    <col min="13058" max="13058" width="29.140625" customWidth="1"/>
    <col min="13059" max="13059" width="16.28515625" customWidth="1"/>
    <col min="13060" max="13060" width="13.5703125" customWidth="1"/>
    <col min="13061" max="13061" width="26" customWidth="1"/>
    <col min="13062" max="13062" width="15.85546875" customWidth="1"/>
    <col min="13063" max="13063" width="16.5703125" customWidth="1"/>
    <col min="13064" max="13064" width="14.28515625" customWidth="1"/>
    <col min="13065" max="13065" width="24.42578125" customWidth="1"/>
    <col min="13066" max="13066" width="14" customWidth="1"/>
    <col min="13067" max="13067" width="15.5703125" customWidth="1"/>
    <col min="13313" max="13313" width="7.28515625" customWidth="1"/>
    <col min="13314" max="13314" width="29.140625" customWidth="1"/>
    <col min="13315" max="13315" width="16.28515625" customWidth="1"/>
    <col min="13316" max="13316" width="13.5703125" customWidth="1"/>
    <col min="13317" max="13317" width="26" customWidth="1"/>
    <col min="13318" max="13318" width="15.85546875" customWidth="1"/>
    <col min="13319" max="13319" width="16.5703125" customWidth="1"/>
    <col min="13320" max="13320" width="14.28515625" customWidth="1"/>
    <col min="13321" max="13321" width="24.42578125" customWidth="1"/>
    <col min="13322" max="13322" width="14" customWidth="1"/>
    <col min="13323" max="13323" width="15.5703125" customWidth="1"/>
    <col min="13569" max="13569" width="7.28515625" customWidth="1"/>
    <col min="13570" max="13570" width="29.140625" customWidth="1"/>
    <col min="13571" max="13571" width="16.28515625" customWidth="1"/>
    <col min="13572" max="13572" width="13.5703125" customWidth="1"/>
    <col min="13573" max="13573" width="26" customWidth="1"/>
    <col min="13574" max="13574" width="15.85546875" customWidth="1"/>
    <col min="13575" max="13575" width="16.5703125" customWidth="1"/>
    <col min="13576" max="13576" width="14.28515625" customWidth="1"/>
    <col min="13577" max="13577" width="24.42578125" customWidth="1"/>
    <col min="13578" max="13578" width="14" customWidth="1"/>
    <col min="13579" max="13579" width="15.5703125" customWidth="1"/>
    <col min="13825" max="13825" width="7.28515625" customWidth="1"/>
    <col min="13826" max="13826" width="29.140625" customWidth="1"/>
    <col min="13827" max="13827" width="16.28515625" customWidth="1"/>
    <col min="13828" max="13828" width="13.5703125" customWidth="1"/>
    <col min="13829" max="13829" width="26" customWidth="1"/>
    <col min="13830" max="13830" width="15.85546875" customWidth="1"/>
    <col min="13831" max="13831" width="16.5703125" customWidth="1"/>
    <col min="13832" max="13832" width="14.28515625" customWidth="1"/>
    <col min="13833" max="13833" width="24.42578125" customWidth="1"/>
    <col min="13834" max="13834" width="14" customWidth="1"/>
    <col min="13835" max="13835" width="15.5703125" customWidth="1"/>
    <col min="14081" max="14081" width="7.28515625" customWidth="1"/>
    <col min="14082" max="14082" width="29.140625" customWidth="1"/>
    <col min="14083" max="14083" width="16.28515625" customWidth="1"/>
    <col min="14084" max="14084" width="13.5703125" customWidth="1"/>
    <col min="14085" max="14085" width="26" customWidth="1"/>
    <col min="14086" max="14086" width="15.85546875" customWidth="1"/>
    <col min="14087" max="14087" width="16.5703125" customWidth="1"/>
    <col min="14088" max="14088" width="14.28515625" customWidth="1"/>
    <col min="14089" max="14089" width="24.42578125" customWidth="1"/>
    <col min="14090" max="14090" width="14" customWidth="1"/>
    <col min="14091" max="14091" width="15.5703125" customWidth="1"/>
    <col min="14337" max="14337" width="7.28515625" customWidth="1"/>
    <col min="14338" max="14338" width="29.140625" customWidth="1"/>
    <col min="14339" max="14339" width="16.28515625" customWidth="1"/>
    <col min="14340" max="14340" width="13.5703125" customWidth="1"/>
    <col min="14341" max="14341" width="26" customWidth="1"/>
    <col min="14342" max="14342" width="15.85546875" customWidth="1"/>
    <col min="14343" max="14343" width="16.5703125" customWidth="1"/>
    <col min="14344" max="14344" width="14.28515625" customWidth="1"/>
    <col min="14345" max="14345" width="24.42578125" customWidth="1"/>
    <col min="14346" max="14346" width="14" customWidth="1"/>
    <col min="14347" max="14347" width="15.5703125" customWidth="1"/>
    <col min="14593" max="14593" width="7.28515625" customWidth="1"/>
    <col min="14594" max="14594" width="29.140625" customWidth="1"/>
    <col min="14595" max="14595" width="16.28515625" customWidth="1"/>
    <col min="14596" max="14596" width="13.5703125" customWidth="1"/>
    <col min="14597" max="14597" width="26" customWidth="1"/>
    <col min="14598" max="14598" width="15.85546875" customWidth="1"/>
    <col min="14599" max="14599" width="16.5703125" customWidth="1"/>
    <col min="14600" max="14600" width="14.28515625" customWidth="1"/>
    <col min="14601" max="14601" width="24.42578125" customWidth="1"/>
    <col min="14602" max="14602" width="14" customWidth="1"/>
    <col min="14603" max="14603" width="15.5703125" customWidth="1"/>
    <col min="14849" max="14849" width="7.28515625" customWidth="1"/>
    <col min="14850" max="14850" width="29.140625" customWidth="1"/>
    <col min="14851" max="14851" width="16.28515625" customWidth="1"/>
    <col min="14852" max="14852" width="13.5703125" customWidth="1"/>
    <col min="14853" max="14853" width="26" customWidth="1"/>
    <col min="14854" max="14854" width="15.85546875" customWidth="1"/>
    <col min="14855" max="14855" width="16.5703125" customWidth="1"/>
    <col min="14856" max="14856" width="14.28515625" customWidth="1"/>
    <col min="14857" max="14857" width="24.42578125" customWidth="1"/>
    <col min="14858" max="14858" width="14" customWidth="1"/>
    <col min="14859" max="14859" width="15.5703125" customWidth="1"/>
    <col min="15105" max="15105" width="7.28515625" customWidth="1"/>
    <col min="15106" max="15106" width="29.140625" customWidth="1"/>
    <col min="15107" max="15107" width="16.28515625" customWidth="1"/>
    <col min="15108" max="15108" width="13.5703125" customWidth="1"/>
    <col min="15109" max="15109" width="26" customWidth="1"/>
    <col min="15110" max="15110" width="15.85546875" customWidth="1"/>
    <col min="15111" max="15111" width="16.5703125" customWidth="1"/>
    <col min="15112" max="15112" width="14.28515625" customWidth="1"/>
    <col min="15113" max="15113" width="24.42578125" customWidth="1"/>
    <col min="15114" max="15114" width="14" customWidth="1"/>
    <col min="15115" max="15115" width="15.5703125" customWidth="1"/>
    <col min="15361" max="15361" width="7.28515625" customWidth="1"/>
    <col min="15362" max="15362" width="29.140625" customWidth="1"/>
    <col min="15363" max="15363" width="16.28515625" customWidth="1"/>
    <col min="15364" max="15364" width="13.5703125" customWidth="1"/>
    <col min="15365" max="15365" width="26" customWidth="1"/>
    <col min="15366" max="15366" width="15.85546875" customWidth="1"/>
    <col min="15367" max="15367" width="16.5703125" customWidth="1"/>
    <col min="15368" max="15368" width="14.28515625" customWidth="1"/>
    <col min="15369" max="15369" width="24.42578125" customWidth="1"/>
    <col min="15370" max="15370" width="14" customWidth="1"/>
    <col min="15371" max="15371" width="15.5703125" customWidth="1"/>
    <col min="15617" max="15617" width="7.28515625" customWidth="1"/>
    <col min="15618" max="15618" width="29.140625" customWidth="1"/>
    <col min="15619" max="15619" width="16.28515625" customWidth="1"/>
    <col min="15620" max="15620" width="13.5703125" customWidth="1"/>
    <col min="15621" max="15621" width="26" customWidth="1"/>
    <col min="15622" max="15622" width="15.85546875" customWidth="1"/>
    <col min="15623" max="15623" width="16.5703125" customWidth="1"/>
    <col min="15624" max="15624" width="14.28515625" customWidth="1"/>
    <col min="15625" max="15625" width="24.42578125" customWidth="1"/>
    <col min="15626" max="15626" width="14" customWidth="1"/>
    <col min="15627" max="15627" width="15.5703125" customWidth="1"/>
    <col min="15873" max="15873" width="7.28515625" customWidth="1"/>
    <col min="15874" max="15874" width="29.140625" customWidth="1"/>
    <col min="15875" max="15875" width="16.28515625" customWidth="1"/>
    <col min="15876" max="15876" width="13.5703125" customWidth="1"/>
    <col min="15877" max="15877" width="26" customWidth="1"/>
    <col min="15878" max="15878" width="15.85546875" customWidth="1"/>
    <col min="15879" max="15879" width="16.5703125" customWidth="1"/>
    <col min="15880" max="15880" width="14.28515625" customWidth="1"/>
    <col min="15881" max="15881" width="24.42578125" customWidth="1"/>
    <col min="15882" max="15882" width="14" customWidth="1"/>
    <col min="15883" max="15883" width="15.5703125" customWidth="1"/>
    <col min="16129" max="16129" width="7.28515625" customWidth="1"/>
    <col min="16130" max="16130" width="29.140625" customWidth="1"/>
    <col min="16131" max="16131" width="16.28515625" customWidth="1"/>
    <col min="16132" max="16132" width="13.5703125" customWidth="1"/>
    <col min="16133" max="16133" width="26" customWidth="1"/>
    <col min="16134" max="16134" width="15.85546875" customWidth="1"/>
    <col min="16135" max="16135" width="16.5703125" customWidth="1"/>
    <col min="16136" max="16136" width="14.28515625" customWidth="1"/>
    <col min="16137" max="16137" width="24.4257812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4.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24</v>
      </c>
    </row>
    <row r="3" spans="1:13" ht="78" customHeight="1" x14ac:dyDescent="0.25">
      <c r="A3" s="3"/>
      <c r="B3" s="7" t="s">
        <v>99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7" t="s">
        <v>3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30.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51" customHeight="1" x14ac:dyDescent="0.25">
      <c r="A7" s="15">
        <v>1</v>
      </c>
      <c r="B7" s="98" t="s">
        <v>100</v>
      </c>
      <c r="C7" s="99">
        <v>18</v>
      </c>
      <c r="D7" s="99"/>
      <c r="E7" s="100"/>
      <c r="F7" s="101">
        <v>18</v>
      </c>
      <c r="G7" s="22">
        <v>2240</v>
      </c>
      <c r="H7" s="99">
        <v>18</v>
      </c>
      <c r="I7" s="15" t="s">
        <v>101</v>
      </c>
      <c r="J7" s="99"/>
      <c r="K7" s="102"/>
    </row>
    <row r="8" spans="1:13" ht="63" customHeight="1" x14ac:dyDescent="0.25">
      <c r="A8" s="22"/>
      <c r="B8" s="100"/>
      <c r="C8" s="99"/>
      <c r="D8" s="99"/>
      <c r="E8" s="100"/>
      <c r="F8" s="101">
        <f t="shared" ref="F8:F21" si="0">SUM(C8,D8)</f>
        <v>0</v>
      </c>
      <c r="G8" s="22"/>
      <c r="H8" s="99"/>
      <c r="I8" s="15"/>
      <c r="J8" s="99"/>
      <c r="K8" s="102"/>
    </row>
    <row r="9" spans="1:13" ht="24" hidden="1" customHeight="1" x14ac:dyDescent="0.25">
      <c r="A9" s="22"/>
      <c r="B9" s="98"/>
      <c r="C9" s="99"/>
      <c r="D9" s="99"/>
      <c r="E9" s="100"/>
      <c r="F9" s="101">
        <f t="shared" si="0"/>
        <v>0</v>
      </c>
      <c r="G9" s="98"/>
      <c r="H9" s="99"/>
      <c r="I9" s="15"/>
      <c r="J9" s="99"/>
      <c r="K9" s="102"/>
    </row>
    <row r="10" spans="1:13" ht="29.25" customHeight="1" x14ac:dyDescent="0.25">
      <c r="A10" s="15"/>
      <c r="B10" s="98"/>
      <c r="C10" s="99"/>
      <c r="D10" s="99"/>
      <c r="E10" s="100"/>
      <c r="F10" s="101">
        <f t="shared" si="0"/>
        <v>0</v>
      </c>
      <c r="G10" s="22"/>
      <c r="H10" s="99"/>
      <c r="I10" s="15"/>
      <c r="J10" s="99"/>
      <c r="K10" s="102"/>
    </row>
    <row r="11" spans="1:13" ht="42" customHeight="1" x14ac:dyDescent="0.25">
      <c r="A11" s="15"/>
      <c r="B11" s="98"/>
      <c r="C11" s="99"/>
      <c r="D11" s="99"/>
      <c r="E11" s="100"/>
      <c r="F11" s="101">
        <f t="shared" si="0"/>
        <v>0</v>
      </c>
      <c r="G11" s="22"/>
      <c r="H11" s="99"/>
      <c r="I11" s="15"/>
      <c r="J11" s="99"/>
      <c r="K11" s="102"/>
    </row>
    <row r="12" spans="1:13" ht="29.25" customHeight="1" x14ac:dyDescent="0.25">
      <c r="A12" s="15"/>
      <c r="B12" s="98"/>
      <c r="C12" s="99"/>
      <c r="D12" s="99"/>
      <c r="E12" s="100"/>
      <c r="F12" s="101">
        <f t="shared" si="0"/>
        <v>0</v>
      </c>
      <c r="G12" s="22"/>
      <c r="H12" s="99"/>
      <c r="I12" s="15"/>
      <c r="J12" s="99"/>
      <c r="K12" s="102"/>
    </row>
    <row r="13" spans="1:13" ht="15.75" hidden="1" x14ac:dyDescent="0.25">
      <c r="A13" s="15"/>
      <c r="B13" s="98"/>
      <c r="C13" s="99"/>
      <c r="D13" s="99"/>
      <c r="E13" s="100"/>
      <c r="F13" s="101">
        <f t="shared" si="0"/>
        <v>0</v>
      </c>
      <c r="G13" s="98"/>
      <c r="H13" s="99"/>
      <c r="I13" s="100"/>
      <c r="J13" s="99"/>
      <c r="K13" s="102"/>
    </row>
    <row r="14" spans="1:13" ht="15.75" hidden="1" x14ac:dyDescent="0.25">
      <c r="A14" s="15"/>
      <c r="B14" s="98"/>
      <c r="C14" s="99"/>
      <c r="D14" s="99"/>
      <c r="E14" s="100"/>
      <c r="F14" s="101">
        <f t="shared" si="0"/>
        <v>0</v>
      </c>
      <c r="G14" s="98"/>
      <c r="H14" s="99"/>
      <c r="I14" s="100"/>
      <c r="J14" s="99"/>
      <c r="K14" s="102"/>
    </row>
    <row r="15" spans="1:13" ht="15.75" hidden="1" x14ac:dyDescent="0.25">
      <c r="A15" s="15"/>
      <c r="B15" s="98"/>
      <c r="C15" s="99"/>
      <c r="D15" s="99"/>
      <c r="E15" s="100"/>
      <c r="F15" s="101">
        <f t="shared" si="0"/>
        <v>0</v>
      </c>
      <c r="G15" s="98"/>
      <c r="H15" s="99"/>
      <c r="I15" s="100"/>
      <c r="J15" s="99"/>
      <c r="K15" s="102"/>
    </row>
    <row r="16" spans="1:13" ht="15.75" hidden="1" x14ac:dyDescent="0.25">
      <c r="A16" s="22"/>
      <c r="B16" s="98"/>
      <c r="C16" s="99"/>
      <c r="D16" s="99"/>
      <c r="E16" s="100"/>
      <c r="F16" s="101">
        <f t="shared" si="0"/>
        <v>0</v>
      </c>
      <c r="G16" s="98"/>
      <c r="H16" s="99"/>
      <c r="I16" s="100"/>
      <c r="J16" s="99"/>
      <c r="K16" s="102"/>
    </row>
    <row r="17" spans="1:11" ht="15.75" hidden="1" x14ac:dyDescent="0.25">
      <c r="A17" s="22"/>
      <c r="B17" s="98"/>
      <c r="C17" s="99"/>
      <c r="D17" s="99"/>
      <c r="E17" s="100"/>
      <c r="F17" s="101">
        <f t="shared" si="0"/>
        <v>0</v>
      </c>
      <c r="G17" s="98"/>
      <c r="H17" s="99"/>
      <c r="I17" s="100"/>
      <c r="J17" s="99"/>
      <c r="K17" s="102"/>
    </row>
    <row r="18" spans="1:11" ht="15.75" hidden="1" x14ac:dyDescent="0.25">
      <c r="A18" s="23"/>
      <c r="B18" s="103"/>
      <c r="C18" s="104"/>
      <c r="D18" s="104"/>
      <c r="E18" s="105"/>
      <c r="F18" s="101">
        <f t="shared" si="0"/>
        <v>0</v>
      </c>
      <c r="G18" s="103"/>
      <c r="H18" s="104"/>
      <c r="I18" s="105"/>
      <c r="J18" s="104"/>
      <c r="K18" s="102"/>
    </row>
    <row r="19" spans="1:11" ht="15.75" hidden="1" x14ac:dyDescent="0.25">
      <c r="A19" s="23"/>
      <c r="B19" s="103"/>
      <c r="C19" s="104"/>
      <c r="D19" s="104"/>
      <c r="E19" s="105"/>
      <c r="F19" s="101">
        <f t="shared" si="0"/>
        <v>0</v>
      </c>
      <c r="G19" s="103"/>
      <c r="H19" s="104"/>
      <c r="I19" s="105"/>
      <c r="J19" s="104"/>
      <c r="K19" s="102"/>
    </row>
    <row r="20" spans="1:11" ht="30" customHeight="1" x14ac:dyDescent="0.25">
      <c r="A20" s="23"/>
      <c r="B20" s="103"/>
      <c r="C20" s="104"/>
      <c r="D20" s="104"/>
      <c r="E20" s="105"/>
      <c r="F20" s="101">
        <f t="shared" si="0"/>
        <v>0</v>
      </c>
      <c r="G20" s="103"/>
      <c r="H20" s="104"/>
      <c r="I20" s="105"/>
      <c r="J20" s="104"/>
      <c r="K20" s="102"/>
    </row>
    <row r="21" spans="1:11" ht="29.25" customHeight="1" x14ac:dyDescent="0.25">
      <c r="A21" s="103"/>
      <c r="B21" s="106" t="s">
        <v>18</v>
      </c>
      <c r="C21" s="107">
        <f>SUM(C7:C20)</f>
        <v>18</v>
      </c>
      <c r="D21" s="107">
        <f>SUM(D7:D20)</f>
        <v>0</v>
      </c>
      <c r="E21" s="108"/>
      <c r="F21" s="109">
        <f t="shared" si="0"/>
        <v>18</v>
      </c>
      <c r="G21" s="110"/>
      <c r="H21" s="107">
        <f>SUM(H7:H20)</f>
        <v>18</v>
      </c>
      <c r="I21" s="108"/>
      <c r="J21" s="107">
        <f>SUM(J7:J20)</f>
        <v>0</v>
      </c>
      <c r="K21" s="111">
        <f>C21-H21</f>
        <v>0</v>
      </c>
    </row>
    <row r="24" spans="1:11" ht="15.75" x14ac:dyDescent="0.25">
      <c r="B24" s="33" t="s">
        <v>102</v>
      </c>
      <c r="F24" s="34"/>
      <c r="G24" s="35" t="s">
        <v>103</v>
      </c>
      <c r="H24" s="36"/>
    </row>
    <row r="25" spans="1:11" x14ac:dyDescent="0.25">
      <c r="B25" s="33"/>
      <c r="F25" s="37" t="s">
        <v>21</v>
      </c>
      <c r="G25" s="38"/>
      <c r="H25" s="38"/>
    </row>
    <row r="26" spans="1:11" ht="33.75" customHeight="1" x14ac:dyDescent="0.25">
      <c r="A26" s="112" t="s">
        <v>104</v>
      </c>
      <c r="B26" s="113"/>
      <c r="F26" s="34"/>
      <c r="G26" s="35" t="s">
        <v>105</v>
      </c>
      <c r="H26" s="36"/>
    </row>
    <row r="27" spans="1:11" x14ac:dyDescent="0.25">
      <c r="F27" s="37" t="s">
        <v>21</v>
      </c>
      <c r="G27" s="38"/>
      <c r="H27" s="38"/>
    </row>
  </sheetData>
  <mergeCells count="11">
    <mergeCell ref="G24:H24"/>
    <mergeCell ref="A26:B26"/>
    <mergeCell ref="G26:H26"/>
    <mergeCell ref="B3:J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7" customWidth="1"/>
    <col min="6" max="6" width="15.85546875" customWidth="1"/>
    <col min="7" max="7" width="16.5703125" customWidth="1"/>
    <col min="8" max="8" width="14.28515625" customWidth="1"/>
    <col min="9" max="9" width="24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7" customWidth="1"/>
    <col min="262" max="262" width="15.85546875" customWidth="1"/>
    <col min="263" max="263" width="16.5703125" customWidth="1"/>
    <col min="264" max="264" width="14.28515625" customWidth="1"/>
    <col min="265" max="265" width="24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7" customWidth="1"/>
    <col min="518" max="518" width="15.85546875" customWidth="1"/>
    <col min="519" max="519" width="16.5703125" customWidth="1"/>
    <col min="520" max="520" width="14.28515625" customWidth="1"/>
    <col min="521" max="521" width="24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7" customWidth="1"/>
    <col min="774" max="774" width="15.85546875" customWidth="1"/>
    <col min="775" max="775" width="16.5703125" customWidth="1"/>
    <col min="776" max="776" width="14.28515625" customWidth="1"/>
    <col min="777" max="777" width="24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7" customWidth="1"/>
    <col min="1030" max="1030" width="15.85546875" customWidth="1"/>
    <col min="1031" max="1031" width="16.5703125" customWidth="1"/>
    <col min="1032" max="1032" width="14.28515625" customWidth="1"/>
    <col min="1033" max="1033" width="24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7" customWidth="1"/>
    <col min="1286" max="1286" width="15.85546875" customWidth="1"/>
    <col min="1287" max="1287" width="16.5703125" customWidth="1"/>
    <col min="1288" max="1288" width="14.28515625" customWidth="1"/>
    <col min="1289" max="1289" width="24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7" customWidth="1"/>
    <col min="1542" max="1542" width="15.85546875" customWidth="1"/>
    <col min="1543" max="1543" width="16.5703125" customWidth="1"/>
    <col min="1544" max="1544" width="14.28515625" customWidth="1"/>
    <col min="1545" max="1545" width="24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7" customWidth="1"/>
    <col min="1798" max="1798" width="15.85546875" customWidth="1"/>
    <col min="1799" max="1799" width="16.5703125" customWidth="1"/>
    <col min="1800" max="1800" width="14.28515625" customWidth="1"/>
    <col min="1801" max="1801" width="24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7" customWidth="1"/>
    <col min="2054" max="2054" width="15.85546875" customWidth="1"/>
    <col min="2055" max="2055" width="16.5703125" customWidth="1"/>
    <col min="2056" max="2056" width="14.28515625" customWidth="1"/>
    <col min="2057" max="2057" width="24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7" customWidth="1"/>
    <col min="2310" max="2310" width="15.85546875" customWidth="1"/>
    <col min="2311" max="2311" width="16.5703125" customWidth="1"/>
    <col min="2312" max="2312" width="14.28515625" customWidth="1"/>
    <col min="2313" max="2313" width="24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7" customWidth="1"/>
    <col min="2566" max="2566" width="15.85546875" customWidth="1"/>
    <col min="2567" max="2567" width="16.5703125" customWidth="1"/>
    <col min="2568" max="2568" width="14.28515625" customWidth="1"/>
    <col min="2569" max="2569" width="24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7" customWidth="1"/>
    <col min="2822" max="2822" width="15.85546875" customWidth="1"/>
    <col min="2823" max="2823" width="16.5703125" customWidth="1"/>
    <col min="2824" max="2824" width="14.28515625" customWidth="1"/>
    <col min="2825" max="2825" width="24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7" customWidth="1"/>
    <col min="3078" max="3078" width="15.85546875" customWidth="1"/>
    <col min="3079" max="3079" width="16.5703125" customWidth="1"/>
    <col min="3080" max="3080" width="14.28515625" customWidth="1"/>
    <col min="3081" max="3081" width="24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7" customWidth="1"/>
    <col min="3334" max="3334" width="15.85546875" customWidth="1"/>
    <col min="3335" max="3335" width="16.5703125" customWidth="1"/>
    <col min="3336" max="3336" width="14.28515625" customWidth="1"/>
    <col min="3337" max="3337" width="24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7" customWidth="1"/>
    <col min="3590" max="3590" width="15.85546875" customWidth="1"/>
    <col min="3591" max="3591" width="16.5703125" customWidth="1"/>
    <col min="3592" max="3592" width="14.28515625" customWidth="1"/>
    <col min="3593" max="3593" width="24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7" customWidth="1"/>
    <col min="3846" max="3846" width="15.85546875" customWidth="1"/>
    <col min="3847" max="3847" width="16.5703125" customWidth="1"/>
    <col min="3848" max="3848" width="14.28515625" customWidth="1"/>
    <col min="3849" max="3849" width="24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7" customWidth="1"/>
    <col min="4102" max="4102" width="15.85546875" customWidth="1"/>
    <col min="4103" max="4103" width="16.5703125" customWidth="1"/>
    <col min="4104" max="4104" width="14.28515625" customWidth="1"/>
    <col min="4105" max="4105" width="24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7" customWidth="1"/>
    <col min="4358" max="4358" width="15.85546875" customWidth="1"/>
    <col min="4359" max="4359" width="16.5703125" customWidth="1"/>
    <col min="4360" max="4360" width="14.28515625" customWidth="1"/>
    <col min="4361" max="4361" width="24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7" customWidth="1"/>
    <col min="4614" max="4614" width="15.85546875" customWidth="1"/>
    <col min="4615" max="4615" width="16.5703125" customWidth="1"/>
    <col min="4616" max="4616" width="14.28515625" customWidth="1"/>
    <col min="4617" max="4617" width="24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7" customWidth="1"/>
    <col min="4870" max="4870" width="15.85546875" customWidth="1"/>
    <col min="4871" max="4871" width="16.5703125" customWidth="1"/>
    <col min="4872" max="4872" width="14.28515625" customWidth="1"/>
    <col min="4873" max="4873" width="24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7" customWidth="1"/>
    <col min="5126" max="5126" width="15.85546875" customWidth="1"/>
    <col min="5127" max="5127" width="16.5703125" customWidth="1"/>
    <col min="5128" max="5128" width="14.28515625" customWidth="1"/>
    <col min="5129" max="5129" width="24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7" customWidth="1"/>
    <col min="5382" max="5382" width="15.85546875" customWidth="1"/>
    <col min="5383" max="5383" width="16.5703125" customWidth="1"/>
    <col min="5384" max="5384" width="14.28515625" customWidth="1"/>
    <col min="5385" max="5385" width="24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7" customWidth="1"/>
    <col min="5638" max="5638" width="15.85546875" customWidth="1"/>
    <col min="5639" max="5639" width="16.5703125" customWidth="1"/>
    <col min="5640" max="5640" width="14.28515625" customWidth="1"/>
    <col min="5641" max="5641" width="24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7" customWidth="1"/>
    <col min="5894" max="5894" width="15.85546875" customWidth="1"/>
    <col min="5895" max="5895" width="16.5703125" customWidth="1"/>
    <col min="5896" max="5896" width="14.28515625" customWidth="1"/>
    <col min="5897" max="5897" width="24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7" customWidth="1"/>
    <col min="6150" max="6150" width="15.85546875" customWidth="1"/>
    <col min="6151" max="6151" width="16.5703125" customWidth="1"/>
    <col min="6152" max="6152" width="14.28515625" customWidth="1"/>
    <col min="6153" max="6153" width="24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7" customWidth="1"/>
    <col min="6406" max="6406" width="15.85546875" customWidth="1"/>
    <col min="6407" max="6407" width="16.5703125" customWidth="1"/>
    <col min="6408" max="6408" width="14.28515625" customWidth="1"/>
    <col min="6409" max="6409" width="24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7" customWidth="1"/>
    <col min="6662" max="6662" width="15.85546875" customWidth="1"/>
    <col min="6663" max="6663" width="16.5703125" customWidth="1"/>
    <col min="6664" max="6664" width="14.28515625" customWidth="1"/>
    <col min="6665" max="6665" width="24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7" customWidth="1"/>
    <col min="6918" max="6918" width="15.85546875" customWidth="1"/>
    <col min="6919" max="6919" width="16.5703125" customWidth="1"/>
    <col min="6920" max="6920" width="14.28515625" customWidth="1"/>
    <col min="6921" max="6921" width="24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7" customWidth="1"/>
    <col min="7174" max="7174" width="15.85546875" customWidth="1"/>
    <col min="7175" max="7175" width="16.5703125" customWidth="1"/>
    <col min="7176" max="7176" width="14.28515625" customWidth="1"/>
    <col min="7177" max="7177" width="24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7" customWidth="1"/>
    <col min="7430" max="7430" width="15.85546875" customWidth="1"/>
    <col min="7431" max="7431" width="16.5703125" customWidth="1"/>
    <col min="7432" max="7432" width="14.28515625" customWidth="1"/>
    <col min="7433" max="7433" width="24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7" customWidth="1"/>
    <col min="7686" max="7686" width="15.85546875" customWidth="1"/>
    <col min="7687" max="7687" width="16.5703125" customWidth="1"/>
    <col min="7688" max="7688" width="14.28515625" customWidth="1"/>
    <col min="7689" max="7689" width="24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7" customWidth="1"/>
    <col min="7942" max="7942" width="15.85546875" customWidth="1"/>
    <col min="7943" max="7943" width="16.5703125" customWidth="1"/>
    <col min="7944" max="7944" width="14.28515625" customWidth="1"/>
    <col min="7945" max="7945" width="24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7" customWidth="1"/>
    <col min="8198" max="8198" width="15.85546875" customWidth="1"/>
    <col min="8199" max="8199" width="16.5703125" customWidth="1"/>
    <col min="8200" max="8200" width="14.28515625" customWidth="1"/>
    <col min="8201" max="8201" width="24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7" customWidth="1"/>
    <col min="8454" max="8454" width="15.85546875" customWidth="1"/>
    <col min="8455" max="8455" width="16.5703125" customWidth="1"/>
    <col min="8456" max="8456" width="14.28515625" customWidth="1"/>
    <col min="8457" max="8457" width="24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7" customWidth="1"/>
    <col min="8710" max="8710" width="15.85546875" customWidth="1"/>
    <col min="8711" max="8711" width="16.5703125" customWidth="1"/>
    <col min="8712" max="8712" width="14.28515625" customWidth="1"/>
    <col min="8713" max="8713" width="24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7" customWidth="1"/>
    <col min="8966" max="8966" width="15.85546875" customWidth="1"/>
    <col min="8967" max="8967" width="16.5703125" customWidth="1"/>
    <col min="8968" max="8968" width="14.28515625" customWidth="1"/>
    <col min="8969" max="8969" width="24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7" customWidth="1"/>
    <col min="9222" max="9222" width="15.85546875" customWidth="1"/>
    <col min="9223" max="9223" width="16.5703125" customWidth="1"/>
    <col min="9224" max="9224" width="14.28515625" customWidth="1"/>
    <col min="9225" max="9225" width="24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7" customWidth="1"/>
    <col min="9478" max="9478" width="15.85546875" customWidth="1"/>
    <col min="9479" max="9479" width="16.5703125" customWidth="1"/>
    <col min="9480" max="9480" width="14.28515625" customWidth="1"/>
    <col min="9481" max="9481" width="24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7" customWidth="1"/>
    <col min="9734" max="9734" width="15.85546875" customWidth="1"/>
    <col min="9735" max="9735" width="16.5703125" customWidth="1"/>
    <col min="9736" max="9736" width="14.28515625" customWidth="1"/>
    <col min="9737" max="9737" width="24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7" customWidth="1"/>
    <col min="9990" max="9990" width="15.85546875" customWidth="1"/>
    <col min="9991" max="9991" width="16.5703125" customWidth="1"/>
    <col min="9992" max="9992" width="14.28515625" customWidth="1"/>
    <col min="9993" max="9993" width="24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7" customWidth="1"/>
    <col min="10246" max="10246" width="15.85546875" customWidth="1"/>
    <col min="10247" max="10247" width="16.5703125" customWidth="1"/>
    <col min="10248" max="10248" width="14.28515625" customWidth="1"/>
    <col min="10249" max="10249" width="24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7" customWidth="1"/>
    <col min="10502" max="10502" width="15.85546875" customWidth="1"/>
    <col min="10503" max="10503" width="16.5703125" customWidth="1"/>
    <col min="10504" max="10504" width="14.28515625" customWidth="1"/>
    <col min="10505" max="10505" width="24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7" customWidth="1"/>
    <col min="10758" max="10758" width="15.85546875" customWidth="1"/>
    <col min="10759" max="10759" width="16.5703125" customWidth="1"/>
    <col min="10760" max="10760" width="14.28515625" customWidth="1"/>
    <col min="10761" max="10761" width="24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7" customWidth="1"/>
    <col min="11014" max="11014" width="15.85546875" customWidth="1"/>
    <col min="11015" max="11015" width="16.5703125" customWidth="1"/>
    <col min="11016" max="11016" width="14.28515625" customWidth="1"/>
    <col min="11017" max="11017" width="24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7" customWidth="1"/>
    <col min="11270" max="11270" width="15.85546875" customWidth="1"/>
    <col min="11271" max="11271" width="16.5703125" customWidth="1"/>
    <col min="11272" max="11272" width="14.28515625" customWidth="1"/>
    <col min="11273" max="11273" width="24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7" customWidth="1"/>
    <col min="11526" max="11526" width="15.85546875" customWidth="1"/>
    <col min="11527" max="11527" width="16.5703125" customWidth="1"/>
    <col min="11528" max="11528" width="14.28515625" customWidth="1"/>
    <col min="11529" max="11529" width="24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7" customWidth="1"/>
    <col min="11782" max="11782" width="15.85546875" customWidth="1"/>
    <col min="11783" max="11783" width="16.5703125" customWidth="1"/>
    <col min="11784" max="11784" width="14.28515625" customWidth="1"/>
    <col min="11785" max="11785" width="24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7" customWidth="1"/>
    <col min="12038" max="12038" width="15.85546875" customWidth="1"/>
    <col min="12039" max="12039" width="16.5703125" customWidth="1"/>
    <col min="12040" max="12040" width="14.28515625" customWidth="1"/>
    <col min="12041" max="12041" width="24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7" customWidth="1"/>
    <col min="12294" max="12294" width="15.85546875" customWidth="1"/>
    <col min="12295" max="12295" width="16.5703125" customWidth="1"/>
    <col min="12296" max="12296" width="14.28515625" customWidth="1"/>
    <col min="12297" max="12297" width="24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7" customWidth="1"/>
    <col min="12550" max="12550" width="15.85546875" customWidth="1"/>
    <col min="12551" max="12551" width="16.5703125" customWidth="1"/>
    <col min="12552" max="12552" width="14.28515625" customWidth="1"/>
    <col min="12553" max="12553" width="24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7" customWidth="1"/>
    <col min="12806" max="12806" width="15.85546875" customWidth="1"/>
    <col min="12807" max="12807" width="16.5703125" customWidth="1"/>
    <col min="12808" max="12808" width="14.28515625" customWidth="1"/>
    <col min="12809" max="12809" width="24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7" customWidth="1"/>
    <col min="13062" max="13062" width="15.85546875" customWidth="1"/>
    <col min="13063" max="13063" width="16.5703125" customWidth="1"/>
    <col min="13064" max="13064" width="14.28515625" customWidth="1"/>
    <col min="13065" max="13065" width="24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7" customWidth="1"/>
    <col min="13318" max="13318" width="15.85546875" customWidth="1"/>
    <col min="13319" max="13319" width="16.5703125" customWidth="1"/>
    <col min="13320" max="13320" width="14.28515625" customWidth="1"/>
    <col min="13321" max="13321" width="24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7" customWidth="1"/>
    <col min="13574" max="13574" width="15.85546875" customWidth="1"/>
    <col min="13575" max="13575" width="16.5703125" customWidth="1"/>
    <col min="13576" max="13576" width="14.28515625" customWidth="1"/>
    <col min="13577" max="13577" width="24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7" customWidth="1"/>
    <col min="13830" max="13830" width="15.85546875" customWidth="1"/>
    <col min="13831" max="13831" width="16.5703125" customWidth="1"/>
    <col min="13832" max="13832" width="14.28515625" customWidth="1"/>
    <col min="13833" max="13833" width="24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7" customWidth="1"/>
    <col min="14086" max="14086" width="15.85546875" customWidth="1"/>
    <col min="14087" max="14087" width="16.5703125" customWidth="1"/>
    <col min="14088" max="14088" width="14.28515625" customWidth="1"/>
    <col min="14089" max="14089" width="24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7" customWidth="1"/>
    <col min="14342" max="14342" width="15.85546875" customWidth="1"/>
    <col min="14343" max="14343" width="16.5703125" customWidth="1"/>
    <col min="14344" max="14344" width="14.28515625" customWidth="1"/>
    <col min="14345" max="14345" width="24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7" customWidth="1"/>
    <col min="14598" max="14598" width="15.85546875" customWidth="1"/>
    <col min="14599" max="14599" width="16.5703125" customWidth="1"/>
    <col min="14600" max="14600" width="14.28515625" customWidth="1"/>
    <col min="14601" max="14601" width="24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7" customWidth="1"/>
    <col min="14854" max="14854" width="15.85546875" customWidth="1"/>
    <col min="14855" max="14855" width="16.5703125" customWidth="1"/>
    <col min="14856" max="14856" width="14.28515625" customWidth="1"/>
    <col min="14857" max="14857" width="24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7" customWidth="1"/>
    <col min="15110" max="15110" width="15.85546875" customWidth="1"/>
    <col min="15111" max="15111" width="16.5703125" customWidth="1"/>
    <col min="15112" max="15112" width="14.28515625" customWidth="1"/>
    <col min="15113" max="15113" width="24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7" customWidth="1"/>
    <col min="15366" max="15366" width="15.85546875" customWidth="1"/>
    <col min="15367" max="15367" width="16.5703125" customWidth="1"/>
    <col min="15368" max="15368" width="14.28515625" customWidth="1"/>
    <col min="15369" max="15369" width="24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7" customWidth="1"/>
    <col min="15622" max="15622" width="15.85546875" customWidth="1"/>
    <col min="15623" max="15623" width="16.5703125" customWidth="1"/>
    <col min="15624" max="15624" width="14.28515625" customWidth="1"/>
    <col min="15625" max="15625" width="24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7" customWidth="1"/>
    <col min="15878" max="15878" width="15.85546875" customWidth="1"/>
    <col min="15879" max="15879" width="16.5703125" customWidth="1"/>
    <col min="15880" max="15880" width="14.28515625" customWidth="1"/>
    <col min="15881" max="15881" width="24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7" customWidth="1"/>
    <col min="16134" max="16134" width="15.85546875" customWidth="1"/>
    <col min="16135" max="16135" width="16.5703125" customWidth="1"/>
    <col min="16136" max="16136" width="14.28515625" customWidth="1"/>
    <col min="16137" max="16137" width="24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24</v>
      </c>
    </row>
    <row r="3" spans="1:13" ht="77.25" customHeight="1" x14ac:dyDescent="0.25">
      <c r="A3" s="3"/>
      <c r="B3" s="7" t="s">
        <v>106</v>
      </c>
      <c r="C3" s="7"/>
      <c r="D3" s="7"/>
      <c r="E3" s="7"/>
      <c r="F3" s="7"/>
      <c r="G3" s="7"/>
      <c r="H3" s="7"/>
      <c r="I3" s="7"/>
      <c r="J3" s="7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61.5" customHeight="1" x14ac:dyDescent="0.25">
      <c r="A5" s="114" t="s">
        <v>4</v>
      </c>
      <c r="B5" s="114" t="s">
        <v>5</v>
      </c>
      <c r="C5" s="115" t="s">
        <v>6</v>
      </c>
      <c r="D5" s="115"/>
      <c r="E5" s="115"/>
      <c r="F5" s="115" t="s">
        <v>7</v>
      </c>
      <c r="G5" s="115" t="s">
        <v>8</v>
      </c>
      <c r="H5" s="115"/>
      <c r="I5" s="115"/>
      <c r="J5" s="115"/>
      <c r="K5" s="114" t="s">
        <v>107</v>
      </c>
    </row>
    <row r="6" spans="1:13" ht="338.25" customHeight="1" x14ac:dyDescent="0.25">
      <c r="A6" s="114"/>
      <c r="B6" s="114"/>
      <c r="C6" s="116" t="s">
        <v>108</v>
      </c>
      <c r="D6" s="116" t="s">
        <v>109</v>
      </c>
      <c r="E6" s="116" t="s">
        <v>12</v>
      </c>
      <c r="F6" s="115"/>
      <c r="G6" s="116" t="s">
        <v>13</v>
      </c>
      <c r="H6" s="116" t="s">
        <v>110</v>
      </c>
      <c r="I6" s="116" t="s">
        <v>15</v>
      </c>
      <c r="J6" s="116" t="s">
        <v>110</v>
      </c>
      <c r="K6" s="114"/>
    </row>
    <row r="7" spans="1:13" ht="56.25" x14ac:dyDescent="0.25">
      <c r="A7" s="116">
        <v>1</v>
      </c>
      <c r="B7" s="116" t="s">
        <v>29</v>
      </c>
      <c r="C7" s="117">
        <v>97.2</v>
      </c>
      <c r="D7" s="117"/>
      <c r="E7" s="116"/>
      <c r="F7" s="118">
        <f>SUM(C7,D7)</f>
        <v>97.2</v>
      </c>
      <c r="G7" s="119">
        <v>2210</v>
      </c>
      <c r="H7" s="117">
        <v>9.6</v>
      </c>
      <c r="I7" s="120" t="s">
        <v>111</v>
      </c>
      <c r="J7" s="117"/>
      <c r="K7" s="121"/>
    </row>
    <row r="8" spans="1:13" ht="210" customHeight="1" x14ac:dyDescent="0.25">
      <c r="A8" s="116"/>
      <c r="B8" s="116"/>
      <c r="C8" s="117"/>
      <c r="D8" s="117"/>
      <c r="E8" s="116"/>
      <c r="F8" s="118"/>
      <c r="G8" s="119">
        <v>2240</v>
      </c>
      <c r="H8" s="117">
        <v>86.3</v>
      </c>
      <c r="I8" s="120" t="s">
        <v>112</v>
      </c>
      <c r="J8" s="117"/>
      <c r="K8" s="121"/>
    </row>
    <row r="9" spans="1:13" ht="39" customHeight="1" x14ac:dyDescent="0.25">
      <c r="A9" s="116"/>
      <c r="B9" s="116"/>
      <c r="C9" s="117"/>
      <c r="D9" s="117"/>
      <c r="E9" s="116"/>
      <c r="F9" s="118"/>
      <c r="G9" s="119">
        <v>2800</v>
      </c>
      <c r="H9" s="117">
        <v>0.2</v>
      </c>
      <c r="I9" s="120" t="s">
        <v>113</v>
      </c>
      <c r="J9" s="117"/>
      <c r="K9" s="121"/>
    </row>
    <row r="10" spans="1:13" ht="18.75" x14ac:dyDescent="0.25">
      <c r="A10" s="116">
        <v>2</v>
      </c>
      <c r="B10" s="116"/>
      <c r="C10" s="117"/>
      <c r="D10" s="117"/>
      <c r="E10" s="116"/>
      <c r="F10" s="118"/>
      <c r="G10" s="119"/>
      <c r="H10" s="117"/>
      <c r="I10" s="116"/>
      <c r="J10" s="117"/>
      <c r="K10" s="121"/>
    </row>
    <row r="11" spans="1:13" ht="18.75" x14ac:dyDescent="0.25">
      <c r="A11" s="116">
        <v>3</v>
      </c>
      <c r="B11" s="116"/>
      <c r="C11" s="117"/>
      <c r="D11" s="117"/>
      <c r="E11" s="116"/>
      <c r="F11" s="118"/>
      <c r="G11" s="119"/>
      <c r="H11" s="117"/>
      <c r="I11" s="116"/>
      <c r="J11" s="117"/>
      <c r="K11" s="121"/>
    </row>
    <row r="12" spans="1:13" ht="18.75" x14ac:dyDescent="0.25">
      <c r="A12" s="116">
        <v>4</v>
      </c>
      <c r="B12" s="116"/>
      <c r="C12" s="117"/>
      <c r="D12" s="117"/>
      <c r="E12" s="116"/>
      <c r="F12" s="118"/>
      <c r="G12" s="119"/>
      <c r="H12" s="117"/>
      <c r="I12" s="116"/>
      <c r="K12" s="121"/>
    </row>
    <row r="13" spans="1:13" ht="18.75" x14ac:dyDescent="0.25">
      <c r="A13" s="122"/>
      <c r="B13" s="122"/>
      <c r="C13" s="123"/>
      <c r="D13" s="123"/>
      <c r="E13" s="124"/>
      <c r="F13" s="118">
        <f>SUM(C13,D13)</f>
        <v>0</v>
      </c>
      <c r="G13" s="122"/>
      <c r="H13" s="123"/>
      <c r="I13" s="124"/>
      <c r="J13" s="123"/>
      <c r="K13" s="121"/>
    </row>
    <row r="14" spans="1:13" ht="18.75" x14ac:dyDescent="0.25">
      <c r="A14" s="122"/>
      <c r="B14" s="125" t="s">
        <v>18</v>
      </c>
      <c r="C14" s="126">
        <f>SUM(C7:C13)</f>
        <v>97.2</v>
      </c>
      <c r="D14" s="126">
        <f>SUM(D7:D13)</f>
        <v>0</v>
      </c>
      <c r="E14" s="127"/>
      <c r="F14" s="128">
        <f>SUM(C14,D14)</f>
        <v>97.2</v>
      </c>
      <c r="G14" s="129"/>
      <c r="H14" s="126">
        <f>SUM(H7:H13)</f>
        <v>96.1</v>
      </c>
      <c r="I14" s="127"/>
      <c r="J14" s="126">
        <f>SUM(J7:J13)</f>
        <v>0</v>
      </c>
      <c r="K14" s="130">
        <f>F14-H14</f>
        <v>1.1000000000000085</v>
      </c>
    </row>
    <row r="15" spans="1:13" ht="18.75" x14ac:dyDescent="0.3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3" ht="18.75" x14ac:dyDescent="0.3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ht="19.5" x14ac:dyDescent="0.35">
      <c r="A17" s="131"/>
      <c r="B17" s="132" t="s">
        <v>30</v>
      </c>
      <c r="C17" s="131"/>
      <c r="D17" s="131"/>
      <c r="E17" s="131"/>
      <c r="F17" s="133"/>
      <c r="G17" s="134" t="s">
        <v>114</v>
      </c>
      <c r="H17" s="135"/>
      <c r="I17" s="131"/>
      <c r="J17" s="131"/>
      <c r="K17" s="131"/>
    </row>
    <row r="18" spans="1:11" ht="19.5" x14ac:dyDescent="0.35">
      <c r="A18" s="131"/>
      <c r="B18" s="132"/>
      <c r="C18" s="131"/>
      <c r="D18" s="131"/>
      <c r="E18" s="131"/>
      <c r="F18" s="136" t="s">
        <v>21</v>
      </c>
      <c r="G18" s="137"/>
      <c r="H18" s="137"/>
      <c r="I18" s="131"/>
      <c r="J18" s="131"/>
      <c r="K18" s="131"/>
    </row>
    <row r="19" spans="1:11" ht="19.5" x14ac:dyDescent="0.35">
      <c r="A19" s="131"/>
      <c r="B19" s="132" t="s">
        <v>22</v>
      </c>
      <c r="C19" s="131"/>
      <c r="D19" s="131"/>
      <c r="E19" s="131"/>
      <c r="F19" s="133"/>
      <c r="G19" s="134" t="s">
        <v>115</v>
      </c>
      <c r="H19" s="135"/>
      <c r="I19" s="131"/>
      <c r="J19" s="131"/>
      <c r="K19" s="131"/>
    </row>
    <row r="20" spans="1:11" ht="18.75" x14ac:dyDescent="0.3">
      <c r="A20" s="131"/>
      <c r="B20" s="131"/>
      <c r="C20" s="131"/>
      <c r="D20" s="131"/>
      <c r="E20" s="131"/>
      <c r="F20" s="136" t="s">
        <v>21</v>
      </c>
      <c r="G20" s="137"/>
      <c r="H20" s="137"/>
      <c r="I20" s="131"/>
      <c r="J20" s="131"/>
      <c r="K20" s="131"/>
    </row>
  </sheetData>
  <mergeCells count="10">
    <mergeCell ref="G17:H17"/>
    <mergeCell ref="G19:H1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"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31" customWidth="1"/>
    <col min="10" max="10" width="14" customWidth="1"/>
    <col min="11" max="11" width="22.28515625" customWidth="1"/>
    <col min="12" max="12" width="0" hidden="1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31" customWidth="1"/>
    <col min="266" max="266" width="14" customWidth="1"/>
    <col min="267" max="267" width="22.28515625" customWidth="1"/>
    <col min="268" max="268" width="0" hidden="1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31" customWidth="1"/>
    <col min="522" max="522" width="14" customWidth="1"/>
    <col min="523" max="523" width="22.28515625" customWidth="1"/>
    <col min="524" max="524" width="0" hidden="1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31" customWidth="1"/>
    <col min="778" max="778" width="14" customWidth="1"/>
    <col min="779" max="779" width="22.28515625" customWidth="1"/>
    <col min="780" max="780" width="0" hidden="1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31" customWidth="1"/>
    <col min="1034" max="1034" width="14" customWidth="1"/>
    <col min="1035" max="1035" width="22.28515625" customWidth="1"/>
    <col min="1036" max="1036" width="0" hidden="1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31" customWidth="1"/>
    <col min="1290" max="1290" width="14" customWidth="1"/>
    <col min="1291" max="1291" width="22.28515625" customWidth="1"/>
    <col min="1292" max="1292" width="0" hidden="1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31" customWidth="1"/>
    <col min="1546" max="1546" width="14" customWidth="1"/>
    <col min="1547" max="1547" width="22.28515625" customWidth="1"/>
    <col min="1548" max="1548" width="0" hidden="1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31" customWidth="1"/>
    <col min="1802" max="1802" width="14" customWidth="1"/>
    <col min="1803" max="1803" width="22.28515625" customWidth="1"/>
    <col min="1804" max="1804" width="0" hidden="1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31" customWidth="1"/>
    <col min="2058" max="2058" width="14" customWidth="1"/>
    <col min="2059" max="2059" width="22.28515625" customWidth="1"/>
    <col min="2060" max="2060" width="0" hidden="1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31" customWidth="1"/>
    <col min="2314" max="2314" width="14" customWidth="1"/>
    <col min="2315" max="2315" width="22.28515625" customWidth="1"/>
    <col min="2316" max="2316" width="0" hidden="1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31" customWidth="1"/>
    <col min="2570" max="2570" width="14" customWidth="1"/>
    <col min="2571" max="2571" width="22.28515625" customWidth="1"/>
    <col min="2572" max="2572" width="0" hidden="1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31" customWidth="1"/>
    <col min="2826" max="2826" width="14" customWidth="1"/>
    <col min="2827" max="2827" width="22.28515625" customWidth="1"/>
    <col min="2828" max="2828" width="0" hidden="1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31" customWidth="1"/>
    <col min="3082" max="3082" width="14" customWidth="1"/>
    <col min="3083" max="3083" width="22.28515625" customWidth="1"/>
    <col min="3084" max="3084" width="0" hidden="1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31" customWidth="1"/>
    <col min="3338" max="3338" width="14" customWidth="1"/>
    <col min="3339" max="3339" width="22.28515625" customWidth="1"/>
    <col min="3340" max="3340" width="0" hidden="1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31" customWidth="1"/>
    <col min="3594" max="3594" width="14" customWidth="1"/>
    <col min="3595" max="3595" width="22.28515625" customWidth="1"/>
    <col min="3596" max="3596" width="0" hidden="1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31" customWidth="1"/>
    <col min="3850" max="3850" width="14" customWidth="1"/>
    <col min="3851" max="3851" width="22.28515625" customWidth="1"/>
    <col min="3852" max="3852" width="0" hidden="1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31" customWidth="1"/>
    <col min="4106" max="4106" width="14" customWidth="1"/>
    <col min="4107" max="4107" width="22.28515625" customWidth="1"/>
    <col min="4108" max="4108" width="0" hidden="1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31" customWidth="1"/>
    <col min="4362" max="4362" width="14" customWidth="1"/>
    <col min="4363" max="4363" width="22.28515625" customWidth="1"/>
    <col min="4364" max="4364" width="0" hidden="1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31" customWidth="1"/>
    <col min="4618" max="4618" width="14" customWidth="1"/>
    <col min="4619" max="4619" width="22.28515625" customWidth="1"/>
    <col min="4620" max="4620" width="0" hidden="1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31" customWidth="1"/>
    <col min="4874" max="4874" width="14" customWidth="1"/>
    <col min="4875" max="4875" width="22.28515625" customWidth="1"/>
    <col min="4876" max="4876" width="0" hidden="1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31" customWidth="1"/>
    <col min="5130" max="5130" width="14" customWidth="1"/>
    <col min="5131" max="5131" width="22.28515625" customWidth="1"/>
    <col min="5132" max="5132" width="0" hidden="1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31" customWidth="1"/>
    <col min="5386" max="5386" width="14" customWidth="1"/>
    <col min="5387" max="5387" width="22.28515625" customWidth="1"/>
    <col min="5388" max="5388" width="0" hidden="1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31" customWidth="1"/>
    <col min="5642" max="5642" width="14" customWidth="1"/>
    <col min="5643" max="5643" width="22.28515625" customWidth="1"/>
    <col min="5644" max="5644" width="0" hidden="1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31" customWidth="1"/>
    <col min="5898" max="5898" width="14" customWidth="1"/>
    <col min="5899" max="5899" width="22.28515625" customWidth="1"/>
    <col min="5900" max="5900" width="0" hidden="1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31" customWidth="1"/>
    <col min="6154" max="6154" width="14" customWidth="1"/>
    <col min="6155" max="6155" width="22.28515625" customWidth="1"/>
    <col min="6156" max="6156" width="0" hidden="1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31" customWidth="1"/>
    <col min="6410" max="6410" width="14" customWidth="1"/>
    <col min="6411" max="6411" width="22.28515625" customWidth="1"/>
    <col min="6412" max="6412" width="0" hidden="1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31" customWidth="1"/>
    <col min="6666" max="6666" width="14" customWidth="1"/>
    <col min="6667" max="6667" width="22.28515625" customWidth="1"/>
    <col min="6668" max="6668" width="0" hidden="1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31" customWidth="1"/>
    <col min="6922" max="6922" width="14" customWidth="1"/>
    <col min="6923" max="6923" width="22.28515625" customWidth="1"/>
    <col min="6924" max="6924" width="0" hidden="1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31" customWidth="1"/>
    <col min="7178" max="7178" width="14" customWidth="1"/>
    <col min="7179" max="7179" width="22.28515625" customWidth="1"/>
    <col min="7180" max="7180" width="0" hidden="1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31" customWidth="1"/>
    <col min="7434" max="7434" width="14" customWidth="1"/>
    <col min="7435" max="7435" width="22.28515625" customWidth="1"/>
    <col min="7436" max="7436" width="0" hidden="1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31" customWidth="1"/>
    <col min="7690" max="7690" width="14" customWidth="1"/>
    <col min="7691" max="7691" width="22.28515625" customWidth="1"/>
    <col min="7692" max="7692" width="0" hidden="1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31" customWidth="1"/>
    <col min="7946" max="7946" width="14" customWidth="1"/>
    <col min="7947" max="7947" width="22.28515625" customWidth="1"/>
    <col min="7948" max="7948" width="0" hidden="1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31" customWidth="1"/>
    <col min="8202" max="8202" width="14" customWidth="1"/>
    <col min="8203" max="8203" width="22.28515625" customWidth="1"/>
    <col min="8204" max="8204" width="0" hidden="1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31" customWidth="1"/>
    <col min="8458" max="8458" width="14" customWidth="1"/>
    <col min="8459" max="8459" width="22.28515625" customWidth="1"/>
    <col min="8460" max="8460" width="0" hidden="1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31" customWidth="1"/>
    <col min="8714" max="8714" width="14" customWidth="1"/>
    <col min="8715" max="8715" width="22.28515625" customWidth="1"/>
    <col min="8716" max="8716" width="0" hidden="1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31" customWidth="1"/>
    <col min="8970" max="8970" width="14" customWidth="1"/>
    <col min="8971" max="8971" width="22.28515625" customWidth="1"/>
    <col min="8972" max="8972" width="0" hidden="1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31" customWidth="1"/>
    <col min="9226" max="9226" width="14" customWidth="1"/>
    <col min="9227" max="9227" width="22.28515625" customWidth="1"/>
    <col min="9228" max="9228" width="0" hidden="1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31" customWidth="1"/>
    <col min="9482" max="9482" width="14" customWidth="1"/>
    <col min="9483" max="9483" width="22.28515625" customWidth="1"/>
    <col min="9484" max="9484" width="0" hidden="1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31" customWidth="1"/>
    <col min="9738" max="9738" width="14" customWidth="1"/>
    <col min="9739" max="9739" width="22.28515625" customWidth="1"/>
    <col min="9740" max="9740" width="0" hidden="1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31" customWidth="1"/>
    <col min="9994" max="9994" width="14" customWidth="1"/>
    <col min="9995" max="9995" width="22.28515625" customWidth="1"/>
    <col min="9996" max="9996" width="0" hidden="1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31" customWidth="1"/>
    <col min="10250" max="10250" width="14" customWidth="1"/>
    <col min="10251" max="10251" width="22.28515625" customWidth="1"/>
    <col min="10252" max="10252" width="0" hidden="1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31" customWidth="1"/>
    <col min="10506" max="10506" width="14" customWidth="1"/>
    <col min="10507" max="10507" width="22.28515625" customWidth="1"/>
    <col min="10508" max="10508" width="0" hidden="1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31" customWidth="1"/>
    <col min="10762" max="10762" width="14" customWidth="1"/>
    <col min="10763" max="10763" width="22.28515625" customWidth="1"/>
    <col min="10764" max="10764" width="0" hidden="1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31" customWidth="1"/>
    <col min="11018" max="11018" width="14" customWidth="1"/>
    <col min="11019" max="11019" width="22.28515625" customWidth="1"/>
    <col min="11020" max="11020" width="0" hidden="1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31" customWidth="1"/>
    <col min="11274" max="11274" width="14" customWidth="1"/>
    <col min="11275" max="11275" width="22.28515625" customWidth="1"/>
    <col min="11276" max="11276" width="0" hidden="1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31" customWidth="1"/>
    <col min="11530" max="11530" width="14" customWidth="1"/>
    <col min="11531" max="11531" width="22.28515625" customWidth="1"/>
    <col min="11532" max="11532" width="0" hidden="1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31" customWidth="1"/>
    <col min="11786" max="11786" width="14" customWidth="1"/>
    <col min="11787" max="11787" width="22.28515625" customWidth="1"/>
    <col min="11788" max="11788" width="0" hidden="1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31" customWidth="1"/>
    <col min="12042" max="12042" width="14" customWidth="1"/>
    <col min="12043" max="12043" width="22.28515625" customWidth="1"/>
    <col min="12044" max="12044" width="0" hidden="1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31" customWidth="1"/>
    <col min="12298" max="12298" width="14" customWidth="1"/>
    <col min="12299" max="12299" width="22.28515625" customWidth="1"/>
    <col min="12300" max="12300" width="0" hidden="1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31" customWidth="1"/>
    <col min="12554" max="12554" width="14" customWidth="1"/>
    <col min="12555" max="12555" width="22.28515625" customWidth="1"/>
    <col min="12556" max="12556" width="0" hidden="1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31" customWidth="1"/>
    <col min="12810" max="12810" width="14" customWidth="1"/>
    <col min="12811" max="12811" width="22.28515625" customWidth="1"/>
    <col min="12812" max="12812" width="0" hidden="1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31" customWidth="1"/>
    <col min="13066" max="13066" width="14" customWidth="1"/>
    <col min="13067" max="13067" width="22.28515625" customWidth="1"/>
    <col min="13068" max="13068" width="0" hidden="1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31" customWidth="1"/>
    <col min="13322" max="13322" width="14" customWidth="1"/>
    <col min="13323" max="13323" width="22.28515625" customWidth="1"/>
    <col min="13324" max="13324" width="0" hidden="1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31" customWidth="1"/>
    <col min="13578" max="13578" width="14" customWidth="1"/>
    <col min="13579" max="13579" width="22.28515625" customWidth="1"/>
    <col min="13580" max="13580" width="0" hidden="1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31" customWidth="1"/>
    <col min="13834" max="13834" width="14" customWidth="1"/>
    <col min="13835" max="13835" width="22.28515625" customWidth="1"/>
    <col min="13836" max="13836" width="0" hidden="1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31" customWidth="1"/>
    <col min="14090" max="14090" width="14" customWidth="1"/>
    <col min="14091" max="14091" width="22.28515625" customWidth="1"/>
    <col min="14092" max="14092" width="0" hidden="1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31" customWidth="1"/>
    <col min="14346" max="14346" width="14" customWidth="1"/>
    <col min="14347" max="14347" width="22.28515625" customWidth="1"/>
    <col min="14348" max="14348" width="0" hidden="1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31" customWidth="1"/>
    <col min="14602" max="14602" width="14" customWidth="1"/>
    <col min="14603" max="14603" width="22.28515625" customWidth="1"/>
    <col min="14604" max="14604" width="0" hidden="1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31" customWidth="1"/>
    <col min="14858" max="14858" width="14" customWidth="1"/>
    <col min="14859" max="14859" width="22.28515625" customWidth="1"/>
    <col min="14860" max="14860" width="0" hidden="1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31" customWidth="1"/>
    <col min="15114" max="15114" width="14" customWidth="1"/>
    <col min="15115" max="15115" width="22.28515625" customWidth="1"/>
    <col min="15116" max="15116" width="0" hidden="1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31" customWidth="1"/>
    <col min="15370" max="15370" width="14" customWidth="1"/>
    <col min="15371" max="15371" width="22.28515625" customWidth="1"/>
    <col min="15372" max="15372" width="0" hidden="1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31" customWidth="1"/>
    <col min="15626" max="15626" width="14" customWidth="1"/>
    <col min="15627" max="15627" width="22.28515625" customWidth="1"/>
    <col min="15628" max="15628" width="0" hidden="1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31" customWidth="1"/>
    <col min="15882" max="15882" width="14" customWidth="1"/>
    <col min="15883" max="15883" width="22.28515625" customWidth="1"/>
    <col min="15884" max="15884" width="0" hidden="1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31" customWidth="1"/>
    <col min="16138" max="16138" width="14" customWidth="1"/>
    <col min="16139" max="16139" width="22.28515625" customWidth="1"/>
    <col min="16140" max="16140" width="0" hidden="1" customWidth="1"/>
  </cols>
  <sheetData>
    <row r="1" spans="1:13" x14ac:dyDescent="0.25">
      <c r="K1" s="1"/>
      <c r="L1" s="1"/>
      <c r="M1" s="1" t="s">
        <v>0</v>
      </c>
    </row>
    <row r="2" spans="1:13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24</v>
      </c>
    </row>
    <row r="3" spans="1:13" ht="78" customHeight="1" x14ac:dyDescent="0.25">
      <c r="A3" s="3"/>
      <c r="B3" s="7" t="s">
        <v>116</v>
      </c>
      <c r="C3" s="8"/>
      <c r="D3" s="8"/>
      <c r="E3" s="8"/>
      <c r="F3" s="8"/>
      <c r="G3" s="8"/>
      <c r="H3" s="8"/>
      <c r="I3" s="8"/>
      <c r="J3" s="8"/>
      <c r="K3" s="3"/>
    </row>
    <row r="4" spans="1:13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0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75" x14ac:dyDescent="0.25">
      <c r="A7" s="15">
        <v>1</v>
      </c>
      <c r="B7" s="16" t="s">
        <v>117</v>
      </c>
      <c r="C7" s="17">
        <f>146810/1000</f>
        <v>146.81</v>
      </c>
      <c r="D7" s="17"/>
      <c r="E7" s="18"/>
      <c r="F7" s="19">
        <f>SUM(C7,D7)</f>
        <v>146.81</v>
      </c>
      <c r="G7" s="138">
        <v>2210</v>
      </c>
      <c r="H7" s="17">
        <f>5298/1000</f>
        <v>5.298</v>
      </c>
      <c r="I7" s="20" t="s">
        <v>118</v>
      </c>
      <c r="J7" s="17"/>
      <c r="K7" s="21"/>
    </row>
    <row r="8" spans="1:13" ht="15.75" x14ac:dyDescent="0.25">
      <c r="A8" s="15"/>
      <c r="B8" s="16"/>
      <c r="C8" s="17"/>
      <c r="D8" s="17"/>
      <c r="E8" s="18"/>
      <c r="F8" s="19">
        <f t="shared" ref="F8:F28" si="0">SUM(C8,D8)</f>
        <v>0</v>
      </c>
      <c r="G8" s="138">
        <v>2210</v>
      </c>
      <c r="H8" s="17">
        <f>1872/1000</f>
        <v>1.8720000000000001</v>
      </c>
      <c r="I8" s="20" t="s">
        <v>119</v>
      </c>
      <c r="J8" s="17"/>
      <c r="K8" s="21"/>
    </row>
    <row r="9" spans="1:13" ht="15.75" x14ac:dyDescent="0.25">
      <c r="A9" s="15"/>
      <c r="B9" s="16"/>
      <c r="C9" s="17"/>
      <c r="D9" s="17"/>
      <c r="E9" s="18"/>
      <c r="F9" s="19">
        <f t="shared" si="0"/>
        <v>0</v>
      </c>
      <c r="G9" s="138">
        <v>2210</v>
      </c>
      <c r="H9" s="17">
        <f>9095/1000</f>
        <v>9.0950000000000006</v>
      </c>
      <c r="I9" s="20" t="s">
        <v>120</v>
      </c>
      <c r="J9" s="17"/>
      <c r="K9" s="21"/>
    </row>
    <row r="10" spans="1:13" ht="15.75" x14ac:dyDescent="0.25">
      <c r="A10" s="15"/>
      <c r="B10" s="16"/>
      <c r="C10" s="17"/>
      <c r="D10" s="17"/>
      <c r="E10" s="18"/>
      <c r="F10" s="19">
        <f t="shared" si="0"/>
        <v>0</v>
      </c>
      <c r="G10" s="138">
        <v>2240</v>
      </c>
      <c r="H10" s="17">
        <f>2136.46/1000</f>
        <v>2.13646</v>
      </c>
      <c r="I10" s="20" t="s">
        <v>121</v>
      </c>
      <c r="J10" s="17"/>
      <c r="K10" s="21"/>
    </row>
    <row r="11" spans="1:13" ht="31.5" x14ac:dyDescent="0.25">
      <c r="A11" s="15"/>
      <c r="B11" s="16"/>
      <c r="C11" s="17"/>
      <c r="D11" s="17"/>
      <c r="E11" s="18"/>
      <c r="F11" s="19">
        <f t="shared" si="0"/>
        <v>0</v>
      </c>
      <c r="G11" s="138">
        <v>2240</v>
      </c>
      <c r="H11" s="17">
        <f>88250/1000</f>
        <v>88.25</v>
      </c>
      <c r="I11" s="20" t="s">
        <v>122</v>
      </c>
      <c r="J11" s="17"/>
      <c r="K11" s="21"/>
    </row>
    <row r="12" spans="1:13" ht="31.5" x14ac:dyDescent="0.25">
      <c r="A12" s="15"/>
      <c r="B12" s="16"/>
      <c r="C12" s="17"/>
      <c r="D12" s="17"/>
      <c r="E12" s="18"/>
      <c r="F12" s="19">
        <f t="shared" si="0"/>
        <v>0</v>
      </c>
      <c r="G12" s="138">
        <v>2240</v>
      </c>
      <c r="H12" s="17">
        <f>18496.76/1000</f>
        <v>18.496759999999998</v>
      </c>
      <c r="I12" s="20" t="s">
        <v>123</v>
      </c>
      <c r="J12" s="17"/>
      <c r="K12" s="21"/>
    </row>
    <row r="13" spans="1:13" ht="31.5" x14ac:dyDescent="0.25">
      <c r="A13" s="15"/>
      <c r="B13" s="16"/>
      <c r="C13" s="17"/>
      <c r="D13" s="17"/>
      <c r="E13" s="18"/>
      <c r="F13" s="19">
        <f t="shared" si="0"/>
        <v>0</v>
      </c>
      <c r="G13" s="138">
        <v>2240</v>
      </c>
      <c r="H13" s="17">
        <f>7140/1000</f>
        <v>7.14</v>
      </c>
      <c r="I13" s="20" t="s">
        <v>124</v>
      </c>
      <c r="J13" s="17"/>
      <c r="K13" s="21"/>
    </row>
    <row r="14" spans="1:13" ht="15.75" x14ac:dyDescent="0.25">
      <c r="A14" s="15"/>
      <c r="B14" s="16"/>
      <c r="C14" s="17"/>
      <c r="D14" s="17"/>
      <c r="E14" s="18"/>
      <c r="F14" s="19">
        <f t="shared" si="0"/>
        <v>0</v>
      </c>
      <c r="G14" s="138">
        <v>2240</v>
      </c>
      <c r="H14" s="17">
        <f>3980.02/1000</f>
        <v>3.9800200000000001</v>
      </c>
      <c r="I14" s="20" t="s">
        <v>125</v>
      </c>
      <c r="J14" s="17"/>
      <c r="K14" s="21"/>
    </row>
    <row r="15" spans="1:13" ht="42.75" customHeight="1" x14ac:dyDescent="0.25">
      <c r="A15" s="15"/>
      <c r="B15" s="16"/>
      <c r="C15" s="17"/>
      <c r="D15" s="17"/>
      <c r="E15" s="18"/>
      <c r="F15" s="19">
        <f t="shared" si="0"/>
        <v>0</v>
      </c>
      <c r="G15" s="22"/>
      <c r="H15" s="99"/>
      <c r="I15" s="18"/>
      <c r="J15" s="17"/>
      <c r="K15" s="21"/>
    </row>
    <row r="16" spans="1:13" ht="27.75" customHeight="1" x14ac:dyDescent="0.25">
      <c r="A16" s="15"/>
      <c r="B16" s="16"/>
      <c r="C16" s="17"/>
      <c r="D16" s="17"/>
      <c r="E16" s="18"/>
      <c r="F16" s="19">
        <f t="shared" si="0"/>
        <v>0</v>
      </c>
      <c r="G16" s="22"/>
      <c r="H16" s="99"/>
      <c r="I16" s="18"/>
      <c r="J16" s="17"/>
      <c r="K16" s="21"/>
    </row>
    <row r="17" spans="1:11" ht="25.5" customHeight="1" x14ac:dyDescent="0.25">
      <c r="A17" s="15"/>
      <c r="B17" s="16"/>
      <c r="C17" s="17"/>
      <c r="D17" s="17"/>
      <c r="E17" s="18"/>
      <c r="F17" s="19">
        <f t="shared" si="0"/>
        <v>0</v>
      </c>
      <c r="G17" s="22"/>
      <c r="H17" s="99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22"/>
      <c r="H18" s="17"/>
      <c r="I18" s="18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22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22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22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3"/>
      <c r="B25" s="24"/>
      <c r="C25" s="25"/>
      <c r="D25" s="25"/>
      <c r="E25" s="26"/>
      <c r="F25" s="19">
        <f t="shared" si="0"/>
        <v>0</v>
      </c>
      <c r="G25" s="24"/>
      <c r="H25" s="25"/>
      <c r="I25" s="26"/>
      <c r="J25" s="25"/>
      <c r="K25" s="21"/>
    </row>
    <row r="26" spans="1:11" ht="15.75" x14ac:dyDescent="0.25">
      <c r="A26" s="23"/>
      <c r="B26" s="24"/>
      <c r="C26" s="25"/>
      <c r="D26" s="25"/>
      <c r="E26" s="26"/>
      <c r="F26" s="19">
        <f t="shared" si="0"/>
        <v>0</v>
      </c>
      <c r="G26" s="24"/>
      <c r="H26" s="25"/>
      <c r="I26" s="26"/>
      <c r="J26" s="25"/>
      <c r="K26" s="21"/>
    </row>
    <row r="27" spans="1:11" ht="15.75" x14ac:dyDescent="0.25">
      <c r="A27" s="23"/>
      <c r="B27" s="24"/>
      <c r="C27" s="25"/>
      <c r="D27" s="25"/>
      <c r="E27" s="26"/>
      <c r="F27" s="19">
        <f t="shared" si="0"/>
        <v>0</v>
      </c>
      <c r="G27" s="24"/>
      <c r="H27" s="25"/>
      <c r="I27" s="26"/>
      <c r="J27" s="25"/>
      <c r="K27" s="21"/>
    </row>
    <row r="28" spans="1:11" ht="15.75" x14ac:dyDescent="0.25">
      <c r="A28" s="24"/>
      <c r="B28" s="27" t="s">
        <v>18</v>
      </c>
      <c r="C28" s="28">
        <f>SUM(C7:C27)</f>
        <v>146.81</v>
      </c>
      <c r="D28" s="28">
        <f>SUM(D7:D27)</f>
        <v>0</v>
      </c>
      <c r="E28" s="29"/>
      <c r="F28" s="30">
        <f t="shared" si="0"/>
        <v>146.81</v>
      </c>
      <c r="G28" s="31"/>
      <c r="H28" s="28">
        <f>SUM(H7:H27)</f>
        <v>136.26823999999999</v>
      </c>
      <c r="I28" s="29"/>
      <c r="J28" s="28">
        <f>SUM(J7:J27)</f>
        <v>0</v>
      </c>
      <c r="K28" s="32">
        <f>C28-H28</f>
        <v>10.541760000000011</v>
      </c>
    </row>
    <row r="31" spans="1:11" ht="15.75" x14ac:dyDescent="0.25">
      <c r="B31" s="33" t="s">
        <v>126</v>
      </c>
      <c r="F31" s="34"/>
      <c r="G31" s="35" t="s">
        <v>127</v>
      </c>
      <c r="H31" s="36"/>
    </row>
    <row r="32" spans="1:11" x14ac:dyDescent="0.25">
      <c r="B32" s="33"/>
      <c r="F32" s="37" t="s">
        <v>21</v>
      </c>
      <c r="G32" s="38"/>
      <c r="H32" s="38"/>
    </row>
    <row r="33" spans="2:8" ht="15.75" x14ac:dyDescent="0.25">
      <c r="B33" s="33" t="s">
        <v>128</v>
      </c>
      <c r="F33" s="34"/>
      <c r="G33" s="35" t="s">
        <v>129</v>
      </c>
      <c r="H33" s="36"/>
    </row>
    <row r="34" spans="2:8" x14ac:dyDescent="0.25">
      <c r="F34" s="37" t="s">
        <v>21</v>
      </c>
      <c r="G34" s="38"/>
      <c r="H34" s="38"/>
    </row>
  </sheetData>
  <mergeCells count="10">
    <mergeCell ref="G31:H31"/>
    <mergeCell ref="G33:H3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80" zoomScaleNormal="80" workbookViewId="0">
      <selection activeCell="H13" sqref="H13"/>
    </sheetView>
  </sheetViews>
  <sheetFormatPr defaultRowHeight="15" x14ac:dyDescent="0.25"/>
  <cols>
    <col min="1" max="1" width="14.140625" customWidth="1"/>
    <col min="2" max="2" width="24.42578125" customWidth="1"/>
    <col min="3" max="3" width="10.7109375" customWidth="1"/>
    <col min="4" max="4" width="14.28515625" customWidth="1"/>
    <col min="5" max="5" width="26.5703125" customWidth="1"/>
    <col min="6" max="6" width="12.5703125" customWidth="1"/>
    <col min="7" max="7" width="17.42578125" customWidth="1"/>
    <col min="8" max="8" width="10.5703125" customWidth="1"/>
    <col min="9" max="9" width="28" customWidth="1"/>
    <col min="10" max="10" width="10.42578125" customWidth="1"/>
    <col min="11" max="11" width="19.7109375" customWidth="1"/>
  </cols>
  <sheetData>
    <row r="1" spans="1:11" x14ac:dyDescent="0.25">
      <c r="J1" s="139" t="s">
        <v>130</v>
      </c>
      <c r="K1" s="139"/>
    </row>
    <row r="2" spans="1:11" ht="24" customHeight="1" x14ac:dyDescent="0.25">
      <c r="J2" s="140" t="s">
        <v>131</v>
      </c>
      <c r="K2" s="140"/>
    </row>
    <row r="3" spans="1:11" x14ac:dyDescent="0.25">
      <c r="B3" s="141"/>
      <c r="J3" s="142" t="s">
        <v>132</v>
      </c>
      <c r="K3" s="139"/>
    </row>
    <row r="4" spans="1:11" ht="0.75" customHeight="1" x14ac:dyDescent="0.25"/>
    <row r="5" spans="1:11" hidden="1" x14ac:dyDescent="0.25"/>
    <row r="6" spans="1:11" ht="21" x14ac:dyDescent="0.35">
      <c r="A6" s="143" t="s">
        <v>133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1" ht="21" x14ac:dyDescent="0.35">
      <c r="A7" s="143" t="s">
        <v>134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ht="21" x14ac:dyDescent="0.35">
      <c r="A8" s="144" t="s">
        <v>135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</row>
    <row r="9" spans="1:11" ht="21" x14ac:dyDescent="0.35">
      <c r="A9" s="143" t="s">
        <v>136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1" spans="1:11" ht="44.25" customHeight="1" x14ac:dyDescent="0.25">
      <c r="A11" s="145" t="s">
        <v>137</v>
      </c>
      <c r="B11" s="146" t="s">
        <v>138</v>
      </c>
      <c r="C11" s="147" t="s">
        <v>139</v>
      </c>
      <c r="D11" s="148"/>
      <c r="E11" s="149"/>
      <c r="F11" s="146" t="s">
        <v>140</v>
      </c>
      <c r="G11" s="147" t="s">
        <v>141</v>
      </c>
      <c r="H11" s="148"/>
      <c r="I11" s="148"/>
      <c r="J11" s="149"/>
      <c r="K11" s="146" t="s">
        <v>142</v>
      </c>
    </row>
    <row r="12" spans="1:11" ht="99.75" customHeight="1" x14ac:dyDescent="0.25">
      <c r="A12" s="150"/>
      <c r="B12" s="151"/>
      <c r="C12" s="152" t="s">
        <v>143</v>
      </c>
      <c r="D12" s="152" t="s">
        <v>144</v>
      </c>
      <c r="E12" s="13" t="s">
        <v>12</v>
      </c>
      <c r="F12" s="151"/>
      <c r="G12" s="153" t="s">
        <v>145</v>
      </c>
      <c r="H12" s="153" t="s">
        <v>146</v>
      </c>
      <c r="I12" s="13" t="s">
        <v>15</v>
      </c>
      <c r="J12" s="153" t="s">
        <v>146</v>
      </c>
      <c r="K12" s="151"/>
    </row>
    <row r="13" spans="1:11" ht="32.25" customHeight="1" x14ac:dyDescent="0.3">
      <c r="A13" s="145" t="s">
        <v>147</v>
      </c>
      <c r="B13" s="154" t="s">
        <v>44</v>
      </c>
      <c r="C13" s="155">
        <v>25.4</v>
      </c>
      <c r="D13" s="155"/>
      <c r="E13" s="155"/>
      <c r="F13" s="155">
        <f>C13+D13</f>
        <v>25.4</v>
      </c>
      <c r="G13" s="155"/>
      <c r="H13" s="155"/>
      <c r="I13" s="156"/>
      <c r="J13" s="155"/>
      <c r="K13" s="155"/>
    </row>
    <row r="14" spans="1:11" ht="25.5" customHeight="1" x14ac:dyDescent="0.3">
      <c r="A14" s="157"/>
      <c r="B14" s="154"/>
      <c r="C14" s="155"/>
      <c r="D14" s="155"/>
      <c r="E14" s="155"/>
      <c r="F14" s="155">
        <f>C14+D14</f>
        <v>0</v>
      </c>
      <c r="G14" s="155"/>
      <c r="H14" s="155"/>
      <c r="I14" s="156"/>
      <c r="J14" s="155"/>
      <c r="K14" s="158">
        <f>F13-H13-H14</f>
        <v>25.4</v>
      </c>
    </row>
    <row r="15" spans="1:11" ht="49.5" customHeight="1" x14ac:dyDescent="0.3">
      <c r="A15" s="159" t="s">
        <v>148</v>
      </c>
      <c r="B15" s="160"/>
      <c r="C15" s="161">
        <f>C13+C14</f>
        <v>25.4</v>
      </c>
      <c r="D15" s="161">
        <f>D13+D14</f>
        <v>0</v>
      </c>
      <c r="E15" s="161"/>
      <c r="F15" s="161">
        <f>F13+F14</f>
        <v>25.4</v>
      </c>
      <c r="G15" s="161"/>
      <c r="H15" s="161">
        <f>H13+H14</f>
        <v>0</v>
      </c>
      <c r="I15" s="161"/>
      <c r="J15" s="161">
        <f>J13+J14</f>
        <v>0</v>
      </c>
      <c r="K15" s="162">
        <f>K13+K14</f>
        <v>25.4</v>
      </c>
    </row>
    <row r="16" spans="1:11" ht="31.5" customHeight="1" x14ac:dyDescent="0.3">
      <c r="A16" s="145" t="s">
        <v>149</v>
      </c>
      <c r="B16" s="154" t="s">
        <v>44</v>
      </c>
      <c r="C16" s="158">
        <v>16</v>
      </c>
      <c r="D16" s="155">
        <v>0</v>
      </c>
      <c r="E16" s="155"/>
      <c r="F16" s="158">
        <f>C16+D16</f>
        <v>16</v>
      </c>
      <c r="G16" s="155"/>
      <c r="H16" s="155"/>
      <c r="I16" s="155"/>
      <c r="J16" s="155"/>
      <c r="K16" s="155"/>
    </row>
    <row r="17" spans="1:12" ht="32.25" customHeight="1" x14ac:dyDescent="0.3">
      <c r="A17" s="150"/>
      <c r="B17" s="154"/>
      <c r="C17" s="158"/>
      <c r="D17" s="155"/>
      <c r="E17" s="155"/>
      <c r="F17" s="158"/>
      <c r="G17" s="155"/>
      <c r="H17" s="155"/>
      <c r="I17" s="155"/>
      <c r="J17" s="155"/>
      <c r="K17" s="158">
        <v>16</v>
      </c>
    </row>
    <row r="18" spans="1:12" ht="53.25" customHeight="1" x14ac:dyDescent="0.3">
      <c r="A18" s="159" t="s">
        <v>150</v>
      </c>
      <c r="B18" s="154"/>
      <c r="C18" s="162">
        <f>C16+C17</f>
        <v>16</v>
      </c>
      <c r="D18" s="161">
        <f>D16+D17</f>
        <v>0</v>
      </c>
      <c r="E18" s="161"/>
      <c r="F18" s="162">
        <f>F16+F17</f>
        <v>16</v>
      </c>
      <c r="G18" s="161"/>
      <c r="H18" s="161">
        <f>H16+H17</f>
        <v>0</v>
      </c>
      <c r="I18" s="161"/>
      <c r="J18" s="161">
        <f>J16+J17</f>
        <v>0</v>
      </c>
      <c r="K18" s="162">
        <f>K16+K17</f>
        <v>16</v>
      </c>
    </row>
    <row r="19" spans="1:12" ht="36.75" customHeight="1" x14ac:dyDescent="0.3">
      <c r="A19" s="145" t="s">
        <v>151</v>
      </c>
      <c r="B19" s="154" t="s">
        <v>44</v>
      </c>
      <c r="C19" s="155">
        <v>11.7</v>
      </c>
      <c r="D19" s="155"/>
      <c r="E19" s="155"/>
      <c r="F19" s="155">
        <f>C19+D19</f>
        <v>11.7</v>
      </c>
      <c r="G19" s="155"/>
      <c r="H19" s="155"/>
      <c r="I19" s="155"/>
      <c r="J19" s="155"/>
      <c r="K19" s="155"/>
    </row>
    <row r="20" spans="1:12" ht="22.5" customHeight="1" x14ac:dyDescent="0.3">
      <c r="A20" s="150"/>
      <c r="B20" s="154"/>
      <c r="C20" s="155"/>
      <c r="D20" s="155"/>
      <c r="E20" s="155"/>
      <c r="F20" s="155"/>
      <c r="G20" s="155"/>
      <c r="H20" s="155"/>
      <c r="I20" s="155"/>
      <c r="J20" s="155"/>
      <c r="K20" s="155">
        <v>11.7</v>
      </c>
    </row>
    <row r="21" spans="1:12" ht="54" customHeight="1" x14ac:dyDescent="0.3">
      <c r="A21" s="159" t="s">
        <v>152</v>
      </c>
      <c r="B21" s="154"/>
      <c r="C21" s="161">
        <f>C19+C20</f>
        <v>11.7</v>
      </c>
      <c r="D21" s="161">
        <f>D19+D20</f>
        <v>0</v>
      </c>
      <c r="E21" s="161"/>
      <c r="F21" s="161">
        <f>F19+F20</f>
        <v>11.7</v>
      </c>
      <c r="G21" s="155"/>
      <c r="H21" s="161">
        <v>0</v>
      </c>
      <c r="I21" s="161"/>
      <c r="J21" s="161">
        <v>0</v>
      </c>
      <c r="K21" s="161">
        <f>K19+K20</f>
        <v>11.7</v>
      </c>
    </row>
    <row r="22" spans="1:12" ht="60" customHeight="1" x14ac:dyDescent="0.3">
      <c r="A22" s="163" t="s">
        <v>153</v>
      </c>
      <c r="B22" s="154" t="s">
        <v>44</v>
      </c>
      <c r="C22" s="155">
        <v>25.1</v>
      </c>
      <c r="D22" s="155"/>
      <c r="E22" s="155"/>
      <c r="F22" s="155">
        <f>C22</f>
        <v>25.1</v>
      </c>
      <c r="G22" s="155">
        <v>2240</v>
      </c>
      <c r="H22" s="158">
        <v>7</v>
      </c>
      <c r="I22" s="164" t="s">
        <v>154</v>
      </c>
      <c r="J22" s="162">
        <f>H22</f>
        <v>7</v>
      </c>
      <c r="K22" s="158">
        <f>F22-J22</f>
        <v>18.100000000000001</v>
      </c>
    </row>
    <row r="23" spans="1:12" ht="24" customHeight="1" x14ac:dyDescent="0.3">
      <c r="A23" s="165"/>
      <c r="B23" s="154"/>
      <c r="C23" s="155"/>
      <c r="D23" s="155"/>
      <c r="E23" s="155"/>
      <c r="F23" s="155"/>
      <c r="G23" s="155"/>
      <c r="H23" s="155"/>
      <c r="I23" s="155"/>
      <c r="J23" s="161"/>
      <c r="K23" s="158"/>
    </row>
    <row r="24" spans="1:12" ht="53.25" customHeight="1" x14ac:dyDescent="0.3">
      <c r="A24" s="159" t="s">
        <v>155</v>
      </c>
      <c r="B24" s="154"/>
      <c r="C24" s="161">
        <f>C22</f>
        <v>25.1</v>
      </c>
      <c r="D24" s="161"/>
      <c r="E24" s="161"/>
      <c r="F24" s="161">
        <f>F22</f>
        <v>25.1</v>
      </c>
      <c r="G24" s="161"/>
      <c r="H24" s="162">
        <f>H22</f>
        <v>7</v>
      </c>
      <c r="I24" s="162"/>
      <c r="J24" s="162">
        <f>J22</f>
        <v>7</v>
      </c>
      <c r="K24" s="162">
        <f>F24-J24</f>
        <v>18.100000000000001</v>
      </c>
    </row>
    <row r="25" spans="1:12" ht="38.25" customHeight="1" x14ac:dyDescent="0.3">
      <c r="A25" s="159" t="s">
        <v>156</v>
      </c>
      <c r="B25" s="166"/>
      <c r="C25" s="162">
        <f>C15+C18+C21+C24</f>
        <v>78.199999999999989</v>
      </c>
      <c r="D25" s="162">
        <f>D15+D18+D21+D24</f>
        <v>0</v>
      </c>
      <c r="E25" s="162"/>
      <c r="F25" s="162">
        <f>F15+F18+F21+F24</f>
        <v>78.199999999999989</v>
      </c>
      <c r="G25" s="161">
        <f>G15+G18</f>
        <v>0</v>
      </c>
      <c r="H25" s="161">
        <f>H15+H18</f>
        <v>0</v>
      </c>
      <c r="I25" s="161">
        <f>I15+I18</f>
        <v>0</v>
      </c>
      <c r="J25" s="161">
        <f>J15+J18</f>
        <v>0</v>
      </c>
      <c r="K25" s="162">
        <f>K15+K18+K21+K24</f>
        <v>71.199999999999989</v>
      </c>
    </row>
    <row r="26" spans="1:12" ht="6.75" customHeight="1" x14ac:dyDescent="0.25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</row>
    <row r="27" spans="1:12" ht="42" customHeight="1" x14ac:dyDescent="0.25">
      <c r="B27" s="33" t="s">
        <v>30</v>
      </c>
      <c r="F27" s="34"/>
      <c r="G27" s="35" t="s">
        <v>157</v>
      </c>
      <c r="H27" s="36"/>
    </row>
    <row r="28" spans="1:12" x14ac:dyDescent="0.25">
      <c r="B28" s="33"/>
      <c r="F28" s="37" t="s">
        <v>21</v>
      </c>
      <c r="G28" s="38"/>
      <c r="H28" s="38"/>
    </row>
    <row r="29" spans="1:12" ht="15.75" x14ac:dyDescent="0.25">
      <c r="B29" s="33" t="s">
        <v>22</v>
      </c>
      <c r="F29" s="34"/>
      <c r="G29" s="35" t="s">
        <v>158</v>
      </c>
      <c r="H29" s="36"/>
    </row>
    <row r="30" spans="1:12" x14ac:dyDescent="0.25">
      <c r="F30" s="37" t="s">
        <v>21</v>
      </c>
      <c r="G30" s="38"/>
      <c r="H30" s="38"/>
    </row>
  </sheetData>
  <mergeCells count="17">
    <mergeCell ref="G29:H29"/>
    <mergeCell ref="K11:K12"/>
    <mergeCell ref="A13:A14"/>
    <mergeCell ref="A16:A17"/>
    <mergeCell ref="A19:A20"/>
    <mergeCell ref="A22:A23"/>
    <mergeCell ref="G27:H27"/>
    <mergeCell ref="J2:K2"/>
    <mergeCell ref="A6:K6"/>
    <mergeCell ref="A7:K7"/>
    <mergeCell ref="A8:K8"/>
    <mergeCell ref="A9:K9"/>
    <mergeCell ref="A11:A12"/>
    <mergeCell ref="B11:B12"/>
    <mergeCell ref="C11:E11"/>
    <mergeCell ref="F11:F12"/>
    <mergeCell ref="G11:J11"/>
  </mergeCells>
  <pageMargins left="0.19685039370078741" right="0.19685039370078741" top="0.19685039370078741" bottom="0.19685039370078741" header="0.31496062992125984" footer="0.31496062992125984"/>
  <pageSetup paperSize="9" scale="76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0" zoomScaleNormal="80" workbookViewId="0">
      <selection activeCell="H13" sqref="H13"/>
    </sheetView>
  </sheetViews>
  <sheetFormatPr defaultRowHeight="15" x14ac:dyDescent="0.25"/>
  <cols>
    <col min="1" max="1" width="5.7109375" style="169" customWidth="1"/>
    <col min="2" max="2" width="35.140625" style="169" customWidth="1"/>
    <col min="3" max="3" width="14.5703125" style="169" customWidth="1"/>
    <col min="4" max="4" width="14.85546875" style="169" customWidth="1"/>
    <col min="5" max="5" width="45.140625" style="169" customWidth="1"/>
    <col min="6" max="6" width="14" style="169" customWidth="1"/>
    <col min="7" max="7" width="33.28515625" style="169" customWidth="1"/>
    <col min="8" max="8" width="8.5703125" style="169" customWidth="1"/>
    <col min="9" max="9" width="42.140625" style="169" customWidth="1"/>
    <col min="10" max="10" width="8.7109375" style="169" customWidth="1"/>
    <col min="11" max="11" width="13.7109375" style="169" customWidth="1"/>
    <col min="12" max="16384" width="9.140625" style="169"/>
  </cols>
  <sheetData>
    <row r="1" spans="1:14" ht="45.75" customHeight="1" x14ac:dyDescent="0.3">
      <c r="A1" s="168" t="s">
        <v>133</v>
      </c>
      <c r="B1" s="168"/>
      <c r="C1" s="168"/>
      <c r="D1" s="168"/>
      <c r="E1" s="168"/>
      <c r="F1" s="168"/>
      <c r="G1" s="168"/>
      <c r="J1" s="170"/>
      <c r="K1" s="170"/>
    </row>
    <row r="2" spans="1:14" ht="18.75" x14ac:dyDescent="0.3">
      <c r="A2" s="168" t="s">
        <v>159</v>
      </c>
      <c r="B2" s="168"/>
      <c r="C2" s="168"/>
      <c r="D2" s="168"/>
      <c r="E2" s="168"/>
      <c r="F2" s="168"/>
      <c r="G2" s="168"/>
    </row>
    <row r="3" spans="1:14" ht="18.75" x14ac:dyDescent="0.3">
      <c r="A3" s="168" t="s">
        <v>160</v>
      </c>
      <c r="B3" s="168"/>
      <c r="C3" s="168"/>
      <c r="D3" s="168"/>
      <c r="E3" s="168"/>
      <c r="F3" s="168"/>
      <c r="G3" s="168"/>
    </row>
    <row r="4" spans="1:14" ht="18.75" x14ac:dyDescent="0.3">
      <c r="A4" s="168" t="s">
        <v>161</v>
      </c>
      <c r="B4" s="168"/>
      <c r="C4" s="168"/>
      <c r="D4" s="168"/>
      <c r="E4" s="168"/>
      <c r="F4" s="168"/>
      <c r="G4" s="168"/>
    </row>
    <row r="5" spans="1:14" ht="60" customHeight="1" x14ac:dyDescent="0.25">
      <c r="A5" s="171" t="s">
        <v>162</v>
      </c>
      <c r="B5" s="172" t="s">
        <v>5</v>
      </c>
      <c r="C5" s="172" t="s">
        <v>6</v>
      </c>
      <c r="D5" s="172"/>
      <c r="E5" s="172"/>
      <c r="F5" s="172" t="s">
        <v>140</v>
      </c>
      <c r="G5" s="172" t="s">
        <v>163</v>
      </c>
      <c r="H5" s="172"/>
      <c r="I5" s="172"/>
      <c r="J5" s="172"/>
      <c r="K5" s="172" t="s">
        <v>142</v>
      </c>
      <c r="N5" s="169" t="s">
        <v>164</v>
      </c>
    </row>
    <row r="6" spans="1:14" ht="117.75" customHeight="1" x14ac:dyDescent="0.25">
      <c r="A6" s="171"/>
      <c r="B6" s="172"/>
      <c r="C6" s="173" t="s">
        <v>143</v>
      </c>
      <c r="D6" s="173" t="s">
        <v>165</v>
      </c>
      <c r="E6" s="174" t="s">
        <v>166</v>
      </c>
      <c r="F6" s="172"/>
      <c r="G6" s="175" t="s">
        <v>13</v>
      </c>
      <c r="H6" s="173" t="s">
        <v>167</v>
      </c>
      <c r="I6" s="174" t="s">
        <v>166</v>
      </c>
      <c r="J6" s="173" t="s">
        <v>167</v>
      </c>
      <c r="K6" s="172"/>
    </row>
    <row r="7" spans="1:14" ht="45" x14ac:dyDescent="0.25">
      <c r="A7" s="176">
        <v>1</v>
      </c>
      <c r="B7" s="177" t="s">
        <v>168</v>
      </c>
      <c r="C7" s="178"/>
      <c r="D7" s="179">
        <v>2.5</v>
      </c>
      <c r="E7" s="180" t="s">
        <v>169</v>
      </c>
      <c r="F7" s="181">
        <f>C7+D7</f>
        <v>2.5</v>
      </c>
      <c r="G7" s="180" t="s">
        <v>170</v>
      </c>
      <c r="H7" s="182">
        <v>58.5</v>
      </c>
      <c r="I7" s="180" t="s">
        <v>169</v>
      </c>
      <c r="J7" s="179">
        <v>2.5</v>
      </c>
      <c r="K7" s="183"/>
    </row>
    <row r="8" spans="1:14" ht="45" x14ac:dyDescent="0.25">
      <c r="A8" s="176">
        <v>2</v>
      </c>
      <c r="B8" s="177" t="s">
        <v>168</v>
      </c>
      <c r="C8" s="178"/>
      <c r="D8" s="179">
        <v>0.6</v>
      </c>
      <c r="E8" s="180" t="s">
        <v>171</v>
      </c>
      <c r="F8" s="181">
        <f t="shared" ref="F8:F31" si="0">C8+D8</f>
        <v>0.6</v>
      </c>
      <c r="G8" s="180" t="s">
        <v>172</v>
      </c>
      <c r="H8" s="182">
        <v>6.1</v>
      </c>
      <c r="I8" s="180" t="s">
        <v>171</v>
      </c>
      <c r="J8" s="179">
        <v>0.6</v>
      </c>
      <c r="K8" s="183"/>
    </row>
    <row r="9" spans="1:14" ht="45" x14ac:dyDescent="0.25">
      <c r="A9" s="176">
        <v>3</v>
      </c>
      <c r="B9" s="177" t="s">
        <v>168</v>
      </c>
      <c r="C9" s="178"/>
      <c r="D9" s="179">
        <v>0.4</v>
      </c>
      <c r="E9" s="180" t="s">
        <v>173</v>
      </c>
      <c r="F9" s="181">
        <f t="shared" si="0"/>
        <v>0.4</v>
      </c>
      <c r="G9" s="180" t="s">
        <v>174</v>
      </c>
      <c r="H9" s="182">
        <v>407.1</v>
      </c>
      <c r="I9" s="180" t="s">
        <v>173</v>
      </c>
      <c r="J9" s="179">
        <v>0.4</v>
      </c>
      <c r="K9" s="183"/>
    </row>
    <row r="10" spans="1:14" ht="45" x14ac:dyDescent="0.25">
      <c r="A10" s="176">
        <v>4</v>
      </c>
      <c r="B10" s="177" t="s">
        <v>168</v>
      </c>
      <c r="C10" s="178"/>
      <c r="D10" s="179">
        <v>2</v>
      </c>
      <c r="E10" s="180" t="s">
        <v>175</v>
      </c>
      <c r="F10" s="181">
        <f t="shared" si="0"/>
        <v>2</v>
      </c>
      <c r="G10" s="180"/>
      <c r="H10" s="182"/>
      <c r="I10" s="180" t="s">
        <v>175</v>
      </c>
      <c r="J10" s="179">
        <v>2</v>
      </c>
      <c r="K10" s="183"/>
    </row>
    <row r="11" spans="1:14" ht="45" x14ac:dyDescent="0.25">
      <c r="A11" s="176">
        <v>5</v>
      </c>
      <c r="B11" s="177" t="s">
        <v>168</v>
      </c>
      <c r="C11" s="178"/>
      <c r="D11" s="179">
        <v>6.7</v>
      </c>
      <c r="E11" s="180" t="s">
        <v>176</v>
      </c>
      <c r="F11" s="181">
        <f t="shared" si="0"/>
        <v>6.7</v>
      </c>
      <c r="G11" s="180"/>
      <c r="H11" s="182"/>
      <c r="I11" s="180" t="s">
        <v>176</v>
      </c>
      <c r="J11" s="179">
        <v>6.7</v>
      </c>
      <c r="K11" s="183"/>
    </row>
    <row r="12" spans="1:14" ht="45" x14ac:dyDescent="0.25">
      <c r="A12" s="176">
        <v>6</v>
      </c>
      <c r="B12" s="177" t="s">
        <v>168</v>
      </c>
      <c r="C12" s="178"/>
      <c r="D12" s="179">
        <v>23.4</v>
      </c>
      <c r="E12" s="180" t="s">
        <v>177</v>
      </c>
      <c r="F12" s="181">
        <f t="shared" si="0"/>
        <v>23.4</v>
      </c>
      <c r="G12" s="180"/>
      <c r="H12" s="182"/>
      <c r="I12" s="180" t="s">
        <v>177</v>
      </c>
      <c r="J12" s="179">
        <v>23.4</v>
      </c>
      <c r="K12" s="183"/>
    </row>
    <row r="13" spans="1:14" ht="45" x14ac:dyDescent="0.25">
      <c r="A13" s="176">
        <v>7</v>
      </c>
      <c r="B13" s="177" t="s">
        <v>168</v>
      </c>
      <c r="C13" s="178"/>
      <c r="D13" s="179">
        <v>6</v>
      </c>
      <c r="E13" s="180" t="s">
        <v>178</v>
      </c>
      <c r="F13" s="181">
        <f t="shared" si="0"/>
        <v>6</v>
      </c>
      <c r="G13" s="180"/>
      <c r="H13" s="182"/>
      <c r="I13" s="180" t="s">
        <v>178</v>
      </c>
      <c r="J13" s="179">
        <v>6</v>
      </c>
      <c r="K13" s="183"/>
    </row>
    <row r="14" spans="1:14" ht="45" x14ac:dyDescent="0.25">
      <c r="A14" s="176">
        <v>8</v>
      </c>
      <c r="B14" s="177" t="s">
        <v>168</v>
      </c>
      <c r="C14" s="178"/>
      <c r="D14" s="179">
        <v>4</v>
      </c>
      <c r="E14" s="180" t="s">
        <v>179</v>
      </c>
      <c r="F14" s="181">
        <f t="shared" si="0"/>
        <v>4</v>
      </c>
      <c r="G14" s="180"/>
      <c r="H14" s="182"/>
      <c r="I14" s="180" t="s">
        <v>179</v>
      </c>
      <c r="J14" s="179">
        <v>4</v>
      </c>
      <c r="K14" s="183"/>
    </row>
    <row r="15" spans="1:14" ht="45" x14ac:dyDescent="0.25">
      <c r="A15" s="176">
        <v>9</v>
      </c>
      <c r="B15" s="177" t="s">
        <v>168</v>
      </c>
      <c r="C15" s="178"/>
      <c r="D15" s="179">
        <v>1.3</v>
      </c>
      <c r="E15" s="180" t="s">
        <v>180</v>
      </c>
      <c r="F15" s="181">
        <f t="shared" si="0"/>
        <v>1.3</v>
      </c>
      <c r="G15" s="180"/>
      <c r="H15" s="182"/>
      <c r="I15" s="180" t="s">
        <v>180</v>
      </c>
      <c r="J15" s="179">
        <v>1.3</v>
      </c>
      <c r="K15" s="183"/>
    </row>
    <row r="16" spans="1:14" ht="45" x14ac:dyDescent="0.25">
      <c r="A16" s="176">
        <v>10</v>
      </c>
      <c r="B16" s="177" t="s">
        <v>168</v>
      </c>
      <c r="C16" s="178"/>
      <c r="D16" s="179">
        <v>0.7</v>
      </c>
      <c r="E16" s="180" t="s">
        <v>181</v>
      </c>
      <c r="F16" s="181">
        <f t="shared" si="0"/>
        <v>0.7</v>
      </c>
      <c r="G16" s="180"/>
      <c r="H16" s="182"/>
      <c r="I16" s="180" t="s">
        <v>181</v>
      </c>
      <c r="J16" s="179">
        <v>0.7</v>
      </c>
      <c r="K16" s="183"/>
    </row>
    <row r="17" spans="1:11" ht="45" x14ac:dyDescent="0.25">
      <c r="A17" s="176">
        <v>11</v>
      </c>
      <c r="B17" s="177" t="s">
        <v>168</v>
      </c>
      <c r="C17" s="178"/>
      <c r="D17" s="179">
        <v>0.3</v>
      </c>
      <c r="E17" s="180" t="s">
        <v>182</v>
      </c>
      <c r="F17" s="181">
        <f t="shared" si="0"/>
        <v>0.3</v>
      </c>
      <c r="G17" s="180"/>
      <c r="H17" s="182"/>
      <c r="I17" s="180" t="s">
        <v>182</v>
      </c>
      <c r="J17" s="179">
        <v>0.3</v>
      </c>
      <c r="K17" s="183"/>
    </row>
    <row r="18" spans="1:11" ht="45" x14ac:dyDescent="0.25">
      <c r="A18" s="176">
        <v>12</v>
      </c>
      <c r="B18" s="177" t="s">
        <v>168</v>
      </c>
      <c r="C18" s="178"/>
      <c r="D18" s="179">
        <v>4.5999999999999996</v>
      </c>
      <c r="E18" s="180" t="s">
        <v>183</v>
      </c>
      <c r="F18" s="181">
        <f t="shared" si="0"/>
        <v>4.5999999999999996</v>
      </c>
      <c r="G18" s="180"/>
      <c r="H18" s="182"/>
      <c r="I18" s="180" t="s">
        <v>183</v>
      </c>
      <c r="J18" s="179">
        <v>4.5999999999999996</v>
      </c>
      <c r="K18" s="183"/>
    </row>
    <row r="19" spans="1:11" ht="45" x14ac:dyDescent="0.25">
      <c r="A19" s="176">
        <v>14</v>
      </c>
      <c r="B19" s="177" t="s">
        <v>168</v>
      </c>
      <c r="C19" s="178"/>
      <c r="D19" s="179">
        <v>1.4</v>
      </c>
      <c r="E19" s="180" t="s">
        <v>184</v>
      </c>
      <c r="F19" s="181">
        <f t="shared" si="0"/>
        <v>1.4</v>
      </c>
      <c r="G19" s="180"/>
      <c r="H19" s="182"/>
      <c r="I19" s="180" t="s">
        <v>184</v>
      </c>
      <c r="J19" s="179">
        <v>1.4</v>
      </c>
      <c r="K19" s="183"/>
    </row>
    <row r="20" spans="1:11" ht="45" x14ac:dyDescent="0.25">
      <c r="A20" s="176">
        <v>15</v>
      </c>
      <c r="B20" s="177" t="s">
        <v>168</v>
      </c>
      <c r="C20" s="178"/>
      <c r="D20" s="179">
        <v>0.3</v>
      </c>
      <c r="E20" s="180" t="s">
        <v>185</v>
      </c>
      <c r="F20" s="181">
        <f t="shared" si="0"/>
        <v>0.3</v>
      </c>
      <c r="G20" s="180"/>
      <c r="H20" s="182"/>
      <c r="I20" s="180" t="s">
        <v>185</v>
      </c>
      <c r="J20" s="179">
        <v>0.3</v>
      </c>
      <c r="K20" s="183"/>
    </row>
    <row r="21" spans="1:11" ht="45" x14ac:dyDescent="0.25">
      <c r="A21" s="176">
        <v>16</v>
      </c>
      <c r="B21" s="177" t="s">
        <v>168</v>
      </c>
      <c r="C21" s="178"/>
      <c r="D21" s="179">
        <v>2.4</v>
      </c>
      <c r="E21" s="180" t="s">
        <v>186</v>
      </c>
      <c r="F21" s="181">
        <f t="shared" si="0"/>
        <v>2.4</v>
      </c>
      <c r="G21" s="180"/>
      <c r="H21" s="182"/>
      <c r="I21" s="180" t="s">
        <v>186</v>
      </c>
      <c r="J21" s="179">
        <v>2.4</v>
      </c>
      <c r="K21" s="183"/>
    </row>
    <row r="22" spans="1:11" ht="45" x14ac:dyDescent="0.25">
      <c r="A22" s="176">
        <v>17</v>
      </c>
      <c r="B22" s="177" t="s">
        <v>168</v>
      </c>
      <c r="C22" s="178"/>
      <c r="D22" s="179">
        <v>1.2</v>
      </c>
      <c r="E22" s="180" t="s">
        <v>187</v>
      </c>
      <c r="F22" s="181">
        <f t="shared" si="0"/>
        <v>1.2</v>
      </c>
      <c r="G22" s="180"/>
      <c r="H22" s="182"/>
      <c r="I22" s="180" t="s">
        <v>187</v>
      </c>
      <c r="J22" s="179">
        <v>1.2</v>
      </c>
      <c r="K22" s="183"/>
    </row>
    <row r="23" spans="1:11" ht="45" x14ac:dyDescent="0.25">
      <c r="A23" s="176">
        <v>18</v>
      </c>
      <c r="B23" s="177" t="s">
        <v>168</v>
      </c>
      <c r="C23" s="178"/>
      <c r="D23" s="179">
        <v>1.1000000000000001</v>
      </c>
      <c r="E23" s="180" t="s">
        <v>188</v>
      </c>
      <c r="F23" s="181">
        <f t="shared" si="0"/>
        <v>1.1000000000000001</v>
      </c>
      <c r="G23" s="180"/>
      <c r="H23" s="182"/>
      <c r="I23" s="180" t="s">
        <v>188</v>
      </c>
      <c r="J23" s="179">
        <v>1.1000000000000001</v>
      </c>
      <c r="K23" s="183"/>
    </row>
    <row r="24" spans="1:11" ht="45" x14ac:dyDescent="0.25">
      <c r="A24" s="176">
        <v>19</v>
      </c>
      <c r="B24" s="177" t="s">
        <v>168</v>
      </c>
      <c r="C24" s="178"/>
      <c r="D24" s="179">
        <v>2.7</v>
      </c>
      <c r="E24" s="180" t="s">
        <v>189</v>
      </c>
      <c r="F24" s="181">
        <f t="shared" si="0"/>
        <v>2.7</v>
      </c>
      <c r="G24" s="180"/>
      <c r="H24" s="182"/>
      <c r="I24" s="180" t="s">
        <v>189</v>
      </c>
      <c r="J24" s="179">
        <v>2.7</v>
      </c>
      <c r="K24" s="183"/>
    </row>
    <row r="25" spans="1:11" ht="45" x14ac:dyDescent="0.25">
      <c r="A25" s="176">
        <v>20</v>
      </c>
      <c r="B25" s="177" t="s">
        <v>168</v>
      </c>
      <c r="C25" s="178"/>
      <c r="D25" s="179">
        <v>0.4</v>
      </c>
      <c r="E25" s="180" t="s">
        <v>187</v>
      </c>
      <c r="F25" s="181">
        <f t="shared" si="0"/>
        <v>0.4</v>
      </c>
      <c r="G25" s="180"/>
      <c r="H25" s="182"/>
      <c r="I25" s="180" t="s">
        <v>187</v>
      </c>
      <c r="J25" s="179">
        <v>0.4</v>
      </c>
      <c r="K25" s="183"/>
    </row>
    <row r="26" spans="1:11" ht="45" x14ac:dyDescent="0.25">
      <c r="A26" s="176">
        <v>21</v>
      </c>
      <c r="B26" s="177" t="s">
        <v>168</v>
      </c>
      <c r="C26" s="178"/>
      <c r="D26" s="179">
        <v>3.8</v>
      </c>
      <c r="E26" s="180" t="s">
        <v>190</v>
      </c>
      <c r="F26" s="181">
        <f t="shared" si="0"/>
        <v>3.8</v>
      </c>
      <c r="G26" s="180"/>
      <c r="H26" s="182"/>
      <c r="I26" s="180" t="s">
        <v>190</v>
      </c>
      <c r="J26" s="179">
        <v>3.8</v>
      </c>
      <c r="K26" s="183"/>
    </row>
    <row r="27" spans="1:11" ht="45" x14ac:dyDescent="0.25">
      <c r="A27" s="176">
        <v>22</v>
      </c>
      <c r="B27" s="177" t="s">
        <v>168</v>
      </c>
      <c r="C27" s="178"/>
      <c r="D27" s="179">
        <v>12.2</v>
      </c>
      <c r="E27" s="180" t="s">
        <v>191</v>
      </c>
      <c r="F27" s="181">
        <f t="shared" si="0"/>
        <v>12.2</v>
      </c>
      <c r="G27" s="180"/>
      <c r="H27" s="182"/>
      <c r="I27" s="180" t="s">
        <v>191</v>
      </c>
      <c r="J27" s="179">
        <v>12.2</v>
      </c>
      <c r="K27" s="183"/>
    </row>
    <row r="28" spans="1:11" ht="45" x14ac:dyDescent="0.25">
      <c r="A28" s="176">
        <v>23</v>
      </c>
      <c r="B28" s="177" t="s">
        <v>168</v>
      </c>
      <c r="C28" s="178"/>
      <c r="D28" s="179">
        <v>9.5</v>
      </c>
      <c r="E28" s="180" t="s">
        <v>192</v>
      </c>
      <c r="F28" s="181">
        <f t="shared" si="0"/>
        <v>9.5</v>
      </c>
      <c r="G28" s="180"/>
      <c r="H28" s="182"/>
      <c r="I28" s="180" t="s">
        <v>192</v>
      </c>
      <c r="J28" s="179">
        <v>9.5</v>
      </c>
      <c r="K28" s="183"/>
    </row>
    <row r="29" spans="1:11" ht="45" x14ac:dyDescent="0.25">
      <c r="A29" s="176">
        <v>24</v>
      </c>
      <c r="B29" s="177" t="s">
        <v>168</v>
      </c>
      <c r="C29" s="178"/>
      <c r="D29" s="179">
        <v>13.7</v>
      </c>
      <c r="E29" s="180" t="s">
        <v>193</v>
      </c>
      <c r="F29" s="181">
        <f t="shared" si="0"/>
        <v>13.7</v>
      </c>
      <c r="G29" s="180"/>
      <c r="H29" s="182"/>
      <c r="I29" s="180" t="s">
        <v>193</v>
      </c>
      <c r="J29" s="179">
        <v>13.7</v>
      </c>
      <c r="K29" s="183"/>
    </row>
    <row r="30" spans="1:11" ht="45" x14ac:dyDescent="0.25">
      <c r="A30" s="176">
        <v>25</v>
      </c>
      <c r="B30" s="177" t="s">
        <v>168</v>
      </c>
      <c r="C30" s="178"/>
      <c r="D30" s="179">
        <v>2.7</v>
      </c>
      <c r="E30" s="180" t="s">
        <v>194</v>
      </c>
      <c r="F30" s="181">
        <f t="shared" si="0"/>
        <v>2.7</v>
      </c>
      <c r="G30" s="180"/>
      <c r="H30" s="182"/>
      <c r="I30" s="180" t="s">
        <v>194</v>
      </c>
      <c r="J30" s="179">
        <v>2.7</v>
      </c>
      <c r="K30" s="183"/>
    </row>
    <row r="31" spans="1:11" ht="45" x14ac:dyDescent="0.25">
      <c r="A31" s="176">
        <v>26</v>
      </c>
      <c r="B31" s="177" t="s">
        <v>168</v>
      </c>
      <c r="C31" s="178"/>
      <c r="D31" s="179">
        <v>1.3</v>
      </c>
      <c r="E31" s="180" t="s">
        <v>195</v>
      </c>
      <c r="F31" s="181">
        <f t="shared" si="0"/>
        <v>1.3</v>
      </c>
      <c r="G31" s="180"/>
      <c r="H31" s="182"/>
      <c r="I31" s="180" t="s">
        <v>195</v>
      </c>
      <c r="J31" s="179">
        <v>1.3</v>
      </c>
      <c r="K31" s="183"/>
    </row>
    <row r="32" spans="1:11" ht="30" customHeight="1" x14ac:dyDescent="0.25">
      <c r="A32" s="184">
        <v>27</v>
      </c>
      <c r="B32" s="185" t="s">
        <v>196</v>
      </c>
      <c r="C32" s="182">
        <v>355.2</v>
      </c>
      <c r="D32" s="186"/>
      <c r="E32" s="187"/>
      <c r="F32" s="183">
        <f>C32+D32</f>
        <v>355.2</v>
      </c>
      <c r="G32" s="188"/>
      <c r="H32" s="189"/>
      <c r="I32" s="187"/>
      <c r="J32" s="186"/>
      <c r="K32" s="183"/>
    </row>
    <row r="33" spans="1:11" x14ac:dyDescent="0.25">
      <c r="A33" s="190"/>
      <c r="B33" s="190" t="s">
        <v>197</v>
      </c>
      <c r="C33" s="183">
        <f>SUM(C7:C32)</f>
        <v>355.2</v>
      </c>
      <c r="D33" s="191">
        <f>SUM(D7:D32)</f>
        <v>105.2</v>
      </c>
      <c r="E33" s="187"/>
      <c r="F33" s="183">
        <f>SUM(F7:F32)</f>
        <v>460.4</v>
      </c>
      <c r="G33" s="187"/>
      <c r="H33" s="183">
        <f>SUM(H7:H32)</f>
        <v>471.70000000000005</v>
      </c>
      <c r="I33" s="187"/>
      <c r="J33" s="183">
        <f>SUM(J7:J32)</f>
        <v>105.2</v>
      </c>
      <c r="K33" s="183">
        <f>F33-H33-J33</f>
        <v>-116.50000000000007</v>
      </c>
    </row>
    <row r="37" spans="1:11" x14ac:dyDescent="0.25">
      <c r="B37" s="169" t="s">
        <v>126</v>
      </c>
      <c r="C37" s="169" t="s">
        <v>198</v>
      </c>
      <c r="E37" s="169" t="s">
        <v>199</v>
      </c>
    </row>
    <row r="40" spans="1:11" x14ac:dyDescent="0.25">
      <c r="B40" s="169" t="s">
        <v>22</v>
      </c>
      <c r="C40" s="169" t="s">
        <v>198</v>
      </c>
      <c r="E40" s="169" t="s">
        <v>200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201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741</v>
      </c>
      <c r="B7" s="16" t="s">
        <v>202</v>
      </c>
      <c r="C7" s="17">
        <v>32.299999999999997</v>
      </c>
      <c r="D7" s="17"/>
      <c r="E7" s="18"/>
      <c r="F7" s="19">
        <f>SUM(C7,D7)</f>
        <v>32.299999999999997</v>
      </c>
      <c r="G7" s="16"/>
      <c r="H7" s="17">
        <v>30.5</v>
      </c>
      <c r="I7" s="20" t="s">
        <v>26</v>
      </c>
      <c r="J7" s="17">
        <v>26.9</v>
      </c>
      <c r="K7" s="21"/>
    </row>
    <row r="8" spans="1:16" ht="15.75" x14ac:dyDescent="0.25">
      <c r="A8" s="15"/>
      <c r="B8" s="16" t="s">
        <v>29</v>
      </c>
      <c r="C8" s="17">
        <v>67.599999999999994</v>
      </c>
      <c r="D8" s="17"/>
      <c r="E8" s="18"/>
      <c r="F8" s="19">
        <f t="shared" ref="F8:F50" si="0">SUM(C8,D8)</f>
        <v>67.599999999999994</v>
      </c>
      <c r="G8" s="16"/>
      <c r="H8" s="17"/>
      <c r="I8" s="20" t="s">
        <v>27</v>
      </c>
      <c r="J8" s="17">
        <v>3.6</v>
      </c>
      <c r="K8" s="21"/>
    </row>
    <row r="9" spans="1:16" ht="31.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>
        <v>55.1</v>
      </c>
      <c r="I9" s="20" t="s">
        <v>203</v>
      </c>
      <c r="J9" s="17">
        <v>55.1</v>
      </c>
      <c r="K9" s="21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>
        <v>13</v>
      </c>
      <c r="I10" s="20" t="s">
        <v>204</v>
      </c>
      <c r="J10" s="17">
        <v>13</v>
      </c>
      <c r="K10" s="21"/>
    </row>
    <row r="11" spans="1:16" ht="15.75" hidden="1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6" ht="15.75" hidden="1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6" ht="15.75" hidden="1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6" ht="15.75" hidden="1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6" ht="15.75" hidden="1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6" ht="15" hidden="1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hidden="1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hidden="1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hidden="1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hidden="1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hidden="1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hidden="1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hidden="1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hidden="1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hidden="1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hidden="1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hidden="1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hidden="1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hidden="1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hidden="1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hidden="1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hidden="1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hidden="1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hidden="1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hidden="1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hidden="1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hidden="1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hidden="1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hidden="1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hidden="1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hidden="1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hidden="1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hidden="1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hidden="1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hidden="1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hidden="1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hidden="1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hidden="1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hidden="1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99.899999999999991</v>
      </c>
      <c r="D50" s="28">
        <f>SUM(D7:D49)</f>
        <v>0</v>
      </c>
      <c r="E50" s="29"/>
      <c r="F50" s="30">
        <f t="shared" si="0"/>
        <v>99.899999999999991</v>
      </c>
      <c r="G50" s="31"/>
      <c r="H50" s="28">
        <f>SUM(H7:H49)</f>
        <v>98.6</v>
      </c>
      <c r="I50" s="29"/>
      <c r="J50" s="28">
        <f>SUM(J7:J49)</f>
        <v>98.6</v>
      </c>
      <c r="K50" s="32">
        <f>C50-H50</f>
        <v>1.2999999999999972</v>
      </c>
    </row>
    <row r="53" spans="1:11" ht="15.75" x14ac:dyDescent="0.25">
      <c r="B53" s="33" t="s">
        <v>126</v>
      </c>
      <c r="F53" s="34"/>
      <c r="G53" s="35" t="s">
        <v>205</v>
      </c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 t="s">
        <v>206</v>
      </c>
      <c r="H55" s="36"/>
    </row>
    <row r="56" spans="1:11" x14ac:dyDescent="0.25">
      <c r="F56" s="37" t="s">
        <v>21</v>
      </c>
      <c r="G56" s="38"/>
      <c r="H56" s="38"/>
    </row>
    <row r="60" spans="1:11" x14ac:dyDescent="0.25">
      <c r="C60" s="192"/>
      <c r="I60" s="192"/>
    </row>
    <row r="61" spans="1:11" x14ac:dyDescent="0.25">
      <c r="I61" s="192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2" zoomScale="80" zoomScaleNormal="80" workbookViewId="0">
      <selection activeCell="H13" sqref="H13"/>
    </sheetView>
  </sheetViews>
  <sheetFormatPr defaultRowHeight="15" x14ac:dyDescent="0.25"/>
  <cols>
    <col min="1" max="1" width="8.85546875" customWidth="1"/>
    <col min="2" max="2" width="25.7109375" customWidth="1"/>
    <col min="3" max="3" width="13.140625" customWidth="1"/>
    <col min="4" max="5" width="15.85546875" customWidth="1"/>
    <col min="6" max="6" width="21.7109375" customWidth="1"/>
    <col min="7" max="7" width="11" customWidth="1"/>
    <col min="8" max="8" width="16.28515625" customWidth="1"/>
    <col min="9" max="9" width="12.7109375" customWidth="1"/>
    <col min="10" max="10" width="24.85546875" customWidth="1"/>
    <col min="11" max="11" width="12.7109375" customWidth="1"/>
    <col min="12" max="12" width="14.140625" customWidth="1"/>
  </cols>
  <sheetData>
    <row r="1" spans="1:12" ht="37.5" customHeight="1" x14ac:dyDescent="0.25">
      <c r="D1" s="193" t="s">
        <v>207</v>
      </c>
      <c r="E1" s="194"/>
      <c r="F1" s="194"/>
      <c r="G1" s="194"/>
      <c r="H1" s="194"/>
      <c r="I1" s="194"/>
      <c r="J1" s="194"/>
    </row>
    <row r="2" spans="1:12" x14ac:dyDescent="0.25">
      <c r="D2" s="194"/>
      <c r="E2" s="194"/>
      <c r="F2" s="194"/>
      <c r="G2" s="194"/>
      <c r="H2" s="194"/>
      <c r="I2" s="194"/>
      <c r="J2" s="194"/>
    </row>
    <row r="3" spans="1:12" ht="21" x14ac:dyDescent="0.35">
      <c r="B3" s="195" t="s">
        <v>208</v>
      </c>
      <c r="C3" s="195"/>
      <c r="D3" s="196"/>
      <c r="E3" s="196"/>
      <c r="F3" s="196"/>
      <c r="G3" s="196"/>
      <c r="H3" s="196"/>
      <c r="I3" s="197"/>
      <c r="J3" s="197"/>
    </row>
    <row r="5" spans="1:12" ht="46.5" customHeight="1" x14ac:dyDescent="0.25">
      <c r="A5" s="146" t="s">
        <v>209</v>
      </c>
      <c r="B5" s="146" t="s">
        <v>210</v>
      </c>
      <c r="C5" s="146" t="s">
        <v>211</v>
      </c>
      <c r="D5" s="198" t="s">
        <v>212</v>
      </c>
      <c r="E5" s="199"/>
      <c r="F5" s="200"/>
      <c r="G5" s="146" t="s">
        <v>213</v>
      </c>
      <c r="H5" s="201" t="s">
        <v>214</v>
      </c>
      <c r="I5" s="202"/>
      <c r="J5" s="202"/>
      <c r="K5" s="203"/>
      <c r="L5" s="146" t="s">
        <v>215</v>
      </c>
    </row>
    <row r="6" spans="1:12" ht="88.5" customHeight="1" x14ac:dyDescent="0.25">
      <c r="A6" s="151"/>
      <c r="B6" s="151"/>
      <c r="C6" s="151"/>
      <c r="D6" s="152" t="s">
        <v>216</v>
      </c>
      <c r="E6" s="152" t="s">
        <v>217</v>
      </c>
      <c r="F6" s="152" t="s">
        <v>218</v>
      </c>
      <c r="G6" s="151"/>
      <c r="H6" s="204" t="s">
        <v>219</v>
      </c>
      <c r="I6" s="204" t="s">
        <v>220</v>
      </c>
      <c r="J6" s="204" t="s">
        <v>221</v>
      </c>
      <c r="K6" s="204" t="s">
        <v>220</v>
      </c>
      <c r="L6" s="151"/>
    </row>
    <row r="7" spans="1:12" ht="21.75" customHeight="1" x14ac:dyDescent="0.25">
      <c r="A7" s="154">
        <v>1</v>
      </c>
      <c r="B7" s="154" t="s">
        <v>222</v>
      </c>
      <c r="C7" s="154">
        <v>5.7560000000000002</v>
      </c>
      <c r="D7" s="205">
        <v>76.864999999999995</v>
      </c>
      <c r="E7" s="94"/>
      <c r="F7" s="94"/>
      <c r="G7" s="166">
        <f>F7+E7+D7+C7</f>
        <v>82.620999999999995</v>
      </c>
      <c r="H7" s="206">
        <v>2210</v>
      </c>
      <c r="I7" s="207">
        <f>K7+K8+K9+K10</f>
        <v>13.180999999999999</v>
      </c>
      <c r="J7" s="94" t="s">
        <v>223</v>
      </c>
      <c r="K7" s="208">
        <v>3.371</v>
      </c>
      <c r="L7" s="209"/>
    </row>
    <row r="8" spans="1:12" ht="15.75" x14ac:dyDescent="0.25">
      <c r="A8" s="154">
        <v>3</v>
      </c>
      <c r="B8" s="94"/>
      <c r="C8" s="94"/>
      <c r="D8" s="94"/>
      <c r="E8" s="94"/>
      <c r="F8" s="94"/>
      <c r="G8" s="209"/>
      <c r="H8" s="206"/>
      <c r="I8" s="210"/>
      <c r="J8" s="94" t="s">
        <v>224</v>
      </c>
      <c r="K8" s="208">
        <v>2.504</v>
      </c>
      <c r="L8" s="209"/>
    </row>
    <row r="9" spans="1:12" ht="15.75" x14ac:dyDescent="0.25">
      <c r="A9" s="154">
        <v>4</v>
      </c>
      <c r="B9" s="94"/>
      <c r="C9" s="94"/>
      <c r="D9" s="94"/>
      <c r="E9" s="94"/>
      <c r="F9" s="94"/>
      <c r="G9" s="209"/>
      <c r="H9" s="206"/>
      <c r="I9" s="210"/>
      <c r="J9" s="94" t="s">
        <v>225</v>
      </c>
      <c r="K9" s="208">
        <v>2.206</v>
      </c>
      <c r="L9" s="209"/>
    </row>
    <row r="10" spans="1:12" ht="27.75" customHeight="1" x14ac:dyDescent="0.25">
      <c r="A10" s="154">
        <v>5</v>
      </c>
      <c r="B10" s="94"/>
      <c r="C10" s="94"/>
      <c r="D10" s="94"/>
      <c r="E10" s="94"/>
      <c r="F10" s="94"/>
      <c r="G10" s="209"/>
      <c r="H10" s="206"/>
      <c r="I10" s="210"/>
      <c r="J10" s="211" t="s">
        <v>226</v>
      </c>
      <c r="K10" s="208">
        <v>5.0999999999999996</v>
      </c>
      <c r="L10" s="209"/>
    </row>
    <row r="11" spans="1:12" ht="15.75" x14ac:dyDescent="0.25">
      <c r="A11" s="154">
        <v>9</v>
      </c>
      <c r="B11" s="94"/>
      <c r="C11" s="94"/>
      <c r="D11" s="94"/>
      <c r="E11" s="94"/>
      <c r="F11" s="94"/>
      <c r="G11" s="209"/>
      <c r="H11" s="206"/>
      <c r="I11" s="210"/>
      <c r="J11" s="94" t="s">
        <v>27</v>
      </c>
      <c r="K11" s="208">
        <v>1.7</v>
      </c>
      <c r="L11" s="209"/>
    </row>
    <row r="12" spans="1:12" ht="15.75" x14ac:dyDescent="0.25">
      <c r="A12" s="154">
        <v>12</v>
      </c>
      <c r="B12" s="94"/>
      <c r="C12" s="94"/>
      <c r="D12" s="94"/>
      <c r="E12" s="94"/>
      <c r="F12" s="94"/>
      <c r="G12" s="209"/>
      <c r="H12" s="206">
        <v>2220</v>
      </c>
      <c r="I12" s="207">
        <f>K12+K14+K13</f>
        <v>10.374000000000001</v>
      </c>
      <c r="J12" s="94" t="s">
        <v>227</v>
      </c>
      <c r="K12" s="212">
        <v>3.1349999999999998</v>
      </c>
      <c r="L12" s="209"/>
    </row>
    <row r="13" spans="1:12" ht="15.75" x14ac:dyDescent="0.25">
      <c r="A13" s="154"/>
      <c r="B13" s="94"/>
      <c r="C13" s="94"/>
      <c r="D13" s="94"/>
      <c r="E13" s="94"/>
      <c r="F13" s="94"/>
      <c r="G13" s="209"/>
      <c r="H13" s="206"/>
      <c r="I13" s="207"/>
      <c r="J13" s="94" t="s">
        <v>228</v>
      </c>
      <c r="K13" s="212">
        <v>1.22</v>
      </c>
      <c r="L13" s="209"/>
    </row>
    <row r="14" spans="1:12" ht="15.75" x14ac:dyDescent="0.25">
      <c r="A14" s="154">
        <v>16</v>
      </c>
      <c r="B14" s="94"/>
      <c r="C14" s="94"/>
      <c r="D14" s="94"/>
      <c r="E14" s="94"/>
      <c r="F14" s="94"/>
      <c r="G14" s="209"/>
      <c r="H14" s="206"/>
      <c r="I14" s="213"/>
      <c r="J14" s="94" t="s">
        <v>229</v>
      </c>
      <c r="K14" s="212">
        <v>6.0190000000000001</v>
      </c>
      <c r="L14" s="209"/>
    </row>
    <row r="15" spans="1:12" ht="45" x14ac:dyDescent="0.25">
      <c r="A15" s="154">
        <v>20</v>
      </c>
      <c r="B15" s="94"/>
      <c r="C15" s="94"/>
      <c r="D15" s="94"/>
      <c r="E15" s="94"/>
      <c r="F15" s="94"/>
      <c r="G15" s="209"/>
      <c r="H15" s="206">
        <v>2240</v>
      </c>
      <c r="I15" s="207">
        <f>K15+K16+K17+K18+K19+K20</f>
        <v>41.989000000000004</v>
      </c>
      <c r="J15" s="211" t="s">
        <v>230</v>
      </c>
      <c r="K15" s="212">
        <v>4.9000000000000004</v>
      </c>
      <c r="L15" s="209"/>
    </row>
    <row r="16" spans="1:12" ht="30" x14ac:dyDescent="0.25">
      <c r="A16" s="154">
        <v>21</v>
      </c>
      <c r="B16" s="94"/>
      <c r="C16" s="94"/>
      <c r="D16" s="94"/>
      <c r="E16" s="94"/>
      <c r="F16" s="94"/>
      <c r="G16" s="209"/>
      <c r="H16" s="206"/>
      <c r="I16" s="210"/>
      <c r="J16" s="211" t="s">
        <v>231</v>
      </c>
      <c r="K16" s="212">
        <v>9.58</v>
      </c>
      <c r="L16" s="209"/>
    </row>
    <row r="17" spans="1:12" ht="30" x14ac:dyDescent="0.25">
      <c r="A17" s="154">
        <v>22</v>
      </c>
      <c r="B17" s="94"/>
      <c r="C17" s="94"/>
      <c r="D17" s="94"/>
      <c r="E17" s="94"/>
      <c r="F17" s="94"/>
      <c r="G17" s="209"/>
      <c r="H17" s="206"/>
      <c r="I17" s="210"/>
      <c r="J17" s="211" t="s">
        <v>232</v>
      </c>
      <c r="K17" s="212">
        <v>10</v>
      </c>
      <c r="L17" s="209"/>
    </row>
    <row r="18" spans="1:12" ht="15.75" x14ac:dyDescent="0.25">
      <c r="A18" s="154">
        <v>23</v>
      </c>
      <c r="B18" s="94"/>
      <c r="C18" s="94"/>
      <c r="D18" s="94"/>
      <c r="E18" s="94"/>
      <c r="F18" s="94"/>
      <c r="G18" s="209"/>
      <c r="H18" s="206"/>
      <c r="I18" s="210"/>
      <c r="J18" s="211" t="s">
        <v>233</v>
      </c>
      <c r="K18" s="212">
        <v>13.5</v>
      </c>
      <c r="L18" s="209"/>
    </row>
    <row r="19" spans="1:12" ht="15.75" x14ac:dyDescent="0.25">
      <c r="A19" s="154">
        <v>24</v>
      </c>
      <c r="B19" s="94"/>
      <c r="C19" s="94"/>
      <c r="D19" s="94"/>
      <c r="E19" s="94"/>
      <c r="F19" s="94"/>
      <c r="G19" s="209"/>
      <c r="H19" s="206"/>
      <c r="I19" s="210"/>
      <c r="J19" s="94" t="s">
        <v>234</v>
      </c>
      <c r="K19" s="212">
        <v>1.2</v>
      </c>
      <c r="L19" s="209"/>
    </row>
    <row r="20" spans="1:12" ht="30" x14ac:dyDescent="0.25">
      <c r="A20" s="154">
        <v>28</v>
      </c>
      <c r="B20" s="94"/>
      <c r="C20" s="94"/>
      <c r="D20" s="94"/>
      <c r="E20" s="94"/>
      <c r="F20" s="94"/>
      <c r="G20" s="209"/>
      <c r="H20" s="206"/>
      <c r="I20" s="210"/>
      <c r="J20" s="211" t="s">
        <v>235</v>
      </c>
      <c r="K20" s="212">
        <v>2.8090000000000002</v>
      </c>
      <c r="L20" s="209"/>
    </row>
    <row r="21" spans="1:12" ht="18" customHeight="1" x14ac:dyDescent="0.25">
      <c r="A21" s="154">
        <v>31</v>
      </c>
      <c r="B21" s="94"/>
      <c r="C21" s="94"/>
      <c r="D21" s="94"/>
      <c r="E21" s="94"/>
      <c r="F21" s="94"/>
      <c r="G21" s="209"/>
      <c r="H21" s="206"/>
      <c r="I21" s="210"/>
      <c r="J21" s="94"/>
      <c r="K21" s="212"/>
      <c r="L21" s="209"/>
    </row>
    <row r="22" spans="1:12" ht="24" customHeight="1" x14ac:dyDescent="0.25">
      <c r="A22" s="160" t="s">
        <v>236</v>
      </c>
      <c r="B22" s="209"/>
      <c r="C22" s="209"/>
      <c r="D22" s="214" t="e">
        <f>#REF!+D10+D8+D7</f>
        <v>#REF!</v>
      </c>
      <c r="E22" s="166" t="e">
        <f>#REF!</f>
        <v>#REF!</v>
      </c>
      <c r="F22" s="209"/>
      <c r="G22" s="209">
        <f>SUM(G7:G21)</f>
        <v>82.620999999999995</v>
      </c>
      <c r="H22" s="166"/>
      <c r="I22" s="213">
        <f>I15+I7+I12</f>
        <v>65.543999999999997</v>
      </c>
      <c r="J22" s="209"/>
      <c r="K22" s="214">
        <f>SUM(K7:K21)</f>
        <v>67.243999999999986</v>
      </c>
      <c r="L22" s="209">
        <f>G22-I22</f>
        <v>17.076999999999998</v>
      </c>
    </row>
    <row r="25" spans="1:12" ht="18.75" x14ac:dyDescent="0.3">
      <c r="A25" s="131" t="s">
        <v>237</v>
      </c>
      <c r="B25" s="131"/>
      <c r="C25" s="131"/>
      <c r="D25" s="131"/>
      <c r="E25" s="131" t="s">
        <v>238</v>
      </c>
    </row>
    <row r="26" spans="1:12" ht="18.75" x14ac:dyDescent="0.3">
      <c r="A26" s="131"/>
      <c r="B26" s="131"/>
      <c r="C26" s="131"/>
      <c r="D26" s="131"/>
      <c r="E26" s="131"/>
    </row>
    <row r="27" spans="1:12" ht="18.75" x14ac:dyDescent="0.3">
      <c r="A27" s="131"/>
      <c r="B27" s="131"/>
      <c r="C27" s="131"/>
      <c r="D27" s="131"/>
      <c r="E27" s="131"/>
    </row>
    <row r="28" spans="1:12" ht="18.75" x14ac:dyDescent="0.3">
      <c r="A28" s="131" t="s">
        <v>22</v>
      </c>
      <c r="B28" s="131"/>
      <c r="C28" s="131"/>
      <c r="D28" s="131"/>
      <c r="E28" s="131" t="s">
        <v>239</v>
      </c>
    </row>
    <row r="29" spans="1:12" ht="18.75" x14ac:dyDescent="0.3">
      <c r="A29" s="131"/>
      <c r="B29" s="131"/>
      <c r="C29" s="131"/>
      <c r="D29" s="131"/>
      <c r="E29" s="131"/>
    </row>
  </sheetData>
  <mergeCells count="8">
    <mergeCell ref="L5:L6"/>
    <mergeCell ref="D1:J2"/>
    <mergeCell ref="A5:A6"/>
    <mergeCell ref="B5:B6"/>
    <mergeCell ref="C5:C6"/>
    <mergeCell ref="D5:F5"/>
    <mergeCell ref="G5:G6"/>
    <mergeCell ref="H5:K5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/>
    </row>
    <row r="3" spans="1:13" ht="61.5" customHeight="1" x14ac:dyDescent="0.25">
      <c r="A3" s="3"/>
      <c r="B3" s="7" t="s">
        <v>240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215" t="s">
        <v>241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15.75" x14ac:dyDescent="0.25">
      <c r="A7" s="15">
        <v>1</v>
      </c>
      <c r="B7" s="16" t="s">
        <v>29</v>
      </c>
      <c r="C7" s="17">
        <v>123.1</v>
      </c>
      <c r="D7" s="17"/>
      <c r="E7" s="18"/>
      <c r="F7" s="19">
        <f>SUM(C7,D7)</f>
        <v>123.1</v>
      </c>
      <c r="G7" s="138">
        <v>2220</v>
      </c>
      <c r="H7" s="17">
        <v>124.2</v>
      </c>
      <c r="I7" s="20"/>
      <c r="J7" s="17"/>
      <c r="K7" s="21"/>
    </row>
    <row r="8" spans="1:13" ht="15.75" x14ac:dyDescent="0.25">
      <c r="A8" s="15">
        <v>2</v>
      </c>
      <c r="B8" s="16" t="s">
        <v>242</v>
      </c>
      <c r="C8" s="17">
        <v>3.5</v>
      </c>
      <c r="D8" s="17"/>
      <c r="E8" s="18"/>
      <c r="F8" s="19">
        <f t="shared" ref="F8:F50" si="0">SUM(C8,D8)</f>
        <v>3.5</v>
      </c>
      <c r="G8" s="138">
        <v>3110</v>
      </c>
      <c r="H8" s="17">
        <v>16.399999999999999</v>
      </c>
      <c r="I8" s="20"/>
      <c r="J8" s="17"/>
      <c r="K8" s="21"/>
    </row>
    <row r="9" spans="1:13" ht="15.75" x14ac:dyDescent="0.25">
      <c r="A9" s="15">
        <v>3</v>
      </c>
      <c r="B9" s="16" t="s">
        <v>243</v>
      </c>
      <c r="C9" s="17">
        <v>3.5</v>
      </c>
      <c r="D9" s="17"/>
      <c r="E9" s="18"/>
      <c r="F9" s="19">
        <f t="shared" si="0"/>
        <v>3.5</v>
      </c>
      <c r="G9" s="138"/>
      <c r="H9" s="17"/>
      <c r="I9" s="20"/>
      <c r="J9" s="17"/>
      <c r="K9" s="21"/>
    </row>
    <row r="10" spans="1:13" ht="15.75" x14ac:dyDescent="0.25">
      <c r="A10" s="15">
        <v>4</v>
      </c>
      <c r="B10" s="16" t="s">
        <v>244</v>
      </c>
      <c r="C10" s="17">
        <v>3.5</v>
      </c>
      <c r="D10" s="17"/>
      <c r="E10" s="18"/>
      <c r="F10" s="19">
        <f t="shared" si="0"/>
        <v>3.5</v>
      </c>
      <c r="G10" s="16"/>
      <c r="H10" s="17"/>
      <c r="I10" s="20"/>
      <c r="J10" s="17"/>
      <c r="K10" s="21"/>
    </row>
    <row r="11" spans="1:13" ht="15.75" x14ac:dyDescent="0.25">
      <c r="A11" s="15">
        <v>5</v>
      </c>
      <c r="B11" s="16" t="s">
        <v>245</v>
      </c>
      <c r="C11" s="17">
        <v>3.5</v>
      </c>
      <c r="D11" s="17"/>
      <c r="E11" s="18"/>
      <c r="F11" s="19">
        <f t="shared" si="0"/>
        <v>3.5</v>
      </c>
      <c r="G11" s="16"/>
      <c r="H11" s="17"/>
      <c r="I11" s="20"/>
      <c r="J11" s="17"/>
      <c r="K11" s="21"/>
    </row>
    <row r="12" spans="1:13" ht="15.75" x14ac:dyDescent="0.25">
      <c r="A12" s="15">
        <v>6</v>
      </c>
      <c r="B12" s="16" t="s">
        <v>246</v>
      </c>
      <c r="C12" s="17">
        <v>3.5</v>
      </c>
      <c r="D12" s="17"/>
      <c r="E12" s="18"/>
      <c r="F12" s="19">
        <f t="shared" si="0"/>
        <v>3.5</v>
      </c>
      <c r="G12" s="22"/>
      <c r="H12" s="17"/>
      <c r="I12" s="18"/>
      <c r="J12" s="17"/>
      <c r="K12" s="21"/>
    </row>
    <row r="13" spans="1:13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3" ht="15.75" hidden="1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3" ht="15.75" hidden="1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3" ht="15" hidden="1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hidden="1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hidden="1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hidden="1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hidden="1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hidden="1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hidden="1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hidden="1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hidden="1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hidden="1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hidden="1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hidden="1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hidden="1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hidden="1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hidden="1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hidden="1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hidden="1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hidden="1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hidden="1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hidden="1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hidden="1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hidden="1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hidden="1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hidden="1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hidden="1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hidden="1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hidden="1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hidden="1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hidden="1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140.6</v>
      </c>
      <c r="D50" s="28">
        <f>SUM(D7:D49)</f>
        <v>0</v>
      </c>
      <c r="E50" s="29"/>
      <c r="F50" s="30">
        <f t="shared" si="0"/>
        <v>140.6</v>
      </c>
      <c r="G50" s="31"/>
      <c r="H50" s="28">
        <f>SUM(H7:H49)</f>
        <v>140.6</v>
      </c>
      <c r="I50" s="29"/>
      <c r="J50" s="28">
        <f>SUM(J7:J49)</f>
        <v>0</v>
      </c>
      <c r="K50" s="32">
        <f>C50-H50</f>
        <v>0</v>
      </c>
    </row>
    <row r="53" spans="1:11" ht="19.5" x14ac:dyDescent="0.35">
      <c r="B53" s="132" t="s">
        <v>126</v>
      </c>
      <c r="C53" s="131"/>
      <c r="D53" s="131"/>
      <c r="E53" s="131"/>
      <c r="F53" s="133"/>
      <c r="G53" s="134" t="s">
        <v>247</v>
      </c>
      <c r="H53" s="135"/>
    </row>
    <row r="54" spans="1:11" x14ac:dyDescent="0.25">
      <c r="B54" s="33"/>
      <c r="F54" s="37" t="s">
        <v>21</v>
      </c>
      <c r="G54" s="38"/>
      <c r="H54" s="38"/>
    </row>
    <row r="55" spans="1:11" ht="19.5" x14ac:dyDescent="0.35">
      <c r="B55" s="132" t="s">
        <v>22</v>
      </c>
      <c r="C55" s="131"/>
      <c r="D55" s="131"/>
      <c r="E55" s="131"/>
      <c r="F55" s="133"/>
      <c r="G55" s="134" t="s">
        <v>248</v>
      </c>
      <c r="H55" s="135"/>
    </row>
    <row r="56" spans="1:11" x14ac:dyDescent="0.25">
      <c r="F56" s="37" t="s">
        <v>21</v>
      </c>
      <c r="G56" s="38"/>
      <c r="H56" s="38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80" zoomScaleNormal="80" workbookViewId="0">
      <selection activeCell="H13" sqref="H13"/>
    </sheetView>
  </sheetViews>
  <sheetFormatPr defaultRowHeight="12.75" x14ac:dyDescent="0.2"/>
  <cols>
    <col min="1" max="1" width="14.140625" style="39" customWidth="1"/>
    <col min="2" max="2" width="23.85546875" style="39" customWidth="1"/>
    <col min="3" max="3" width="11.42578125" style="39" customWidth="1"/>
    <col min="4" max="4" width="15.140625" style="39" customWidth="1"/>
    <col min="5" max="5" width="19.140625" style="39" customWidth="1"/>
    <col min="6" max="6" width="12.7109375" style="39" customWidth="1"/>
    <col min="7" max="7" width="21.7109375" style="39" customWidth="1"/>
    <col min="8" max="8" width="14.140625" style="39" customWidth="1"/>
    <col min="9" max="9" width="31.28515625" style="39" customWidth="1"/>
    <col min="10" max="10" width="12.85546875" style="39" customWidth="1"/>
    <col min="11" max="11" width="17.28515625" style="39" customWidth="1"/>
    <col min="12" max="256" width="9.140625" style="39"/>
    <col min="257" max="257" width="14.140625" style="39" customWidth="1"/>
    <col min="258" max="258" width="23.85546875" style="39" customWidth="1"/>
    <col min="259" max="259" width="11.42578125" style="39" customWidth="1"/>
    <col min="260" max="260" width="15.140625" style="39" customWidth="1"/>
    <col min="261" max="261" width="19.140625" style="39" customWidth="1"/>
    <col min="262" max="262" width="12.7109375" style="39" customWidth="1"/>
    <col min="263" max="263" width="21.7109375" style="39" customWidth="1"/>
    <col min="264" max="264" width="14.140625" style="39" customWidth="1"/>
    <col min="265" max="265" width="31.28515625" style="39" customWidth="1"/>
    <col min="266" max="266" width="12.85546875" style="39" customWidth="1"/>
    <col min="267" max="267" width="17.28515625" style="39" customWidth="1"/>
    <col min="268" max="512" width="9.140625" style="39"/>
    <col min="513" max="513" width="14.140625" style="39" customWidth="1"/>
    <col min="514" max="514" width="23.85546875" style="39" customWidth="1"/>
    <col min="515" max="515" width="11.42578125" style="39" customWidth="1"/>
    <col min="516" max="516" width="15.140625" style="39" customWidth="1"/>
    <col min="517" max="517" width="19.140625" style="39" customWidth="1"/>
    <col min="518" max="518" width="12.7109375" style="39" customWidth="1"/>
    <col min="519" max="519" width="21.7109375" style="39" customWidth="1"/>
    <col min="520" max="520" width="14.140625" style="39" customWidth="1"/>
    <col min="521" max="521" width="31.28515625" style="39" customWidth="1"/>
    <col min="522" max="522" width="12.85546875" style="39" customWidth="1"/>
    <col min="523" max="523" width="17.28515625" style="39" customWidth="1"/>
    <col min="524" max="768" width="9.140625" style="39"/>
    <col min="769" max="769" width="14.140625" style="39" customWidth="1"/>
    <col min="770" max="770" width="23.85546875" style="39" customWidth="1"/>
    <col min="771" max="771" width="11.42578125" style="39" customWidth="1"/>
    <col min="772" max="772" width="15.140625" style="39" customWidth="1"/>
    <col min="773" max="773" width="19.140625" style="39" customWidth="1"/>
    <col min="774" max="774" width="12.7109375" style="39" customWidth="1"/>
    <col min="775" max="775" width="21.7109375" style="39" customWidth="1"/>
    <col min="776" max="776" width="14.140625" style="39" customWidth="1"/>
    <col min="777" max="777" width="31.28515625" style="39" customWidth="1"/>
    <col min="778" max="778" width="12.85546875" style="39" customWidth="1"/>
    <col min="779" max="779" width="17.28515625" style="39" customWidth="1"/>
    <col min="780" max="1024" width="9.140625" style="39"/>
    <col min="1025" max="1025" width="14.140625" style="39" customWidth="1"/>
    <col min="1026" max="1026" width="23.85546875" style="39" customWidth="1"/>
    <col min="1027" max="1027" width="11.42578125" style="39" customWidth="1"/>
    <col min="1028" max="1028" width="15.140625" style="39" customWidth="1"/>
    <col min="1029" max="1029" width="19.140625" style="39" customWidth="1"/>
    <col min="1030" max="1030" width="12.7109375" style="39" customWidth="1"/>
    <col min="1031" max="1031" width="21.7109375" style="39" customWidth="1"/>
    <col min="1032" max="1032" width="14.140625" style="39" customWidth="1"/>
    <col min="1033" max="1033" width="31.28515625" style="39" customWidth="1"/>
    <col min="1034" max="1034" width="12.85546875" style="39" customWidth="1"/>
    <col min="1035" max="1035" width="17.28515625" style="39" customWidth="1"/>
    <col min="1036" max="1280" width="9.140625" style="39"/>
    <col min="1281" max="1281" width="14.140625" style="39" customWidth="1"/>
    <col min="1282" max="1282" width="23.85546875" style="39" customWidth="1"/>
    <col min="1283" max="1283" width="11.42578125" style="39" customWidth="1"/>
    <col min="1284" max="1284" width="15.140625" style="39" customWidth="1"/>
    <col min="1285" max="1285" width="19.140625" style="39" customWidth="1"/>
    <col min="1286" max="1286" width="12.7109375" style="39" customWidth="1"/>
    <col min="1287" max="1287" width="21.7109375" style="39" customWidth="1"/>
    <col min="1288" max="1288" width="14.140625" style="39" customWidth="1"/>
    <col min="1289" max="1289" width="31.28515625" style="39" customWidth="1"/>
    <col min="1290" max="1290" width="12.85546875" style="39" customWidth="1"/>
    <col min="1291" max="1291" width="17.28515625" style="39" customWidth="1"/>
    <col min="1292" max="1536" width="9.140625" style="39"/>
    <col min="1537" max="1537" width="14.140625" style="39" customWidth="1"/>
    <col min="1538" max="1538" width="23.85546875" style="39" customWidth="1"/>
    <col min="1539" max="1539" width="11.42578125" style="39" customWidth="1"/>
    <col min="1540" max="1540" width="15.140625" style="39" customWidth="1"/>
    <col min="1541" max="1541" width="19.140625" style="39" customWidth="1"/>
    <col min="1542" max="1542" width="12.7109375" style="39" customWidth="1"/>
    <col min="1543" max="1543" width="21.7109375" style="39" customWidth="1"/>
    <col min="1544" max="1544" width="14.140625" style="39" customWidth="1"/>
    <col min="1545" max="1545" width="31.28515625" style="39" customWidth="1"/>
    <col min="1546" max="1546" width="12.85546875" style="39" customWidth="1"/>
    <col min="1547" max="1547" width="17.28515625" style="39" customWidth="1"/>
    <col min="1548" max="1792" width="9.140625" style="39"/>
    <col min="1793" max="1793" width="14.140625" style="39" customWidth="1"/>
    <col min="1794" max="1794" width="23.85546875" style="39" customWidth="1"/>
    <col min="1795" max="1795" width="11.42578125" style="39" customWidth="1"/>
    <col min="1796" max="1796" width="15.140625" style="39" customWidth="1"/>
    <col min="1797" max="1797" width="19.140625" style="39" customWidth="1"/>
    <col min="1798" max="1798" width="12.7109375" style="39" customWidth="1"/>
    <col min="1799" max="1799" width="21.7109375" style="39" customWidth="1"/>
    <col min="1800" max="1800" width="14.140625" style="39" customWidth="1"/>
    <col min="1801" max="1801" width="31.28515625" style="39" customWidth="1"/>
    <col min="1802" max="1802" width="12.85546875" style="39" customWidth="1"/>
    <col min="1803" max="1803" width="17.28515625" style="39" customWidth="1"/>
    <col min="1804" max="2048" width="9.140625" style="39"/>
    <col min="2049" max="2049" width="14.140625" style="39" customWidth="1"/>
    <col min="2050" max="2050" width="23.85546875" style="39" customWidth="1"/>
    <col min="2051" max="2051" width="11.42578125" style="39" customWidth="1"/>
    <col min="2052" max="2052" width="15.140625" style="39" customWidth="1"/>
    <col min="2053" max="2053" width="19.140625" style="39" customWidth="1"/>
    <col min="2054" max="2054" width="12.7109375" style="39" customWidth="1"/>
    <col min="2055" max="2055" width="21.7109375" style="39" customWidth="1"/>
    <col min="2056" max="2056" width="14.140625" style="39" customWidth="1"/>
    <col min="2057" max="2057" width="31.28515625" style="39" customWidth="1"/>
    <col min="2058" max="2058" width="12.85546875" style="39" customWidth="1"/>
    <col min="2059" max="2059" width="17.28515625" style="39" customWidth="1"/>
    <col min="2060" max="2304" width="9.140625" style="39"/>
    <col min="2305" max="2305" width="14.140625" style="39" customWidth="1"/>
    <col min="2306" max="2306" width="23.85546875" style="39" customWidth="1"/>
    <col min="2307" max="2307" width="11.42578125" style="39" customWidth="1"/>
    <col min="2308" max="2308" width="15.140625" style="39" customWidth="1"/>
    <col min="2309" max="2309" width="19.140625" style="39" customWidth="1"/>
    <col min="2310" max="2310" width="12.7109375" style="39" customWidth="1"/>
    <col min="2311" max="2311" width="21.7109375" style="39" customWidth="1"/>
    <col min="2312" max="2312" width="14.140625" style="39" customWidth="1"/>
    <col min="2313" max="2313" width="31.28515625" style="39" customWidth="1"/>
    <col min="2314" max="2314" width="12.85546875" style="39" customWidth="1"/>
    <col min="2315" max="2315" width="17.28515625" style="39" customWidth="1"/>
    <col min="2316" max="2560" width="9.140625" style="39"/>
    <col min="2561" max="2561" width="14.140625" style="39" customWidth="1"/>
    <col min="2562" max="2562" width="23.85546875" style="39" customWidth="1"/>
    <col min="2563" max="2563" width="11.42578125" style="39" customWidth="1"/>
    <col min="2564" max="2564" width="15.140625" style="39" customWidth="1"/>
    <col min="2565" max="2565" width="19.140625" style="39" customWidth="1"/>
    <col min="2566" max="2566" width="12.7109375" style="39" customWidth="1"/>
    <col min="2567" max="2567" width="21.7109375" style="39" customWidth="1"/>
    <col min="2568" max="2568" width="14.140625" style="39" customWidth="1"/>
    <col min="2569" max="2569" width="31.28515625" style="39" customWidth="1"/>
    <col min="2570" max="2570" width="12.85546875" style="39" customWidth="1"/>
    <col min="2571" max="2571" width="17.28515625" style="39" customWidth="1"/>
    <col min="2572" max="2816" width="9.140625" style="39"/>
    <col min="2817" max="2817" width="14.140625" style="39" customWidth="1"/>
    <col min="2818" max="2818" width="23.85546875" style="39" customWidth="1"/>
    <col min="2819" max="2819" width="11.42578125" style="39" customWidth="1"/>
    <col min="2820" max="2820" width="15.140625" style="39" customWidth="1"/>
    <col min="2821" max="2821" width="19.140625" style="39" customWidth="1"/>
    <col min="2822" max="2822" width="12.7109375" style="39" customWidth="1"/>
    <col min="2823" max="2823" width="21.7109375" style="39" customWidth="1"/>
    <col min="2824" max="2824" width="14.140625" style="39" customWidth="1"/>
    <col min="2825" max="2825" width="31.28515625" style="39" customWidth="1"/>
    <col min="2826" max="2826" width="12.85546875" style="39" customWidth="1"/>
    <col min="2827" max="2827" width="17.28515625" style="39" customWidth="1"/>
    <col min="2828" max="3072" width="9.140625" style="39"/>
    <col min="3073" max="3073" width="14.140625" style="39" customWidth="1"/>
    <col min="3074" max="3074" width="23.85546875" style="39" customWidth="1"/>
    <col min="3075" max="3075" width="11.42578125" style="39" customWidth="1"/>
    <col min="3076" max="3076" width="15.140625" style="39" customWidth="1"/>
    <col min="3077" max="3077" width="19.140625" style="39" customWidth="1"/>
    <col min="3078" max="3078" width="12.7109375" style="39" customWidth="1"/>
    <col min="3079" max="3079" width="21.7109375" style="39" customWidth="1"/>
    <col min="3080" max="3080" width="14.140625" style="39" customWidth="1"/>
    <col min="3081" max="3081" width="31.28515625" style="39" customWidth="1"/>
    <col min="3082" max="3082" width="12.85546875" style="39" customWidth="1"/>
    <col min="3083" max="3083" width="17.28515625" style="39" customWidth="1"/>
    <col min="3084" max="3328" width="9.140625" style="39"/>
    <col min="3329" max="3329" width="14.140625" style="39" customWidth="1"/>
    <col min="3330" max="3330" width="23.85546875" style="39" customWidth="1"/>
    <col min="3331" max="3331" width="11.42578125" style="39" customWidth="1"/>
    <col min="3332" max="3332" width="15.140625" style="39" customWidth="1"/>
    <col min="3333" max="3333" width="19.140625" style="39" customWidth="1"/>
    <col min="3334" max="3334" width="12.7109375" style="39" customWidth="1"/>
    <col min="3335" max="3335" width="21.7109375" style="39" customWidth="1"/>
    <col min="3336" max="3336" width="14.140625" style="39" customWidth="1"/>
    <col min="3337" max="3337" width="31.28515625" style="39" customWidth="1"/>
    <col min="3338" max="3338" width="12.85546875" style="39" customWidth="1"/>
    <col min="3339" max="3339" width="17.28515625" style="39" customWidth="1"/>
    <col min="3340" max="3584" width="9.140625" style="39"/>
    <col min="3585" max="3585" width="14.140625" style="39" customWidth="1"/>
    <col min="3586" max="3586" width="23.85546875" style="39" customWidth="1"/>
    <col min="3587" max="3587" width="11.42578125" style="39" customWidth="1"/>
    <col min="3588" max="3588" width="15.140625" style="39" customWidth="1"/>
    <col min="3589" max="3589" width="19.140625" style="39" customWidth="1"/>
    <col min="3590" max="3590" width="12.7109375" style="39" customWidth="1"/>
    <col min="3591" max="3591" width="21.7109375" style="39" customWidth="1"/>
    <col min="3592" max="3592" width="14.140625" style="39" customWidth="1"/>
    <col min="3593" max="3593" width="31.28515625" style="39" customWidth="1"/>
    <col min="3594" max="3594" width="12.85546875" style="39" customWidth="1"/>
    <col min="3595" max="3595" width="17.28515625" style="39" customWidth="1"/>
    <col min="3596" max="3840" width="9.140625" style="39"/>
    <col min="3841" max="3841" width="14.140625" style="39" customWidth="1"/>
    <col min="3842" max="3842" width="23.85546875" style="39" customWidth="1"/>
    <col min="3843" max="3843" width="11.42578125" style="39" customWidth="1"/>
    <col min="3844" max="3844" width="15.140625" style="39" customWidth="1"/>
    <col min="3845" max="3845" width="19.140625" style="39" customWidth="1"/>
    <col min="3846" max="3846" width="12.7109375" style="39" customWidth="1"/>
    <col min="3847" max="3847" width="21.7109375" style="39" customWidth="1"/>
    <col min="3848" max="3848" width="14.140625" style="39" customWidth="1"/>
    <col min="3849" max="3849" width="31.28515625" style="39" customWidth="1"/>
    <col min="3850" max="3850" width="12.85546875" style="39" customWidth="1"/>
    <col min="3851" max="3851" width="17.28515625" style="39" customWidth="1"/>
    <col min="3852" max="4096" width="9.140625" style="39"/>
    <col min="4097" max="4097" width="14.140625" style="39" customWidth="1"/>
    <col min="4098" max="4098" width="23.85546875" style="39" customWidth="1"/>
    <col min="4099" max="4099" width="11.42578125" style="39" customWidth="1"/>
    <col min="4100" max="4100" width="15.140625" style="39" customWidth="1"/>
    <col min="4101" max="4101" width="19.140625" style="39" customWidth="1"/>
    <col min="4102" max="4102" width="12.7109375" style="39" customWidth="1"/>
    <col min="4103" max="4103" width="21.7109375" style="39" customWidth="1"/>
    <col min="4104" max="4104" width="14.140625" style="39" customWidth="1"/>
    <col min="4105" max="4105" width="31.28515625" style="39" customWidth="1"/>
    <col min="4106" max="4106" width="12.85546875" style="39" customWidth="1"/>
    <col min="4107" max="4107" width="17.28515625" style="39" customWidth="1"/>
    <col min="4108" max="4352" width="9.140625" style="39"/>
    <col min="4353" max="4353" width="14.140625" style="39" customWidth="1"/>
    <col min="4354" max="4354" width="23.85546875" style="39" customWidth="1"/>
    <col min="4355" max="4355" width="11.42578125" style="39" customWidth="1"/>
    <col min="4356" max="4356" width="15.140625" style="39" customWidth="1"/>
    <col min="4357" max="4357" width="19.140625" style="39" customWidth="1"/>
    <col min="4358" max="4358" width="12.7109375" style="39" customWidth="1"/>
    <col min="4359" max="4359" width="21.7109375" style="39" customWidth="1"/>
    <col min="4360" max="4360" width="14.140625" style="39" customWidth="1"/>
    <col min="4361" max="4361" width="31.28515625" style="39" customWidth="1"/>
    <col min="4362" max="4362" width="12.85546875" style="39" customWidth="1"/>
    <col min="4363" max="4363" width="17.28515625" style="39" customWidth="1"/>
    <col min="4364" max="4608" width="9.140625" style="39"/>
    <col min="4609" max="4609" width="14.140625" style="39" customWidth="1"/>
    <col min="4610" max="4610" width="23.85546875" style="39" customWidth="1"/>
    <col min="4611" max="4611" width="11.42578125" style="39" customWidth="1"/>
    <col min="4612" max="4612" width="15.140625" style="39" customWidth="1"/>
    <col min="4613" max="4613" width="19.140625" style="39" customWidth="1"/>
    <col min="4614" max="4614" width="12.7109375" style="39" customWidth="1"/>
    <col min="4615" max="4615" width="21.7109375" style="39" customWidth="1"/>
    <col min="4616" max="4616" width="14.140625" style="39" customWidth="1"/>
    <col min="4617" max="4617" width="31.28515625" style="39" customWidth="1"/>
    <col min="4618" max="4618" width="12.85546875" style="39" customWidth="1"/>
    <col min="4619" max="4619" width="17.28515625" style="39" customWidth="1"/>
    <col min="4620" max="4864" width="9.140625" style="39"/>
    <col min="4865" max="4865" width="14.140625" style="39" customWidth="1"/>
    <col min="4866" max="4866" width="23.85546875" style="39" customWidth="1"/>
    <col min="4867" max="4867" width="11.42578125" style="39" customWidth="1"/>
    <col min="4868" max="4868" width="15.140625" style="39" customWidth="1"/>
    <col min="4869" max="4869" width="19.140625" style="39" customWidth="1"/>
    <col min="4870" max="4870" width="12.7109375" style="39" customWidth="1"/>
    <col min="4871" max="4871" width="21.7109375" style="39" customWidth="1"/>
    <col min="4872" max="4872" width="14.140625" style="39" customWidth="1"/>
    <col min="4873" max="4873" width="31.28515625" style="39" customWidth="1"/>
    <col min="4874" max="4874" width="12.85546875" style="39" customWidth="1"/>
    <col min="4875" max="4875" width="17.28515625" style="39" customWidth="1"/>
    <col min="4876" max="5120" width="9.140625" style="39"/>
    <col min="5121" max="5121" width="14.140625" style="39" customWidth="1"/>
    <col min="5122" max="5122" width="23.85546875" style="39" customWidth="1"/>
    <col min="5123" max="5123" width="11.42578125" style="39" customWidth="1"/>
    <col min="5124" max="5124" width="15.140625" style="39" customWidth="1"/>
    <col min="5125" max="5125" width="19.140625" style="39" customWidth="1"/>
    <col min="5126" max="5126" width="12.7109375" style="39" customWidth="1"/>
    <col min="5127" max="5127" width="21.7109375" style="39" customWidth="1"/>
    <col min="5128" max="5128" width="14.140625" style="39" customWidth="1"/>
    <col min="5129" max="5129" width="31.28515625" style="39" customWidth="1"/>
    <col min="5130" max="5130" width="12.85546875" style="39" customWidth="1"/>
    <col min="5131" max="5131" width="17.28515625" style="39" customWidth="1"/>
    <col min="5132" max="5376" width="9.140625" style="39"/>
    <col min="5377" max="5377" width="14.140625" style="39" customWidth="1"/>
    <col min="5378" max="5378" width="23.85546875" style="39" customWidth="1"/>
    <col min="5379" max="5379" width="11.42578125" style="39" customWidth="1"/>
    <col min="5380" max="5380" width="15.140625" style="39" customWidth="1"/>
    <col min="5381" max="5381" width="19.140625" style="39" customWidth="1"/>
    <col min="5382" max="5382" width="12.7109375" style="39" customWidth="1"/>
    <col min="5383" max="5383" width="21.7109375" style="39" customWidth="1"/>
    <col min="5384" max="5384" width="14.140625" style="39" customWidth="1"/>
    <col min="5385" max="5385" width="31.28515625" style="39" customWidth="1"/>
    <col min="5386" max="5386" width="12.85546875" style="39" customWidth="1"/>
    <col min="5387" max="5387" width="17.28515625" style="39" customWidth="1"/>
    <col min="5388" max="5632" width="9.140625" style="39"/>
    <col min="5633" max="5633" width="14.140625" style="39" customWidth="1"/>
    <col min="5634" max="5634" width="23.85546875" style="39" customWidth="1"/>
    <col min="5635" max="5635" width="11.42578125" style="39" customWidth="1"/>
    <col min="5636" max="5636" width="15.140625" style="39" customWidth="1"/>
    <col min="5637" max="5637" width="19.140625" style="39" customWidth="1"/>
    <col min="5638" max="5638" width="12.7109375" style="39" customWidth="1"/>
    <col min="5639" max="5639" width="21.7109375" style="39" customWidth="1"/>
    <col min="5640" max="5640" width="14.140625" style="39" customWidth="1"/>
    <col min="5641" max="5641" width="31.28515625" style="39" customWidth="1"/>
    <col min="5642" max="5642" width="12.85546875" style="39" customWidth="1"/>
    <col min="5643" max="5643" width="17.28515625" style="39" customWidth="1"/>
    <col min="5644" max="5888" width="9.140625" style="39"/>
    <col min="5889" max="5889" width="14.140625" style="39" customWidth="1"/>
    <col min="5890" max="5890" width="23.85546875" style="39" customWidth="1"/>
    <col min="5891" max="5891" width="11.42578125" style="39" customWidth="1"/>
    <col min="5892" max="5892" width="15.140625" style="39" customWidth="1"/>
    <col min="5893" max="5893" width="19.140625" style="39" customWidth="1"/>
    <col min="5894" max="5894" width="12.7109375" style="39" customWidth="1"/>
    <col min="5895" max="5895" width="21.7109375" style="39" customWidth="1"/>
    <col min="5896" max="5896" width="14.140625" style="39" customWidth="1"/>
    <col min="5897" max="5897" width="31.28515625" style="39" customWidth="1"/>
    <col min="5898" max="5898" width="12.85546875" style="39" customWidth="1"/>
    <col min="5899" max="5899" width="17.28515625" style="39" customWidth="1"/>
    <col min="5900" max="6144" width="9.140625" style="39"/>
    <col min="6145" max="6145" width="14.140625" style="39" customWidth="1"/>
    <col min="6146" max="6146" width="23.85546875" style="39" customWidth="1"/>
    <col min="6147" max="6147" width="11.42578125" style="39" customWidth="1"/>
    <col min="6148" max="6148" width="15.140625" style="39" customWidth="1"/>
    <col min="6149" max="6149" width="19.140625" style="39" customWidth="1"/>
    <col min="6150" max="6150" width="12.7109375" style="39" customWidth="1"/>
    <col min="6151" max="6151" width="21.7109375" style="39" customWidth="1"/>
    <col min="6152" max="6152" width="14.140625" style="39" customWidth="1"/>
    <col min="6153" max="6153" width="31.28515625" style="39" customWidth="1"/>
    <col min="6154" max="6154" width="12.85546875" style="39" customWidth="1"/>
    <col min="6155" max="6155" width="17.28515625" style="39" customWidth="1"/>
    <col min="6156" max="6400" width="9.140625" style="39"/>
    <col min="6401" max="6401" width="14.140625" style="39" customWidth="1"/>
    <col min="6402" max="6402" width="23.85546875" style="39" customWidth="1"/>
    <col min="6403" max="6403" width="11.42578125" style="39" customWidth="1"/>
    <col min="6404" max="6404" width="15.140625" style="39" customWidth="1"/>
    <col min="6405" max="6405" width="19.140625" style="39" customWidth="1"/>
    <col min="6406" max="6406" width="12.7109375" style="39" customWidth="1"/>
    <col min="6407" max="6407" width="21.7109375" style="39" customWidth="1"/>
    <col min="6408" max="6408" width="14.140625" style="39" customWidth="1"/>
    <col min="6409" max="6409" width="31.28515625" style="39" customWidth="1"/>
    <col min="6410" max="6410" width="12.85546875" style="39" customWidth="1"/>
    <col min="6411" max="6411" width="17.28515625" style="39" customWidth="1"/>
    <col min="6412" max="6656" width="9.140625" style="39"/>
    <col min="6657" max="6657" width="14.140625" style="39" customWidth="1"/>
    <col min="6658" max="6658" width="23.85546875" style="39" customWidth="1"/>
    <col min="6659" max="6659" width="11.42578125" style="39" customWidth="1"/>
    <col min="6660" max="6660" width="15.140625" style="39" customWidth="1"/>
    <col min="6661" max="6661" width="19.140625" style="39" customWidth="1"/>
    <col min="6662" max="6662" width="12.7109375" style="39" customWidth="1"/>
    <col min="6663" max="6663" width="21.7109375" style="39" customWidth="1"/>
    <col min="6664" max="6664" width="14.140625" style="39" customWidth="1"/>
    <col min="6665" max="6665" width="31.28515625" style="39" customWidth="1"/>
    <col min="6666" max="6666" width="12.85546875" style="39" customWidth="1"/>
    <col min="6667" max="6667" width="17.28515625" style="39" customWidth="1"/>
    <col min="6668" max="6912" width="9.140625" style="39"/>
    <col min="6913" max="6913" width="14.140625" style="39" customWidth="1"/>
    <col min="6914" max="6914" width="23.85546875" style="39" customWidth="1"/>
    <col min="6915" max="6915" width="11.42578125" style="39" customWidth="1"/>
    <col min="6916" max="6916" width="15.140625" style="39" customWidth="1"/>
    <col min="6917" max="6917" width="19.140625" style="39" customWidth="1"/>
    <col min="6918" max="6918" width="12.7109375" style="39" customWidth="1"/>
    <col min="6919" max="6919" width="21.7109375" style="39" customWidth="1"/>
    <col min="6920" max="6920" width="14.140625" style="39" customWidth="1"/>
    <col min="6921" max="6921" width="31.28515625" style="39" customWidth="1"/>
    <col min="6922" max="6922" width="12.85546875" style="39" customWidth="1"/>
    <col min="6923" max="6923" width="17.28515625" style="39" customWidth="1"/>
    <col min="6924" max="7168" width="9.140625" style="39"/>
    <col min="7169" max="7169" width="14.140625" style="39" customWidth="1"/>
    <col min="7170" max="7170" width="23.85546875" style="39" customWidth="1"/>
    <col min="7171" max="7171" width="11.42578125" style="39" customWidth="1"/>
    <col min="7172" max="7172" width="15.140625" style="39" customWidth="1"/>
    <col min="7173" max="7173" width="19.140625" style="39" customWidth="1"/>
    <col min="7174" max="7174" width="12.7109375" style="39" customWidth="1"/>
    <col min="7175" max="7175" width="21.7109375" style="39" customWidth="1"/>
    <col min="7176" max="7176" width="14.140625" style="39" customWidth="1"/>
    <col min="7177" max="7177" width="31.28515625" style="39" customWidth="1"/>
    <col min="7178" max="7178" width="12.85546875" style="39" customWidth="1"/>
    <col min="7179" max="7179" width="17.28515625" style="39" customWidth="1"/>
    <col min="7180" max="7424" width="9.140625" style="39"/>
    <col min="7425" max="7425" width="14.140625" style="39" customWidth="1"/>
    <col min="7426" max="7426" width="23.85546875" style="39" customWidth="1"/>
    <col min="7427" max="7427" width="11.42578125" style="39" customWidth="1"/>
    <col min="7428" max="7428" width="15.140625" style="39" customWidth="1"/>
    <col min="7429" max="7429" width="19.140625" style="39" customWidth="1"/>
    <col min="7430" max="7430" width="12.7109375" style="39" customWidth="1"/>
    <col min="7431" max="7431" width="21.7109375" style="39" customWidth="1"/>
    <col min="7432" max="7432" width="14.140625" style="39" customWidth="1"/>
    <col min="7433" max="7433" width="31.28515625" style="39" customWidth="1"/>
    <col min="7434" max="7434" width="12.85546875" style="39" customWidth="1"/>
    <col min="7435" max="7435" width="17.28515625" style="39" customWidth="1"/>
    <col min="7436" max="7680" width="9.140625" style="39"/>
    <col min="7681" max="7681" width="14.140625" style="39" customWidth="1"/>
    <col min="7682" max="7682" width="23.85546875" style="39" customWidth="1"/>
    <col min="7683" max="7683" width="11.42578125" style="39" customWidth="1"/>
    <col min="7684" max="7684" width="15.140625" style="39" customWidth="1"/>
    <col min="7685" max="7685" width="19.140625" style="39" customWidth="1"/>
    <col min="7686" max="7686" width="12.7109375" style="39" customWidth="1"/>
    <col min="7687" max="7687" width="21.7109375" style="39" customWidth="1"/>
    <col min="7688" max="7688" width="14.140625" style="39" customWidth="1"/>
    <col min="7689" max="7689" width="31.28515625" style="39" customWidth="1"/>
    <col min="7690" max="7690" width="12.85546875" style="39" customWidth="1"/>
    <col min="7691" max="7691" width="17.28515625" style="39" customWidth="1"/>
    <col min="7692" max="7936" width="9.140625" style="39"/>
    <col min="7937" max="7937" width="14.140625" style="39" customWidth="1"/>
    <col min="7938" max="7938" width="23.85546875" style="39" customWidth="1"/>
    <col min="7939" max="7939" width="11.42578125" style="39" customWidth="1"/>
    <col min="7940" max="7940" width="15.140625" style="39" customWidth="1"/>
    <col min="7941" max="7941" width="19.140625" style="39" customWidth="1"/>
    <col min="7942" max="7942" width="12.7109375" style="39" customWidth="1"/>
    <col min="7943" max="7943" width="21.7109375" style="39" customWidth="1"/>
    <col min="7944" max="7944" width="14.140625" style="39" customWidth="1"/>
    <col min="7945" max="7945" width="31.28515625" style="39" customWidth="1"/>
    <col min="7946" max="7946" width="12.85546875" style="39" customWidth="1"/>
    <col min="7947" max="7947" width="17.28515625" style="39" customWidth="1"/>
    <col min="7948" max="8192" width="9.140625" style="39"/>
    <col min="8193" max="8193" width="14.140625" style="39" customWidth="1"/>
    <col min="8194" max="8194" width="23.85546875" style="39" customWidth="1"/>
    <col min="8195" max="8195" width="11.42578125" style="39" customWidth="1"/>
    <col min="8196" max="8196" width="15.140625" style="39" customWidth="1"/>
    <col min="8197" max="8197" width="19.140625" style="39" customWidth="1"/>
    <col min="8198" max="8198" width="12.7109375" style="39" customWidth="1"/>
    <col min="8199" max="8199" width="21.7109375" style="39" customWidth="1"/>
    <col min="8200" max="8200" width="14.140625" style="39" customWidth="1"/>
    <col min="8201" max="8201" width="31.28515625" style="39" customWidth="1"/>
    <col min="8202" max="8202" width="12.85546875" style="39" customWidth="1"/>
    <col min="8203" max="8203" width="17.28515625" style="39" customWidth="1"/>
    <col min="8204" max="8448" width="9.140625" style="39"/>
    <col min="8449" max="8449" width="14.140625" style="39" customWidth="1"/>
    <col min="8450" max="8450" width="23.85546875" style="39" customWidth="1"/>
    <col min="8451" max="8451" width="11.42578125" style="39" customWidth="1"/>
    <col min="8452" max="8452" width="15.140625" style="39" customWidth="1"/>
    <col min="8453" max="8453" width="19.140625" style="39" customWidth="1"/>
    <col min="8454" max="8454" width="12.7109375" style="39" customWidth="1"/>
    <col min="8455" max="8455" width="21.7109375" style="39" customWidth="1"/>
    <col min="8456" max="8456" width="14.140625" style="39" customWidth="1"/>
    <col min="8457" max="8457" width="31.28515625" style="39" customWidth="1"/>
    <col min="8458" max="8458" width="12.85546875" style="39" customWidth="1"/>
    <col min="8459" max="8459" width="17.28515625" style="39" customWidth="1"/>
    <col min="8460" max="8704" width="9.140625" style="39"/>
    <col min="8705" max="8705" width="14.140625" style="39" customWidth="1"/>
    <col min="8706" max="8706" width="23.85546875" style="39" customWidth="1"/>
    <col min="8707" max="8707" width="11.42578125" style="39" customWidth="1"/>
    <col min="8708" max="8708" width="15.140625" style="39" customWidth="1"/>
    <col min="8709" max="8709" width="19.140625" style="39" customWidth="1"/>
    <col min="8710" max="8710" width="12.7109375" style="39" customWidth="1"/>
    <col min="8711" max="8711" width="21.7109375" style="39" customWidth="1"/>
    <col min="8712" max="8712" width="14.140625" style="39" customWidth="1"/>
    <col min="8713" max="8713" width="31.28515625" style="39" customWidth="1"/>
    <col min="8714" max="8714" width="12.85546875" style="39" customWidth="1"/>
    <col min="8715" max="8715" width="17.28515625" style="39" customWidth="1"/>
    <col min="8716" max="8960" width="9.140625" style="39"/>
    <col min="8961" max="8961" width="14.140625" style="39" customWidth="1"/>
    <col min="8962" max="8962" width="23.85546875" style="39" customWidth="1"/>
    <col min="8963" max="8963" width="11.42578125" style="39" customWidth="1"/>
    <col min="8964" max="8964" width="15.140625" style="39" customWidth="1"/>
    <col min="8965" max="8965" width="19.140625" style="39" customWidth="1"/>
    <col min="8966" max="8966" width="12.7109375" style="39" customWidth="1"/>
    <col min="8967" max="8967" width="21.7109375" style="39" customWidth="1"/>
    <col min="8968" max="8968" width="14.140625" style="39" customWidth="1"/>
    <col min="8969" max="8969" width="31.28515625" style="39" customWidth="1"/>
    <col min="8970" max="8970" width="12.85546875" style="39" customWidth="1"/>
    <col min="8971" max="8971" width="17.28515625" style="39" customWidth="1"/>
    <col min="8972" max="9216" width="9.140625" style="39"/>
    <col min="9217" max="9217" width="14.140625" style="39" customWidth="1"/>
    <col min="9218" max="9218" width="23.85546875" style="39" customWidth="1"/>
    <col min="9219" max="9219" width="11.42578125" style="39" customWidth="1"/>
    <col min="9220" max="9220" width="15.140625" style="39" customWidth="1"/>
    <col min="9221" max="9221" width="19.140625" style="39" customWidth="1"/>
    <col min="9222" max="9222" width="12.7109375" style="39" customWidth="1"/>
    <col min="9223" max="9223" width="21.7109375" style="39" customWidth="1"/>
    <col min="9224" max="9224" width="14.140625" style="39" customWidth="1"/>
    <col min="9225" max="9225" width="31.28515625" style="39" customWidth="1"/>
    <col min="9226" max="9226" width="12.85546875" style="39" customWidth="1"/>
    <col min="9227" max="9227" width="17.28515625" style="39" customWidth="1"/>
    <col min="9228" max="9472" width="9.140625" style="39"/>
    <col min="9473" max="9473" width="14.140625" style="39" customWidth="1"/>
    <col min="9474" max="9474" width="23.85546875" style="39" customWidth="1"/>
    <col min="9475" max="9475" width="11.42578125" style="39" customWidth="1"/>
    <col min="9476" max="9476" width="15.140625" style="39" customWidth="1"/>
    <col min="9477" max="9477" width="19.140625" style="39" customWidth="1"/>
    <col min="9478" max="9478" width="12.7109375" style="39" customWidth="1"/>
    <col min="9479" max="9479" width="21.7109375" style="39" customWidth="1"/>
    <col min="9480" max="9480" width="14.140625" style="39" customWidth="1"/>
    <col min="9481" max="9481" width="31.28515625" style="39" customWidth="1"/>
    <col min="9482" max="9482" width="12.85546875" style="39" customWidth="1"/>
    <col min="9483" max="9483" width="17.28515625" style="39" customWidth="1"/>
    <col min="9484" max="9728" width="9.140625" style="39"/>
    <col min="9729" max="9729" width="14.140625" style="39" customWidth="1"/>
    <col min="9730" max="9730" width="23.85546875" style="39" customWidth="1"/>
    <col min="9731" max="9731" width="11.42578125" style="39" customWidth="1"/>
    <col min="9732" max="9732" width="15.140625" style="39" customWidth="1"/>
    <col min="9733" max="9733" width="19.140625" style="39" customWidth="1"/>
    <col min="9734" max="9734" width="12.7109375" style="39" customWidth="1"/>
    <col min="9735" max="9735" width="21.7109375" style="39" customWidth="1"/>
    <col min="9736" max="9736" width="14.140625" style="39" customWidth="1"/>
    <col min="9737" max="9737" width="31.28515625" style="39" customWidth="1"/>
    <col min="9738" max="9738" width="12.85546875" style="39" customWidth="1"/>
    <col min="9739" max="9739" width="17.28515625" style="39" customWidth="1"/>
    <col min="9740" max="9984" width="9.140625" style="39"/>
    <col min="9985" max="9985" width="14.140625" style="39" customWidth="1"/>
    <col min="9986" max="9986" width="23.85546875" style="39" customWidth="1"/>
    <col min="9987" max="9987" width="11.42578125" style="39" customWidth="1"/>
    <col min="9988" max="9988" width="15.140625" style="39" customWidth="1"/>
    <col min="9989" max="9989" width="19.140625" style="39" customWidth="1"/>
    <col min="9990" max="9990" width="12.7109375" style="39" customWidth="1"/>
    <col min="9991" max="9991" width="21.7109375" style="39" customWidth="1"/>
    <col min="9992" max="9992" width="14.140625" style="39" customWidth="1"/>
    <col min="9993" max="9993" width="31.28515625" style="39" customWidth="1"/>
    <col min="9994" max="9994" width="12.85546875" style="39" customWidth="1"/>
    <col min="9995" max="9995" width="17.28515625" style="39" customWidth="1"/>
    <col min="9996" max="10240" width="9.140625" style="39"/>
    <col min="10241" max="10241" width="14.140625" style="39" customWidth="1"/>
    <col min="10242" max="10242" width="23.85546875" style="39" customWidth="1"/>
    <col min="10243" max="10243" width="11.42578125" style="39" customWidth="1"/>
    <col min="10244" max="10244" width="15.140625" style="39" customWidth="1"/>
    <col min="10245" max="10245" width="19.140625" style="39" customWidth="1"/>
    <col min="10246" max="10246" width="12.7109375" style="39" customWidth="1"/>
    <col min="10247" max="10247" width="21.7109375" style="39" customWidth="1"/>
    <col min="10248" max="10248" width="14.140625" style="39" customWidth="1"/>
    <col min="10249" max="10249" width="31.28515625" style="39" customWidth="1"/>
    <col min="10250" max="10250" width="12.85546875" style="39" customWidth="1"/>
    <col min="10251" max="10251" width="17.28515625" style="39" customWidth="1"/>
    <col min="10252" max="10496" width="9.140625" style="39"/>
    <col min="10497" max="10497" width="14.140625" style="39" customWidth="1"/>
    <col min="10498" max="10498" width="23.85546875" style="39" customWidth="1"/>
    <col min="10499" max="10499" width="11.42578125" style="39" customWidth="1"/>
    <col min="10500" max="10500" width="15.140625" style="39" customWidth="1"/>
    <col min="10501" max="10501" width="19.140625" style="39" customWidth="1"/>
    <col min="10502" max="10502" width="12.7109375" style="39" customWidth="1"/>
    <col min="10503" max="10503" width="21.7109375" style="39" customWidth="1"/>
    <col min="10504" max="10504" width="14.140625" style="39" customWidth="1"/>
    <col min="10505" max="10505" width="31.28515625" style="39" customWidth="1"/>
    <col min="10506" max="10506" width="12.85546875" style="39" customWidth="1"/>
    <col min="10507" max="10507" width="17.28515625" style="39" customWidth="1"/>
    <col min="10508" max="10752" width="9.140625" style="39"/>
    <col min="10753" max="10753" width="14.140625" style="39" customWidth="1"/>
    <col min="10754" max="10754" width="23.85546875" style="39" customWidth="1"/>
    <col min="10755" max="10755" width="11.42578125" style="39" customWidth="1"/>
    <col min="10756" max="10756" width="15.140625" style="39" customWidth="1"/>
    <col min="10757" max="10757" width="19.140625" style="39" customWidth="1"/>
    <col min="10758" max="10758" width="12.7109375" style="39" customWidth="1"/>
    <col min="10759" max="10759" width="21.7109375" style="39" customWidth="1"/>
    <col min="10760" max="10760" width="14.140625" style="39" customWidth="1"/>
    <col min="10761" max="10761" width="31.28515625" style="39" customWidth="1"/>
    <col min="10762" max="10762" width="12.85546875" style="39" customWidth="1"/>
    <col min="10763" max="10763" width="17.28515625" style="39" customWidth="1"/>
    <col min="10764" max="11008" width="9.140625" style="39"/>
    <col min="11009" max="11009" width="14.140625" style="39" customWidth="1"/>
    <col min="11010" max="11010" width="23.85546875" style="39" customWidth="1"/>
    <col min="11011" max="11011" width="11.42578125" style="39" customWidth="1"/>
    <col min="11012" max="11012" width="15.140625" style="39" customWidth="1"/>
    <col min="11013" max="11013" width="19.140625" style="39" customWidth="1"/>
    <col min="11014" max="11014" width="12.7109375" style="39" customWidth="1"/>
    <col min="11015" max="11015" width="21.7109375" style="39" customWidth="1"/>
    <col min="11016" max="11016" width="14.140625" style="39" customWidth="1"/>
    <col min="11017" max="11017" width="31.28515625" style="39" customWidth="1"/>
    <col min="11018" max="11018" width="12.85546875" style="39" customWidth="1"/>
    <col min="11019" max="11019" width="17.28515625" style="39" customWidth="1"/>
    <col min="11020" max="11264" width="9.140625" style="39"/>
    <col min="11265" max="11265" width="14.140625" style="39" customWidth="1"/>
    <col min="11266" max="11266" width="23.85546875" style="39" customWidth="1"/>
    <col min="11267" max="11267" width="11.42578125" style="39" customWidth="1"/>
    <col min="11268" max="11268" width="15.140625" style="39" customWidth="1"/>
    <col min="11269" max="11269" width="19.140625" style="39" customWidth="1"/>
    <col min="11270" max="11270" width="12.7109375" style="39" customWidth="1"/>
    <col min="11271" max="11271" width="21.7109375" style="39" customWidth="1"/>
    <col min="11272" max="11272" width="14.140625" style="39" customWidth="1"/>
    <col min="11273" max="11273" width="31.28515625" style="39" customWidth="1"/>
    <col min="11274" max="11274" width="12.85546875" style="39" customWidth="1"/>
    <col min="11275" max="11275" width="17.28515625" style="39" customWidth="1"/>
    <col min="11276" max="11520" width="9.140625" style="39"/>
    <col min="11521" max="11521" width="14.140625" style="39" customWidth="1"/>
    <col min="11522" max="11522" width="23.85546875" style="39" customWidth="1"/>
    <col min="11523" max="11523" width="11.42578125" style="39" customWidth="1"/>
    <col min="11524" max="11524" width="15.140625" style="39" customWidth="1"/>
    <col min="11525" max="11525" width="19.140625" style="39" customWidth="1"/>
    <col min="11526" max="11526" width="12.7109375" style="39" customWidth="1"/>
    <col min="11527" max="11527" width="21.7109375" style="39" customWidth="1"/>
    <col min="11528" max="11528" width="14.140625" style="39" customWidth="1"/>
    <col min="11529" max="11529" width="31.28515625" style="39" customWidth="1"/>
    <col min="11530" max="11530" width="12.85546875" style="39" customWidth="1"/>
    <col min="11531" max="11531" width="17.28515625" style="39" customWidth="1"/>
    <col min="11532" max="11776" width="9.140625" style="39"/>
    <col min="11777" max="11777" width="14.140625" style="39" customWidth="1"/>
    <col min="11778" max="11778" width="23.85546875" style="39" customWidth="1"/>
    <col min="11779" max="11779" width="11.42578125" style="39" customWidth="1"/>
    <col min="11780" max="11780" width="15.140625" style="39" customWidth="1"/>
    <col min="11781" max="11781" width="19.140625" style="39" customWidth="1"/>
    <col min="11782" max="11782" width="12.7109375" style="39" customWidth="1"/>
    <col min="11783" max="11783" width="21.7109375" style="39" customWidth="1"/>
    <col min="11784" max="11784" width="14.140625" style="39" customWidth="1"/>
    <col min="11785" max="11785" width="31.28515625" style="39" customWidth="1"/>
    <col min="11786" max="11786" width="12.85546875" style="39" customWidth="1"/>
    <col min="11787" max="11787" width="17.28515625" style="39" customWidth="1"/>
    <col min="11788" max="12032" width="9.140625" style="39"/>
    <col min="12033" max="12033" width="14.140625" style="39" customWidth="1"/>
    <col min="12034" max="12034" width="23.85546875" style="39" customWidth="1"/>
    <col min="12035" max="12035" width="11.42578125" style="39" customWidth="1"/>
    <col min="12036" max="12036" width="15.140625" style="39" customWidth="1"/>
    <col min="12037" max="12037" width="19.140625" style="39" customWidth="1"/>
    <col min="12038" max="12038" width="12.7109375" style="39" customWidth="1"/>
    <col min="12039" max="12039" width="21.7109375" style="39" customWidth="1"/>
    <col min="12040" max="12040" width="14.140625" style="39" customWidth="1"/>
    <col min="12041" max="12041" width="31.28515625" style="39" customWidth="1"/>
    <col min="12042" max="12042" width="12.85546875" style="39" customWidth="1"/>
    <col min="12043" max="12043" width="17.28515625" style="39" customWidth="1"/>
    <col min="12044" max="12288" width="9.140625" style="39"/>
    <col min="12289" max="12289" width="14.140625" style="39" customWidth="1"/>
    <col min="12290" max="12290" width="23.85546875" style="39" customWidth="1"/>
    <col min="12291" max="12291" width="11.42578125" style="39" customWidth="1"/>
    <col min="12292" max="12292" width="15.140625" style="39" customWidth="1"/>
    <col min="12293" max="12293" width="19.140625" style="39" customWidth="1"/>
    <col min="12294" max="12294" width="12.7109375" style="39" customWidth="1"/>
    <col min="12295" max="12295" width="21.7109375" style="39" customWidth="1"/>
    <col min="12296" max="12296" width="14.140625" style="39" customWidth="1"/>
    <col min="12297" max="12297" width="31.28515625" style="39" customWidth="1"/>
    <col min="12298" max="12298" width="12.85546875" style="39" customWidth="1"/>
    <col min="12299" max="12299" width="17.28515625" style="39" customWidth="1"/>
    <col min="12300" max="12544" width="9.140625" style="39"/>
    <col min="12545" max="12545" width="14.140625" style="39" customWidth="1"/>
    <col min="12546" max="12546" width="23.85546875" style="39" customWidth="1"/>
    <col min="12547" max="12547" width="11.42578125" style="39" customWidth="1"/>
    <col min="12548" max="12548" width="15.140625" style="39" customWidth="1"/>
    <col min="12549" max="12549" width="19.140625" style="39" customWidth="1"/>
    <col min="12550" max="12550" width="12.7109375" style="39" customWidth="1"/>
    <col min="12551" max="12551" width="21.7109375" style="39" customWidth="1"/>
    <col min="12552" max="12552" width="14.140625" style="39" customWidth="1"/>
    <col min="12553" max="12553" width="31.28515625" style="39" customWidth="1"/>
    <col min="12554" max="12554" width="12.85546875" style="39" customWidth="1"/>
    <col min="12555" max="12555" width="17.28515625" style="39" customWidth="1"/>
    <col min="12556" max="12800" width="9.140625" style="39"/>
    <col min="12801" max="12801" width="14.140625" style="39" customWidth="1"/>
    <col min="12802" max="12802" width="23.85546875" style="39" customWidth="1"/>
    <col min="12803" max="12803" width="11.42578125" style="39" customWidth="1"/>
    <col min="12804" max="12804" width="15.140625" style="39" customWidth="1"/>
    <col min="12805" max="12805" width="19.140625" style="39" customWidth="1"/>
    <col min="12806" max="12806" width="12.7109375" style="39" customWidth="1"/>
    <col min="12807" max="12807" width="21.7109375" style="39" customWidth="1"/>
    <col min="12808" max="12808" width="14.140625" style="39" customWidth="1"/>
    <col min="12809" max="12809" width="31.28515625" style="39" customWidth="1"/>
    <col min="12810" max="12810" width="12.85546875" style="39" customWidth="1"/>
    <col min="12811" max="12811" width="17.28515625" style="39" customWidth="1"/>
    <col min="12812" max="13056" width="9.140625" style="39"/>
    <col min="13057" max="13057" width="14.140625" style="39" customWidth="1"/>
    <col min="13058" max="13058" width="23.85546875" style="39" customWidth="1"/>
    <col min="13059" max="13059" width="11.42578125" style="39" customWidth="1"/>
    <col min="13060" max="13060" width="15.140625" style="39" customWidth="1"/>
    <col min="13061" max="13061" width="19.140625" style="39" customWidth="1"/>
    <col min="13062" max="13062" width="12.7109375" style="39" customWidth="1"/>
    <col min="13063" max="13063" width="21.7109375" style="39" customWidth="1"/>
    <col min="13064" max="13064" width="14.140625" style="39" customWidth="1"/>
    <col min="13065" max="13065" width="31.28515625" style="39" customWidth="1"/>
    <col min="13066" max="13066" width="12.85546875" style="39" customWidth="1"/>
    <col min="13067" max="13067" width="17.28515625" style="39" customWidth="1"/>
    <col min="13068" max="13312" width="9.140625" style="39"/>
    <col min="13313" max="13313" width="14.140625" style="39" customWidth="1"/>
    <col min="13314" max="13314" width="23.85546875" style="39" customWidth="1"/>
    <col min="13315" max="13315" width="11.42578125" style="39" customWidth="1"/>
    <col min="13316" max="13316" width="15.140625" style="39" customWidth="1"/>
    <col min="13317" max="13317" width="19.140625" style="39" customWidth="1"/>
    <col min="13318" max="13318" width="12.7109375" style="39" customWidth="1"/>
    <col min="13319" max="13319" width="21.7109375" style="39" customWidth="1"/>
    <col min="13320" max="13320" width="14.140625" style="39" customWidth="1"/>
    <col min="13321" max="13321" width="31.28515625" style="39" customWidth="1"/>
    <col min="13322" max="13322" width="12.85546875" style="39" customWidth="1"/>
    <col min="13323" max="13323" width="17.28515625" style="39" customWidth="1"/>
    <col min="13324" max="13568" width="9.140625" style="39"/>
    <col min="13569" max="13569" width="14.140625" style="39" customWidth="1"/>
    <col min="13570" max="13570" width="23.85546875" style="39" customWidth="1"/>
    <col min="13571" max="13571" width="11.42578125" style="39" customWidth="1"/>
    <col min="13572" max="13572" width="15.140625" style="39" customWidth="1"/>
    <col min="13573" max="13573" width="19.140625" style="39" customWidth="1"/>
    <col min="13574" max="13574" width="12.7109375" style="39" customWidth="1"/>
    <col min="13575" max="13575" width="21.7109375" style="39" customWidth="1"/>
    <col min="13576" max="13576" width="14.140625" style="39" customWidth="1"/>
    <col min="13577" max="13577" width="31.28515625" style="39" customWidth="1"/>
    <col min="13578" max="13578" width="12.85546875" style="39" customWidth="1"/>
    <col min="13579" max="13579" width="17.28515625" style="39" customWidth="1"/>
    <col min="13580" max="13824" width="9.140625" style="39"/>
    <col min="13825" max="13825" width="14.140625" style="39" customWidth="1"/>
    <col min="13826" max="13826" width="23.85546875" style="39" customWidth="1"/>
    <col min="13827" max="13827" width="11.42578125" style="39" customWidth="1"/>
    <col min="13828" max="13828" width="15.140625" style="39" customWidth="1"/>
    <col min="13829" max="13829" width="19.140625" style="39" customWidth="1"/>
    <col min="13830" max="13830" width="12.7109375" style="39" customWidth="1"/>
    <col min="13831" max="13831" width="21.7109375" style="39" customWidth="1"/>
    <col min="13832" max="13832" width="14.140625" style="39" customWidth="1"/>
    <col min="13833" max="13833" width="31.28515625" style="39" customWidth="1"/>
    <col min="13834" max="13834" width="12.85546875" style="39" customWidth="1"/>
    <col min="13835" max="13835" width="17.28515625" style="39" customWidth="1"/>
    <col min="13836" max="14080" width="9.140625" style="39"/>
    <col min="14081" max="14081" width="14.140625" style="39" customWidth="1"/>
    <col min="14082" max="14082" width="23.85546875" style="39" customWidth="1"/>
    <col min="14083" max="14083" width="11.42578125" style="39" customWidth="1"/>
    <col min="14084" max="14084" width="15.140625" style="39" customWidth="1"/>
    <col min="14085" max="14085" width="19.140625" style="39" customWidth="1"/>
    <col min="14086" max="14086" width="12.7109375" style="39" customWidth="1"/>
    <col min="14087" max="14087" width="21.7109375" style="39" customWidth="1"/>
    <col min="14088" max="14088" width="14.140625" style="39" customWidth="1"/>
    <col min="14089" max="14089" width="31.28515625" style="39" customWidth="1"/>
    <col min="14090" max="14090" width="12.85546875" style="39" customWidth="1"/>
    <col min="14091" max="14091" width="17.28515625" style="39" customWidth="1"/>
    <col min="14092" max="14336" width="9.140625" style="39"/>
    <col min="14337" max="14337" width="14.140625" style="39" customWidth="1"/>
    <col min="14338" max="14338" width="23.85546875" style="39" customWidth="1"/>
    <col min="14339" max="14339" width="11.42578125" style="39" customWidth="1"/>
    <col min="14340" max="14340" width="15.140625" style="39" customWidth="1"/>
    <col min="14341" max="14341" width="19.140625" style="39" customWidth="1"/>
    <col min="14342" max="14342" width="12.7109375" style="39" customWidth="1"/>
    <col min="14343" max="14343" width="21.7109375" style="39" customWidth="1"/>
    <col min="14344" max="14344" width="14.140625" style="39" customWidth="1"/>
    <col min="14345" max="14345" width="31.28515625" style="39" customWidth="1"/>
    <col min="14346" max="14346" width="12.85546875" style="39" customWidth="1"/>
    <col min="14347" max="14347" width="17.28515625" style="39" customWidth="1"/>
    <col min="14348" max="14592" width="9.140625" style="39"/>
    <col min="14593" max="14593" width="14.140625" style="39" customWidth="1"/>
    <col min="14594" max="14594" width="23.85546875" style="39" customWidth="1"/>
    <col min="14595" max="14595" width="11.42578125" style="39" customWidth="1"/>
    <col min="14596" max="14596" width="15.140625" style="39" customWidth="1"/>
    <col min="14597" max="14597" width="19.140625" style="39" customWidth="1"/>
    <col min="14598" max="14598" width="12.7109375" style="39" customWidth="1"/>
    <col min="14599" max="14599" width="21.7109375" style="39" customWidth="1"/>
    <col min="14600" max="14600" width="14.140625" style="39" customWidth="1"/>
    <col min="14601" max="14601" width="31.28515625" style="39" customWidth="1"/>
    <col min="14602" max="14602" width="12.85546875" style="39" customWidth="1"/>
    <col min="14603" max="14603" width="17.28515625" style="39" customWidth="1"/>
    <col min="14604" max="14848" width="9.140625" style="39"/>
    <col min="14849" max="14849" width="14.140625" style="39" customWidth="1"/>
    <col min="14850" max="14850" width="23.85546875" style="39" customWidth="1"/>
    <col min="14851" max="14851" width="11.42578125" style="39" customWidth="1"/>
    <col min="14852" max="14852" width="15.140625" style="39" customWidth="1"/>
    <col min="14853" max="14853" width="19.140625" style="39" customWidth="1"/>
    <col min="14854" max="14854" width="12.7109375" style="39" customWidth="1"/>
    <col min="14855" max="14855" width="21.7109375" style="39" customWidth="1"/>
    <col min="14856" max="14856" width="14.140625" style="39" customWidth="1"/>
    <col min="14857" max="14857" width="31.28515625" style="39" customWidth="1"/>
    <col min="14858" max="14858" width="12.85546875" style="39" customWidth="1"/>
    <col min="14859" max="14859" width="17.28515625" style="39" customWidth="1"/>
    <col min="14860" max="15104" width="9.140625" style="39"/>
    <col min="15105" max="15105" width="14.140625" style="39" customWidth="1"/>
    <col min="15106" max="15106" width="23.85546875" style="39" customWidth="1"/>
    <col min="15107" max="15107" width="11.42578125" style="39" customWidth="1"/>
    <col min="15108" max="15108" width="15.140625" style="39" customWidth="1"/>
    <col min="15109" max="15109" width="19.140625" style="39" customWidth="1"/>
    <col min="15110" max="15110" width="12.7109375" style="39" customWidth="1"/>
    <col min="15111" max="15111" width="21.7109375" style="39" customWidth="1"/>
    <col min="15112" max="15112" width="14.140625" style="39" customWidth="1"/>
    <col min="15113" max="15113" width="31.28515625" style="39" customWidth="1"/>
    <col min="15114" max="15114" width="12.85546875" style="39" customWidth="1"/>
    <col min="15115" max="15115" width="17.28515625" style="39" customWidth="1"/>
    <col min="15116" max="15360" width="9.140625" style="39"/>
    <col min="15361" max="15361" width="14.140625" style="39" customWidth="1"/>
    <col min="15362" max="15362" width="23.85546875" style="39" customWidth="1"/>
    <col min="15363" max="15363" width="11.42578125" style="39" customWidth="1"/>
    <col min="15364" max="15364" width="15.140625" style="39" customWidth="1"/>
    <col min="15365" max="15365" width="19.140625" style="39" customWidth="1"/>
    <col min="15366" max="15366" width="12.7109375" style="39" customWidth="1"/>
    <col min="15367" max="15367" width="21.7109375" style="39" customWidth="1"/>
    <col min="15368" max="15368" width="14.140625" style="39" customWidth="1"/>
    <col min="15369" max="15369" width="31.28515625" style="39" customWidth="1"/>
    <col min="15370" max="15370" width="12.85546875" style="39" customWidth="1"/>
    <col min="15371" max="15371" width="17.28515625" style="39" customWidth="1"/>
    <col min="15372" max="15616" width="9.140625" style="39"/>
    <col min="15617" max="15617" width="14.140625" style="39" customWidth="1"/>
    <col min="15618" max="15618" width="23.85546875" style="39" customWidth="1"/>
    <col min="15619" max="15619" width="11.42578125" style="39" customWidth="1"/>
    <col min="15620" max="15620" width="15.140625" style="39" customWidth="1"/>
    <col min="15621" max="15621" width="19.140625" style="39" customWidth="1"/>
    <col min="15622" max="15622" width="12.7109375" style="39" customWidth="1"/>
    <col min="15623" max="15623" width="21.7109375" style="39" customWidth="1"/>
    <col min="15624" max="15624" width="14.140625" style="39" customWidth="1"/>
    <col min="15625" max="15625" width="31.28515625" style="39" customWidth="1"/>
    <col min="15626" max="15626" width="12.85546875" style="39" customWidth="1"/>
    <col min="15627" max="15627" width="17.28515625" style="39" customWidth="1"/>
    <col min="15628" max="15872" width="9.140625" style="39"/>
    <col min="15873" max="15873" width="14.140625" style="39" customWidth="1"/>
    <col min="15874" max="15874" width="23.85546875" style="39" customWidth="1"/>
    <col min="15875" max="15875" width="11.42578125" style="39" customWidth="1"/>
    <col min="15876" max="15876" width="15.140625" style="39" customWidth="1"/>
    <col min="15877" max="15877" width="19.140625" style="39" customWidth="1"/>
    <col min="15878" max="15878" width="12.7109375" style="39" customWidth="1"/>
    <col min="15879" max="15879" width="21.7109375" style="39" customWidth="1"/>
    <col min="15880" max="15880" width="14.140625" style="39" customWidth="1"/>
    <col min="15881" max="15881" width="31.28515625" style="39" customWidth="1"/>
    <col min="15882" max="15882" width="12.85546875" style="39" customWidth="1"/>
    <col min="15883" max="15883" width="17.28515625" style="39" customWidth="1"/>
    <col min="15884" max="16128" width="9.140625" style="39"/>
    <col min="16129" max="16129" width="14.140625" style="39" customWidth="1"/>
    <col min="16130" max="16130" width="23.85546875" style="39" customWidth="1"/>
    <col min="16131" max="16131" width="11.42578125" style="39" customWidth="1"/>
    <col min="16132" max="16132" width="15.140625" style="39" customWidth="1"/>
    <col min="16133" max="16133" width="19.140625" style="39" customWidth="1"/>
    <col min="16134" max="16134" width="12.7109375" style="39" customWidth="1"/>
    <col min="16135" max="16135" width="21.7109375" style="39" customWidth="1"/>
    <col min="16136" max="16136" width="14.140625" style="39" customWidth="1"/>
    <col min="16137" max="16137" width="31.28515625" style="39" customWidth="1"/>
    <col min="16138" max="16138" width="12.85546875" style="39" customWidth="1"/>
    <col min="16139" max="16139" width="17.28515625" style="39" customWidth="1"/>
    <col min="16140" max="16384" width="9.140625" style="39"/>
  </cols>
  <sheetData>
    <row r="1" spans="1:11" ht="15" x14ac:dyDescent="0.2">
      <c r="K1" s="40"/>
    </row>
    <row r="2" spans="1:11" x14ac:dyDescent="0.2">
      <c r="A2" s="41"/>
      <c r="B2" s="41"/>
      <c r="C2" s="41"/>
      <c r="D2" s="41"/>
      <c r="E2" s="41"/>
      <c r="F2" s="41"/>
      <c r="G2" s="41"/>
      <c r="H2" s="42"/>
      <c r="I2" s="42"/>
      <c r="K2" s="43"/>
    </row>
    <row r="3" spans="1:11" ht="18.75" x14ac:dyDescent="0.2">
      <c r="A3" s="41"/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1"/>
    </row>
    <row r="4" spans="1:11" ht="13.5" thickBot="1" x14ac:dyDescent="0.25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x14ac:dyDescent="0.2">
      <c r="A5" s="47" t="s">
        <v>33</v>
      </c>
      <c r="B5" s="48" t="s">
        <v>5</v>
      </c>
      <c r="C5" s="49" t="s">
        <v>6</v>
      </c>
      <c r="D5" s="49"/>
      <c r="E5" s="49"/>
      <c r="F5" s="49" t="s">
        <v>7</v>
      </c>
      <c r="G5" s="49" t="s">
        <v>8</v>
      </c>
      <c r="H5" s="49"/>
      <c r="I5" s="49"/>
      <c r="J5" s="49"/>
      <c r="K5" s="50" t="s">
        <v>9</v>
      </c>
    </row>
    <row r="6" spans="1:11" ht="175.5" customHeight="1" thickBot="1" x14ac:dyDescent="0.25">
      <c r="A6" s="51"/>
      <c r="B6" s="48"/>
      <c r="C6" s="52" t="s">
        <v>10</v>
      </c>
      <c r="D6" s="52" t="s">
        <v>11</v>
      </c>
      <c r="E6" s="52" t="s">
        <v>12</v>
      </c>
      <c r="F6" s="49"/>
      <c r="G6" s="53" t="s">
        <v>13</v>
      </c>
      <c r="H6" s="52" t="s">
        <v>14</v>
      </c>
      <c r="I6" s="52" t="s">
        <v>15</v>
      </c>
      <c r="J6" s="52" t="s">
        <v>14</v>
      </c>
      <c r="K6" s="50"/>
    </row>
    <row r="7" spans="1:11" ht="36" customHeight="1" x14ac:dyDescent="0.25">
      <c r="A7" s="54" t="s">
        <v>34</v>
      </c>
      <c r="B7" s="55" t="s">
        <v>35</v>
      </c>
      <c r="C7" s="56">
        <v>185.636</v>
      </c>
      <c r="D7" s="56"/>
      <c r="E7" s="55"/>
      <c r="F7" s="57">
        <v>185.636</v>
      </c>
      <c r="G7" s="58">
        <v>3110</v>
      </c>
      <c r="H7" s="56">
        <v>10.5</v>
      </c>
      <c r="I7" s="59" t="s">
        <v>36</v>
      </c>
      <c r="J7" s="56">
        <v>10.5</v>
      </c>
      <c r="K7" s="60">
        <v>9.74</v>
      </c>
    </row>
    <row r="8" spans="1:11" ht="16.5" customHeight="1" thickBot="1" x14ac:dyDescent="0.3">
      <c r="A8" s="61"/>
      <c r="B8" s="55"/>
      <c r="C8" s="56"/>
      <c r="D8" s="56"/>
      <c r="E8" s="55"/>
      <c r="F8" s="57">
        <v>0</v>
      </c>
      <c r="G8" s="58">
        <v>3110</v>
      </c>
      <c r="H8" s="56">
        <v>137.4</v>
      </c>
      <c r="I8" s="55" t="s">
        <v>37</v>
      </c>
      <c r="J8" s="56">
        <v>137.4</v>
      </c>
      <c r="K8" s="60"/>
    </row>
    <row r="9" spans="1:11" ht="16.5" hidden="1" customHeight="1" thickBot="1" x14ac:dyDescent="0.3">
      <c r="A9" s="62"/>
      <c r="B9" s="58"/>
      <c r="C9" s="56"/>
      <c r="D9" s="56"/>
      <c r="E9" s="55"/>
      <c r="F9" s="57">
        <v>0</v>
      </c>
      <c r="G9" s="58"/>
      <c r="H9" s="56"/>
      <c r="I9" s="59"/>
      <c r="J9" s="56"/>
      <c r="K9" s="60"/>
    </row>
    <row r="10" spans="1:11" ht="15.75" x14ac:dyDescent="0.25">
      <c r="A10" s="54"/>
      <c r="B10" s="58"/>
      <c r="C10" s="56"/>
      <c r="D10" s="56"/>
      <c r="E10" s="55"/>
      <c r="F10" s="57">
        <v>0</v>
      </c>
      <c r="G10" s="58">
        <v>3110</v>
      </c>
      <c r="H10" s="56">
        <v>13.997999999999999</v>
      </c>
      <c r="I10" s="59" t="s">
        <v>38</v>
      </c>
      <c r="J10" s="56">
        <v>14</v>
      </c>
      <c r="K10" s="60"/>
    </row>
    <row r="11" spans="1:11" ht="16.5" thickBot="1" x14ac:dyDescent="0.3">
      <c r="A11" s="62"/>
      <c r="B11" s="58"/>
      <c r="C11" s="56"/>
      <c r="D11" s="56"/>
      <c r="E11" s="55"/>
      <c r="F11" s="57">
        <v>0</v>
      </c>
      <c r="G11" s="58">
        <v>3110</v>
      </c>
      <c r="H11" s="56">
        <v>13.997999999999999</v>
      </c>
      <c r="I11" s="59" t="s">
        <v>38</v>
      </c>
      <c r="J11" s="56">
        <v>14</v>
      </c>
      <c r="K11" s="60"/>
    </row>
    <row r="12" spans="1:11" ht="15.75" x14ac:dyDescent="0.25">
      <c r="A12" s="63"/>
      <c r="B12" s="58"/>
      <c r="C12" s="56"/>
      <c r="D12" s="56"/>
      <c r="E12" s="55"/>
      <c r="F12" s="57">
        <v>0</v>
      </c>
      <c r="G12" s="64"/>
      <c r="H12" s="56"/>
      <c r="I12" s="55"/>
      <c r="J12" s="56"/>
      <c r="K12" s="60"/>
    </row>
    <row r="13" spans="1:11" ht="15.75" x14ac:dyDescent="0.25">
      <c r="A13" s="63"/>
      <c r="B13" s="58"/>
      <c r="C13" s="56"/>
      <c r="D13" s="56"/>
      <c r="E13" s="55"/>
      <c r="F13" s="57">
        <v>0</v>
      </c>
      <c r="G13" s="64"/>
      <c r="H13" s="56"/>
      <c r="I13" s="55"/>
      <c r="J13" s="56"/>
      <c r="K13" s="60"/>
    </row>
    <row r="14" spans="1:11" ht="15.75" x14ac:dyDescent="0.25">
      <c r="A14" s="63"/>
      <c r="B14" s="58"/>
      <c r="C14" s="56"/>
      <c r="D14" s="56"/>
      <c r="E14" s="55"/>
      <c r="F14" s="57">
        <v>0</v>
      </c>
      <c r="G14" s="58"/>
      <c r="H14" s="56"/>
      <c r="I14" s="55"/>
      <c r="J14" s="56"/>
      <c r="K14" s="60"/>
    </row>
    <row r="15" spans="1:11" ht="15.75" x14ac:dyDescent="0.25">
      <c r="A15" s="64"/>
      <c r="B15" s="58"/>
      <c r="C15" s="56"/>
      <c r="D15" s="56"/>
      <c r="E15" s="55"/>
      <c r="F15" s="57">
        <v>0</v>
      </c>
      <c r="G15" s="58"/>
      <c r="H15" s="56"/>
      <c r="I15" s="55"/>
      <c r="J15" s="56"/>
      <c r="K15" s="60"/>
    </row>
    <row r="16" spans="1:11" ht="15.75" x14ac:dyDescent="0.25">
      <c r="A16" s="64"/>
      <c r="B16" s="58"/>
      <c r="C16" s="56"/>
      <c r="D16" s="56"/>
      <c r="E16" s="55"/>
      <c r="F16" s="57">
        <v>0</v>
      </c>
      <c r="G16" s="58"/>
      <c r="H16" s="56"/>
      <c r="I16" s="55"/>
      <c r="J16" s="56"/>
      <c r="K16" s="60"/>
    </row>
    <row r="17" spans="1:11" ht="15.75" x14ac:dyDescent="0.25">
      <c r="A17" s="63"/>
      <c r="B17" s="58"/>
      <c r="C17" s="56"/>
      <c r="D17" s="56"/>
      <c r="E17" s="55"/>
      <c r="F17" s="57">
        <v>0</v>
      </c>
      <c r="G17" s="58"/>
      <c r="H17" s="56"/>
      <c r="I17" s="55"/>
      <c r="J17" s="56"/>
      <c r="K17" s="60"/>
    </row>
    <row r="18" spans="1:11" ht="15.75" x14ac:dyDescent="0.25">
      <c r="A18" s="63"/>
      <c r="B18" s="58"/>
      <c r="C18" s="56"/>
      <c r="D18" s="56"/>
      <c r="E18" s="55"/>
      <c r="F18" s="57">
        <v>0</v>
      </c>
      <c r="G18" s="58"/>
      <c r="H18" s="56"/>
      <c r="I18" s="55"/>
      <c r="J18" s="56"/>
      <c r="K18" s="60"/>
    </row>
    <row r="19" spans="1:11" ht="15.75" x14ac:dyDescent="0.25">
      <c r="A19" s="63"/>
      <c r="B19" s="58"/>
      <c r="C19" s="56"/>
      <c r="D19" s="56"/>
      <c r="E19" s="55"/>
      <c r="F19" s="57">
        <v>0</v>
      </c>
      <c r="G19" s="58"/>
      <c r="H19" s="56"/>
      <c r="I19" s="55"/>
      <c r="J19" s="56"/>
      <c r="K19" s="60"/>
    </row>
    <row r="20" spans="1:11" ht="15.75" x14ac:dyDescent="0.25">
      <c r="A20" s="63"/>
      <c r="B20" s="58"/>
      <c r="C20" s="56"/>
      <c r="D20" s="56"/>
      <c r="E20" s="55"/>
      <c r="F20" s="57">
        <v>0</v>
      </c>
      <c r="G20" s="58"/>
      <c r="H20" s="56"/>
      <c r="I20" s="55"/>
      <c r="J20" s="56"/>
      <c r="K20" s="60"/>
    </row>
    <row r="21" spans="1:11" ht="15.75" x14ac:dyDescent="0.25">
      <c r="A21" s="63"/>
      <c r="B21" s="58"/>
      <c r="C21" s="56"/>
      <c r="D21" s="56"/>
      <c r="E21" s="55"/>
      <c r="F21" s="57">
        <v>0</v>
      </c>
      <c r="G21" s="58"/>
      <c r="H21" s="56"/>
      <c r="I21" s="55"/>
      <c r="J21" s="56"/>
      <c r="K21" s="60"/>
    </row>
    <row r="22" spans="1:11" ht="15.75" x14ac:dyDescent="0.25">
      <c r="A22" s="63"/>
      <c r="B22" s="58"/>
      <c r="C22" s="56"/>
      <c r="D22" s="56"/>
      <c r="E22" s="55"/>
      <c r="F22" s="57">
        <v>0</v>
      </c>
      <c r="G22" s="58"/>
      <c r="H22" s="56"/>
      <c r="I22" s="55"/>
      <c r="J22" s="56"/>
      <c r="K22" s="60"/>
    </row>
    <row r="23" spans="1:11" ht="15.75" x14ac:dyDescent="0.25">
      <c r="A23" s="63"/>
      <c r="B23" s="58"/>
      <c r="C23" s="56"/>
      <c r="D23" s="56"/>
      <c r="E23" s="55"/>
      <c r="F23" s="57">
        <v>0</v>
      </c>
      <c r="G23" s="58"/>
      <c r="H23" s="56"/>
      <c r="I23" s="55"/>
      <c r="J23" s="56"/>
      <c r="K23" s="60"/>
    </row>
    <row r="24" spans="1:11" ht="15.75" x14ac:dyDescent="0.25">
      <c r="A24" s="63"/>
      <c r="B24" s="58"/>
      <c r="C24" s="56"/>
      <c r="D24" s="56"/>
      <c r="E24" s="55"/>
      <c r="F24" s="57">
        <v>0</v>
      </c>
      <c r="G24" s="58"/>
      <c r="H24" s="56"/>
      <c r="I24" s="55"/>
      <c r="J24" s="56"/>
      <c r="K24" s="60"/>
    </row>
    <row r="25" spans="1:11" ht="15.75" x14ac:dyDescent="0.25">
      <c r="A25" s="64"/>
      <c r="B25" s="58"/>
      <c r="C25" s="56"/>
      <c r="D25" s="56"/>
      <c r="E25" s="55"/>
      <c r="F25" s="57">
        <v>0</v>
      </c>
      <c r="G25" s="58"/>
      <c r="H25" s="56"/>
      <c r="I25" s="55"/>
      <c r="J25" s="56"/>
      <c r="K25" s="60"/>
    </row>
    <row r="26" spans="1:11" ht="15.75" x14ac:dyDescent="0.25">
      <c r="A26" s="64"/>
      <c r="B26" s="58"/>
      <c r="C26" s="56"/>
      <c r="D26" s="56"/>
      <c r="E26" s="55"/>
      <c r="F26" s="57">
        <v>0</v>
      </c>
      <c r="G26" s="58"/>
      <c r="H26" s="56"/>
      <c r="I26" s="55"/>
      <c r="J26" s="56"/>
      <c r="K26" s="60"/>
    </row>
    <row r="27" spans="1:11" ht="15.75" x14ac:dyDescent="0.25">
      <c r="A27" s="63"/>
      <c r="B27" s="58"/>
      <c r="C27" s="56"/>
      <c r="D27" s="56"/>
      <c r="E27" s="55"/>
      <c r="F27" s="57">
        <v>0</v>
      </c>
      <c r="G27" s="58"/>
      <c r="H27" s="56"/>
      <c r="I27" s="55"/>
      <c r="J27" s="56"/>
      <c r="K27" s="60"/>
    </row>
    <row r="28" spans="1:11" ht="15.75" x14ac:dyDescent="0.25">
      <c r="A28" s="63"/>
      <c r="B28" s="58"/>
      <c r="C28" s="56"/>
      <c r="D28" s="56"/>
      <c r="E28" s="55"/>
      <c r="F28" s="57">
        <v>0</v>
      </c>
      <c r="G28" s="58"/>
      <c r="H28" s="56"/>
      <c r="I28" s="55"/>
      <c r="J28" s="56"/>
      <c r="K28" s="60"/>
    </row>
    <row r="29" spans="1:11" ht="15.75" x14ac:dyDescent="0.25">
      <c r="A29" s="63"/>
      <c r="B29" s="58"/>
      <c r="C29" s="56"/>
      <c r="D29" s="56"/>
      <c r="E29" s="55"/>
      <c r="F29" s="57">
        <v>0</v>
      </c>
      <c r="G29" s="58"/>
      <c r="H29" s="56"/>
      <c r="I29" s="55"/>
      <c r="J29" s="56"/>
      <c r="K29" s="60"/>
    </row>
    <row r="30" spans="1:11" ht="15.75" x14ac:dyDescent="0.25">
      <c r="A30" s="63"/>
      <c r="B30" s="58"/>
      <c r="C30" s="56"/>
      <c r="D30" s="56"/>
      <c r="E30" s="55"/>
      <c r="F30" s="57">
        <v>0</v>
      </c>
      <c r="G30" s="58"/>
      <c r="H30" s="56"/>
      <c r="I30" s="55"/>
      <c r="J30" s="56"/>
      <c r="K30" s="60"/>
    </row>
    <row r="31" spans="1:11" ht="15.75" x14ac:dyDescent="0.25">
      <c r="A31" s="63"/>
      <c r="B31" s="58"/>
      <c r="C31" s="56"/>
      <c r="D31" s="56"/>
      <c r="E31" s="55"/>
      <c r="F31" s="57">
        <v>0</v>
      </c>
      <c r="G31" s="58"/>
      <c r="H31" s="56"/>
      <c r="I31" s="55"/>
      <c r="J31" s="56"/>
      <c r="K31" s="60"/>
    </row>
    <row r="32" spans="1:11" ht="15.75" x14ac:dyDescent="0.25">
      <c r="A32" s="63"/>
      <c r="B32" s="58"/>
      <c r="C32" s="56"/>
      <c r="D32" s="56"/>
      <c r="E32" s="55"/>
      <c r="F32" s="57">
        <v>0</v>
      </c>
      <c r="G32" s="58"/>
      <c r="H32" s="56"/>
      <c r="I32" s="55"/>
      <c r="J32" s="56"/>
      <c r="K32" s="60"/>
    </row>
    <row r="33" spans="1:11" ht="15.75" x14ac:dyDescent="0.25">
      <c r="A33" s="63"/>
      <c r="B33" s="58"/>
      <c r="C33" s="56"/>
      <c r="D33" s="56"/>
      <c r="E33" s="55"/>
      <c r="F33" s="57">
        <v>0</v>
      </c>
      <c r="G33" s="58"/>
      <c r="H33" s="56"/>
      <c r="I33" s="55"/>
      <c r="J33" s="56"/>
      <c r="K33" s="60"/>
    </row>
    <row r="34" spans="1:11" ht="15.75" x14ac:dyDescent="0.25">
      <c r="A34" s="63"/>
      <c r="B34" s="58"/>
      <c r="C34" s="56"/>
      <c r="D34" s="56"/>
      <c r="E34" s="55"/>
      <c r="F34" s="57">
        <v>0</v>
      </c>
      <c r="G34" s="58"/>
      <c r="H34" s="56"/>
      <c r="I34" s="55"/>
      <c r="J34" s="56"/>
      <c r="K34" s="60"/>
    </row>
    <row r="35" spans="1:11" ht="15.75" x14ac:dyDescent="0.25">
      <c r="A35" s="64"/>
      <c r="B35" s="58"/>
      <c r="C35" s="56"/>
      <c r="D35" s="56"/>
      <c r="E35" s="55"/>
      <c r="F35" s="57">
        <v>0</v>
      </c>
      <c r="G35" s="58"/>
      <c r="H35" s="56"/>
      <c r="I35" s="55"/>
      <c r="J35" s="56"/>
      <c r="K35" s="60"/>
    </row>
    <row r="36" spans="1:11" ht="15.75" x14ac:dyDescent="0.25">
      <c r="A36" s="64"/>
      <c r="B36" s="58"/>
      <c r="C36" s="56"/>
      <c r="D36" s="56"/>
      <c r="E36" s="55"/>
      <c r="F36" s="57">
        <v>0</v>
      </c>
      <c r="G36" s="58"/>
      <c r="H36" s="56"/>
      <c r="I36" s="55"/>
      <c r="J36" s="56"/>
      <c r="K36" s="60"/>
    </row>
    <row r="37" spans="1:11" ht="15.75" x14ac:dyDescent="0.25">
      <c r="A37" s="63"/>
      <c r="B37" s="58"/>
      <c r="C37" s="56"/>
      <c r="D37" s="56"/>
      <c r="E37" s="55"/>
      <c r="F37" s="57">
        <v>0</v>
      </c>
      <c r="G37" s="58"/>
      <c r="H37" s="56"/>
      <c r="I37" s="55"/>
      <c r="J37" s="56"/>
      <c r="K37" s="60"/>
    </row>
    <row r="38" spans="1:11" ht="15.75" x14ac:dyDescent="0.25">
      <c r="A38" s="63"/>
      <c r="B38" s="58"/>
      <c r="C38" s="56"/>
      <c r="D38" s="56"/>
      <c r="E38" s="55"/>
      <c r="F38" s="57">
        <v>0</v>
      </c>
      <c r="G38" s="58"/>
      <c r="H38" s="56"/>
      <c r="I38" s="55"/>
      <c r="J38" s="56"/>
      <c r="K38" s="60"/>
    </row>
    <row r="39" spans="1:11" ht="15.75" x14ac:dyDescent="0.25">
      <c r="A39" s="63"/>
      <c r="B39" s="58"/>
      <c r="C39" s="56"/>
      <c r="D39" s="56"/>
      <c r="E39" s="55"/>
      <c r="F39" s="57">
        <v>0</v>
      </c>
      <c r="G39" s="58"/>
      <c r="H39" s="56"/>
      <c r="I39" s="55"/>
      <c r="J39" s="56"/>
      <c r="K39" s="60"/>
    </row>
    <row r="40" spans="1:11" ht="15.75" x14ac:dyDescent="0.25">
      <c r="A40" s="63"/>
      <c r="B40" s="58"/>
      <c r="C40" s="56"/>
      <c r="D40" s="56"/>
      <c r="E40" s="55"/>
      <c r="F40" s="57">
        <v>0</v>
      </c>
      <c r="G40" s="58"/>
      <c r="H40" s="56"/>
      <c r="I40" s="55"/>
      <c r="J40" s="56"/>
      <c r="K40" s="60"/>
    </row>
    <row r="41" spans="1:11" ht="15.75" x14ac:dyDescent="0.25">
      <c r="A41" s="63"/>
      <c r="B41" s="58"/>
      <c r="C41" s="56"/>
      <c r="D41" s="56"/>
      <c r="E41" s="55"/>
      <c r="F41" s="57">
        <v>0</v>
      </c>
      <c r="G41" s="58"/>
      <c r="H41" s="56"/>
      <c r="I41" s="55"/>
      <c r="J41" s="56"/>
      <c r="K41" s="60"/>
    </row>
    <row r="42" spans="1:11" ht="15.75" x14ac:dyDescent="0.25">
      <c r="A42" s="63"/>
      <c r="B42" s="58"/>
      <c r="C42" s="56"/>
      <c r="D42" s="56"/>
      <c r="E42" s="55"/>
      <c r="F42" s="57">
        <v>0</v>
      </c>
      <c r="G42" s="58"/>
      <c r="H42" s="56"/>
      <c r="I42" s="55"/>
      <c r="J42" s="56"/>
      <c r="K42" s="60"/>
    </row>
    <row r="43" spans="1:11" ht="15.75" x14ac:dyDescent="0.25">
      <c r="A43" s="63"/>
      <c r="B43" s="58"/>
      <c r="C43" s="56"/>
      <c r="D43" s="56"/>
      <c r="E43" s="55"/>
      <c r="F43" s="57">
        <v>0</v>
      </c>
      <c r="G43" s="58"/>
      <c r="H43" s="56"/>
      <c r="I43" s="55"/>
      <c r="J43" s="56"/>
      <c r="K43" s="60"/>
    </row>
    <row r="44" spans="1:11" ht="15.75" x14ac:dyDescent="0.25">
      <c r="A44" s="63"/>
      <c r="B44" s="58"/>
      <c r="C44" s="56"/>
      <c r="D44" s="56"/>
      <c r="E44" s="55"/>
      <c r="F44" s="57">
        <v>0</v>
      </c>
      <c r="G44" s="58"/>
      <c r="H44" s="56"/>
      <c r="I44" s="55"/>
      <c r="J44" s="56"/>
      <c r="K44" s="60"/>
    </row>
    <row r="45" spans="1:11" ht="15.75" x14ac:dyDescent="0.25">
      <c r="A45" s="64"/>
      <c r="B45" s="58"/>
      <c r="C45" s="56"/>
      <c r="D45" s="56"/>
      <c r="E45" s="55"/>
      <c r="F45" s="57">
        <v>0</v>
      </c>
      <c r="G45" s="58"/>
      <c r="H45" s="56"/>
      <c r="I45" s="55"/>
      <c r="J45" s="56"/>
      <c r="K45" s="60"/>
    </row>
    <row r="46" spans="1:11" ht="15.75" x14ac:dyDescent="0.25">
      <c r="A46" s="64"/>
      <c r="B46" s="58"/>
      <c r="C46" s="56"/>
      <c r="D46" s="56"/>
      <c r="E46" s="55"/>
      <c r="F46" s="57">
        <v>0</v>
      </c>
      <c r="G46" s="58"/>
      <c r="H46" s="56"/>
      <c r="I46" s="55"/>
      <c r="J46" s="56"/>
      <c r="K46" s="60"/>
    </row>
    <row r="47" spans="1:11" ht="15.75" x14ac:dyDescent="0.25">
      <c r="A47" s="65"/>
      <c r="B47" s="66"/>
      <c r="C47" s="67"/>
      <c r="D47" s="67"/>
      <c r="E47" s="68"/>
      <c r="F47" s="57">
        <v>0</v>
      </c>
      <c r="G47" s="66"/>
      <c r="H47" s="67"/>
      <c r="I47" s="68"/>
      <c r="J47" s="67"/>
      <c r="K47" s="60"/>
    </row>
    <row r="48" spans="1:11" ht="15.75" x14ac:dyDescent="0.25">
      <c r="A48" s="65"/>
      <c r="B48" s="66"/>
      <c r="C48" s="67"/>
      <c r="D48" s="67"/>
      <c r="E48" s="68"/>
      <c r="F48" s="57">
        <v>0</v>
      </c>
      <c r="G48" s="66"/>
      <c r="H48" s="67"/>
      <c r="I48" s="68"/>
      <c r="J48" s="67"/>
      <c r="K48" s="60"/>
    </row>
    <row r="49" spans="1:11" ht="15.75" x14ac:dyDescent="0.25">
      <c r="A49" s="65"/>
      <c r="B49" s="66"/>
      <c r="C49" s="67"/>
      <c r="D49" s="67"/>
      <c r="E49" s="68"/>
      <c r="F49" s="57">
        <v>0</v>
      </c>
      <c r="G49" s="66"/>
      <c r="H49" s="67"/>
      <c r="I49" s="68"/>
      <c r="J49" s="67"/>
      <c r="K49" s="60"/>
    </row>
    <row r="50" spans="1:11" ht="15.75" x14ac:dyDescent="0.25">
      <c r="A50" s="66"/>
      <c r="B50" s="69" t="s">
        <v>18</v>
      </c>
      <c r="C50" s="70">
        <v>185.636</v>
      </c>
      <c r="D50" s="70">
        <v>0</v>
      </c>
      <c r="E50" s="71"/>
      <c r="F50" s="72">
        <v>185.636</v>
      </c>
      <c r="G50" s="73"/>
      <c r="H50" s="70">
        <v>175.89599999999999</v>
      </c>
      <c r="I50" s="71"/>
      <c r="J50" s="70">
        <v>175.9</v>
      </c>
      <c r="K50" s="74">
        <v>9.7400000000000091</v>
      </c>
    </row>
    <row r="53" spans="1:11" ht="15.75" x14ac:dyDescent="0.25">
      <c r="B53" s="75" t="s">
        <v>39</v>
      </c>
      <c r="F53" s="34"/>
      <c r="G53" s="35" t="s">
        <v>40</v>
      </c>
      <c r="H53" s="76"/>
    </row>
    <row r="54" spans="1:11" ht="15" x14ac:dyDescent="0.25">
      <c r="B54" s="75"/>
      <c r="F54" s="37" t="s">
        <v>21</v>
      </c>
      <c r="G54" s="38"/>
      <c r="H54" s="38"/>
    </row>
    <row r="55" spans="1:11" ht="15.75" x14ac:dyDescent="0.25">
      <c r="B55" s="75" t="s">
        <v>22</v>
      </c>
      <c r="F55" s="34"/>
      <c r="G55" s="35" t="s">
        <v>41</v>
      </c>
      <c r="H55" s="76"/>
    </row>
    <row r="56" spans="1:11" x14ac:dyDescent="0.2">
      <c r="F56" s="37" t="s">
        <v>21</v>
      </c>
      <c r="G56" s="38"/>
      <c r="H56" s="38"/>
    </row>
  </sheetData>
  <mergeCells count="12">
    <mergeCell ref="A7:A9"/>
    <mergeCell ref="A10:A11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216" t="s">
        <v>249</v>
      </c>
      <c r="C3" s="217"/>
      <c r="D3" s="217"/>
      <c r="E3" s="217"/>
      <c r="F3" s="217"/>
      <c r="G3" s="217"/>
      <c r="H3" s="217"/>
      <c r="I3" s="217"/>
      <c r="J3" s="217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15.75" x14ac:dyDescent="0.25">
      <c r="A7" s="15">
        <v>1</v>
      </c>
      <c r="B7" s="16" t="s">
        <v>250</v>
      </c>
      <c r="C7" s="17"/>
      <c r="D7" s="17">
        <v>7.88</v>
      </c>
      <c r="E7" s="18" t="s">
        <v>28</v>
      </c>
      <c r="F7" s="19">
        <f>SUM(C7,D7)</f>
        <v>7.88</v>
      </c>
      <c r="G7" s="16"/>
      <c r="H7" s="17"/>
      <c r="I7" s="18" t="s">
        <v>28</v>
      </c>
      <c r="J7" s="17">
        <v>7.88</v>
      </c>
      <c r="K7" s="21"/>
    </row>
    <row r="8" spans="1:16" ht="31.5" x14ac:dyDescent="0.25">
      <c r="A8" s="15">
        <v>2</v>
      </c>
      <c r="B8" s="16" t="s">
        <v>250</v>
      </c>
      <c r="C8" s="17"/>
      <c r="D8" s="17">
        <v>37.18</v>
      </c>
      <c r="E8" s="18" t="s">
        <v>26</v>
      </c>
      <c r="F8" s="19">
        <f t="shared" ref="F8:F50" si="0">SUM(C8,D8)</f>
        <v>37.18</v>
      </c>
      <c r="G8" s="16"/>
      <c r="H8" s="17"/>
      <c r="I8" s="18" t="s">
        <v>26</v>
      </c>
      <c r="J8" s="17">
        <v>37.18</v>
      </c>
      <c r="K8" s="21"/>
    </row>
    <row r="9" spans="1:16" ht="15.75" x14ac:dyDescent="0.25">
      <c r="A9" s="15"/>
      <c r="B9" s="16"/>
      <c r="C9" s="17"/>
      <c r="D9" s="17"/>
      <c r="E9" s="20"/>
      <c r="F9" s="19">
        <f t="shared" si="0"/>
        <v>0</v>
      </c>
      <c r="G9" s="16"/>
      <c r="H9" s="17"/>
      <c r="I9" s="20"/>
      <c r="J9" s="17"/>
      <c r="K9" s="21"/>
    </row>
    <row r="10" spans="1:16" ht="15.75" x14ac:dyDescent="0.25">
      <c r="A10" s="15"/>
      <c r="B10" s="18"/>
      <c r="C10" s="17"/>
      <c r="D10" s="17"/>
      <c r="E10" s="18"/>
      <c r="F10" s="19">
        <f t="shared" si="0"/>
        <v>0</v>
      </c>
      <c r="G10" s="16"/>
      <c r="H10" s="17"/>
      <c r="I10" s="18"/>
      <c r="J10" s="17"/>
      <c r="K10" s="21"/>
    </row>
    <row r="11" spans="1:16" ht="15.75" x14ac:dyDescent="0.25">
      <c r="A11" s="15"/>
      <c r="B11" s="16"/>
      <c r="C11" s="17"/>
      <c r="D11" s="17"/>
      <c r="E11" s="20"/>
      <c r="F11" s="19">
        <f t="shared" si="0"/>
        <v>0</v>
      </c>
      <c r="G11" s="16"/>
      <c r="H11" s="17"/>
      <c r="I11" s="20"/>
      <c r="J11" s="17"/>
      <c r="K11" s="21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0</v>
      </c>
      <c r="D50" s="28">
        <f>SUM(D7:D49)</f>
        <v>45.06</v>
      </c>
      <c r="E50" s="29"/>
      <c r="F50" s="30">
        <f t="shared" si="0"/>
        <v>45.06</v>
      </c>
      <c r="G50" s="31"/>
      <c r="H50" s="28">
        <f>SUM(H7:H49)</f>
        <v>0</v>
      </c>
      <c r="I50" s="29"/>
      <c r="J50" s="28">
        <f>SUM(J7:J49)</f>
        <v>45.06</v>
      </c>
      <c r="K50" s="32">
        <f>C50-H50</f>
        <v>0</v>
      </c>
    </row>
    <row r="53" spans="1:11" ht="15.75" x14ac:dyDescent="0.25">
      <c r="B53" s="33" t="s">
        <v>30</v>
      </c>
      <c r="F53" s="34"/>
      <c r="G53" s="35" t="s">
        <v>251</v>
      </c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 t="s">
        <v>252</v>
      </c>
      <c r="H55" s="36"/>
    </row>
    <row r="56" spans="1:11" x14ac:dyDescent="0.25">
      <c r="F56" s="37" t="s">
        <v>21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9.140625" customWidth="1"/>
    <col min="6" max="6" width="15.85546875" customWidth="1"/>
    <col min="7" max="7" width="55.85546875" customWidth="1"/>
    <col min="8" max="8" width="11.140625" customWidth="1"/>
    <col min="9" max="9" width="25" customWidth="1"/>
    <col min="10" max="10" width="12.28515625" customWidth="1"/>
    <col min="11" max="11" width="22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9.140625" customWidth="1"/>
    <col min="262" max="262" width="15.85546875" customWidth="1"/>
    <col min="263" max="263" width="55.85546875" customWidth="1"/>
    <col min="264" max="264" width="11.140625" customWidth="1"/>
    <col min="265" max="265" width="25" customWidth="1"/>
    <col min="266" max="266" width="12.28515625" customWidth="1"/>
    <col min="267" max="267" width="22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9.140625" customWidth="1"/>
    <col min="518" max="518" width="15.85546875" customWidth="1"/>
    <col min="519" max="519" width="55.85546875" customWidth="1"/>
    <col min="520" max="520" width="11.140625" customWidth="1"/>
    <col min="521" max="521" width="25" customWidth="1"/>
    <col min="522" max="522" width="12.28515625" customWidth="1"/>
    <col min="523" max="523" width="22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9.140625" customWidth="1"/>
    <col min="774" max="774" width="15.85546875" customWidth="1"/>
    <col min="775" max="775" width="55.85546875" customWidth="1"/>
    <col min="776" max="776" width="11.140625" customWidth="1"/>
    <col min="777" max="777" width="25" customWidth="1"/>
    <col min="778" max="778" width="12.28515625" customWidth="1"/>
    <col min="779" max="779" width="22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9.140625" customWidth="1"/>
    <col min="1030" max="1030" width="15.85546875" customWidth="1"/>
    <col min="1031" max="1031" width="55.85546875" customWidth="1"/>
    <col min="1032" max="1032" width="11.140625" customWidth="1"/>
    <col min="1033" max="1033" width="25" customWidth="1"/>
    <col min="1034" max="1034" width="12.28515625" customWidth="1"/>
    <col min="1035" max="1035" width="22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9.140625" customWidth="1"/>
    <col min="1286" max="1286" width="15.85546875" customWidth="1"/>
    <col min="1287" max="1287" width="55.85546875" customWidth="1"/>
    <col min="1288" max="1288" width="11.140625" customWidth="1"/>
    <col min="1289" max="1289" width="25" customWidth="1"/>
    <col min="1290" max="1290" width="12.28515625" customWidth="1"/>
    <col min="1291" max="1291" width="22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9.140625" customWidth="1"/>
    <col min="1542" max="1542" width="15.85546875" customWidth="1"/>
    <col min="1543" max="1543" width="55.85546875" customWidth="1"/>
    <col min="1544" max="1544" width="11.140625" customWidth="1"/>
    <col min="1545" max="1545" width="25" customWidth="1"/>
    <col min="1546" max="1546" width="12.28515625" customWidth="1"/>
    <col min="1547" max="1547" width="22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9.140625" customWidth="1"/>
    <col min="1798" max="1798" width="15.85546875" customWidth="1"/>
    <col min="1799" max="1799" width="55.85546875" customWidth="1"/>
    <col min="1800" max="1800" width="11.140625" customWidth="1"/>
    <col min="1801" max="1801" width="25" customWidth="1"/>
    <col min="1802" max="1802" width="12.28515625" customWidth="1"/>
    <col min="1803" max="1803" width="22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9.140625" customWidth="1"/>
    <col min="2054" max="2054" width="15.85546875" customWidth="1"/>
    <col min="2055" max="2055" width="55.85546875" customWidth="1"/>
    <col min="2056" max="2056" width="11.140625" customWidth="1"/>
    <col min="2057" max="2057" width="25" customWidth="1"/>
    <col min="2058" max="2058" width="12.28515625" customWidth="1"/>
    <col min="2059" max="2059" width="22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9.140625" customWidth="1"/>
    <col min="2310" max="2310" width="15.85546875" customWidth="1"/>
    <col min="2311" max="2311" width="55.85546875" customWidth="1"/>
    <col min="2312" max="2312" width="11.140625" customWidth="1"/>
    <col min="2313" max="2313" width="25" customWidth="1"/>
    <col min="2314" max="2314" width="12.28515625" customWidth="1"/>
    <col min="2315" max="2315" width="22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9.140625" customWidth="1"/>
    <col min="2566" max="2566" width="15.85546875" customWidth="1"/>
    <col min="2567" max="2567" width="55.85546875" customWidth="1"/>
    <col min="2568" max="2568" width="11.140625" customWidth="1"/>
    <col min="2569" max="2569" width="25" customWidth="1"/>
    <col min="2570" max="2570" width="12.28515625" customWidth="1"/>
    <col min="2571" max="2571" width="22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9.140625" customWidth="1"/>
    <col min="2822" max="2822" width="15.85546875" customWidth="1"/>
    <col min="2823" max="2823" width="55.85546875" customWidth="1"/>
    <col min="2824" max="2824" width="11.140625" customWidth="1"/>
    <col min="2825" max="2825" width="25" customWidth="1"/>
    <col min="2826" max="2826" width="12.28515625" customWidth="1"/>
    <col min="2827" max="2827" width="22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9.140625" customWidth="1"/>
    <col min="3078" max="3078" width="15.85546875" customWidth="1"/>
    <col min="3079" max="3079" width="55.85546875" customWidth="1"/>
    <col min="3080" max="3080" width="11.140625" customWidth="1"/>
    <col min="3081" max="3081" width="25" customWidth="1"/>
    <col min="3082" max="3082" width="12.28515625" customWidth="1"/>
    <col min="3083" max="3083" width="22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9.140625" customWidth="1"/>
    <col min="3334" max="3334" width="15.85546875" customWidth="1"/>
    <col min="3335" max="3335" width="55.85546875" customWidth="1"/>
    <col min="3336" max="3336" width="11.140625" customWidth="1"/>
    <col min="3337" max="3337" width="25" customWidth="1"/>
    <col min="3338" max="3338" width="12.28515625" customWidth="1"/>
    <col min="3339" max="3339" width="22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9.140625" customWidth="1"/>
    <col min="3590" max="3590" width="15.85546875" customWidth="1"/>
    <col min="3591" max="3591" width="55.85546875" customWidth="1"/>
    <col min="3592" max="3592" width="11.140625" customWidth="1"/>
    <col min="3593" max="3593" width="25" customWidth="1"/>
    <col min="3594" max="3594" width="12.28515625" customWidth="1"/>
    <col min="3595" max="3595" width="22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9.140625" customWidth="1"/>
    <col min="3846" max="3846" width="15.85546875" customWidth="1"/>
    <col min="3847" max="3847" width="55.85546875" customWidth="1"/>
    <col min="3848" max="3848" width="11.140625" customWidth="1"/>
    <col min="3849" max="3849" width="25" customWidth="1"/>
    <col min="3850" max="3850" width="12.28515625" customWidth="1"/>
    <col min="3851" max="3851" width="22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9.140625" customWidth="1"/>
    <col min="4102" max="4102" width="15.85546875" customWidth="1"/>
    <col min="4103" max="4103" width="55.85546875" customWidth="1"/>
    <col min="4104" max="4104" width="11.140625" customWidth="1"/>
    <col min="4105" max="4105" width="25" customWidth="1"/>
    <col min="4106" max="4106" width="12.28515625" customWidth="1"/>
    <col min="4107" max="4107" width="22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9.140625" customWidth="1"/>
    <col min="4358" max="4358" width="15.85546875" customWidth="1"/>
    <col min="4359" max="4359" width="55.85546875" customWidth="1"/>
    <col min="4360" max="4360" width="11.140625" customWidth="1"/>
    <col min="4361" max="4361" width="25" customWidth="1"/>
    <col min="4362" max="4362" width="12.28515625" customWidth="1"/>
    <col min="4363" max="4363" width="22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9.140625" customWidth="1"/>
    <col min="4614" max="4614" width="15.85546875" customWidth="1"/>
    <col min="4615" max="4615" width="55.85546875" customWidth="1"/>
    <col min="4616" max="4616" width="11.140625" customWidth="1"/>
    <col min="4617" max="4617" width="25" customWidth="1"/>
    <col min="4618" max="4618" width="12.28515625" customWidth="1"/>
    <col min="4619" max="4619" width="22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9.140625" customWidth="1"/>
    <col min="4870" max="4870" width="15.85546875" customWidth="1"/>
    <col min="4871" max="4871" width="55.85546875" customWidth="1"/>
    <col min="4872" max="4872" width="11.140625" customWidth="1"/>
    <col min="4873" max="4873" width="25" customWidth="1"/>
    <col min="4874" max="4874" width="12.28515625" customWidth="1"/>
    <col min="4875" max="4875" width="22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9.140625" customWidth="1"/>
    <col min="5126" max="5126" width="15.85546875" customWidth="1"/>
    <col min="5127" max="5127" width="55.85546875" customWidth="1"/>
    <col min="5128" max="5128" width="11.140625" customWidth="1"/>
    <col min="5129" max="5129" width="25" customWidth="1"/>
    <col min="5130" max="5130" width="12.28515625" customWidth="1"/>
    <col min="5131" max="5131" width="22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9.140625" customWidth="1"/>
    <col min="5382" max="5382" width="15.85546875" customWidth="1"/>
    <col min="5383" max="5383" width="55.85546875" customWidth="1"/>
    <col min="5384" max="5384" width="11.140625" customWidth="1"/>
    <col min="5385" max="5385" width="25" customWidth="1"/>
    <col min="5386" max="5386" width="12.28515625" customWidth="1"/>
    <col min="5387" max="5387" width="22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9.140625" customWidth="1"/>
    <col min="5638" max="5638" width="15.85546875" customWidth="1"/>
    <col min="5639" max="5639" width="55.85546875" customWidth="1"/>
    <col min="5640" max="5640" width="11.140625" customWidth="1"/>
    <col min="5641" max="5641" width="25" customWidth="1"/>
    <col min="5642" max="5642" width="12.28515625" customWidth="1"/>
    <col min="5643" max="5643" width="22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9.140625" customWidth="1"/>
    <col min="5894" max="5894" width="15.85546875" customWidth="1"/>
    <col min="5895" max="5895" width="55.85546875" customWidth="1"/>
    <col min="5896" max="5896" width="11.140625" customWidth="1"/>
    <col min="5897" max="5897" width="25" customWidth="1"/>
    <col min="5898" max="5898" width="12.28515625" customWidth="1"/>
    <col min="5899" max="5899" width="22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9.140625" customWidth="1"/>
    <col min="6150" max="6150" width="15.85546875" customWidth="1"/>
    <col min="6151" max="6151" width="55.85546875" customWidth="1"/>
    <col min="6152" max="6152" width="11.140625" customWidth="1"/>
    <col min="6153" max="6153" width="25" customWidth="1"/>
    <col min="6154" max="6154" width="12.28515625" customWidth="1"/>
    <col min="6155" max="6155" width="22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9.140625" customWidth="1"/>
    <col min="6406" max="6406" width="15.85546875" customWidth="1"/>
    <col min="6407" max="6407" width="55.85546875" customWidth="1"/>
    <col min="6408" max="6408" width="11.140625" customWidth="1"/>
    <col min="6409" max="6409" width="25" customWidth="1"/>
    <col min="6410" max="6410" width="12.28515625" customWidth="1"/>
    <col min="6411" max="6411" width="22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9.140625" customWidth="1"/>
    <col min="6662" max="6662" width="15.85546875" customWidth="1"/>
    <col min="6663" max="6663" width="55.85546875" customWidth="1"/>
    <col min="6664" max="6664" width="11.140625" customWidth="1"/>
    <col min="6665" max="6665" width="25" customWidth="1"/>
    <col min="6666" max="6666" width="12.28515625" customWidth="1"/>
    <col min="6667" max="6667" width="22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9.140625" customWidth="1"/>
    <col min="6918" max="6918" width="15.85546875" customWidth="1"/>
    <col min="6919" max="6919" width="55.85546875" customWidth="1"/>
    <col min="6920" max="6920" width="11.140625" customWidth="1"/>
    <col min="6921" max="6921" width="25" customWidth="1"/>
    <col min="6922" max="6922" width="12.28515625" customWidth="1"/>
    <col min="6923" max="6923" width="22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9.140625" customWidth="1"/>
    <col min="7174" max="7174" width="15.85546875" customWidth="1"/>
    <col min="7175" max="7175" width="55.85546875" customWidth="1"/>
    <col min="7176" max="7176" width="11.140625" customWidth="1"/>
    <col min="7177" max="7177" width="25" customWidth="1"/>
    <col min="7178" max="7178" width="12.28515625" customWidth="1"/>
    <col min="7179" max="7179" width="22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9.140625" customWidth="1"/>
    <col min="7430" max="7430" width="15.85546875" customWidth="1"/>
    <col min="7431" max="7431" width="55.85546875" customWidth="1"/>
    <col min="7432" max="7432" width="11.140625" customWidth="1"/>
    <col min="7433" max="7433" width="25" customWidth="1"/>
    <col min="7434" max="7434" width="12.28515625" customWidth="1"/>
    <col min="7435" max="7435" width="22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9.140625" customWidth="1"/>
    <col min="7686" max="7686" width="15.85546875" customWidth="1"/>
    <col min="7687" max="7687" width="55.85546875" customWidth="1"/>
    <col min="7688" max="7688" width="11.140625" customWidth="1"/>
    <col min="7689" max="7689" width="25" customWidth="1"/>
    <col min="7690" max="7690" width="12.28515625" customWidth="1"/>
    <col min="7691" max="7691" width="22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9.140625" customWidth="1"/>
    <col min="7942" max="7942" width="15.85546875" customWidth="1"/>
    <col min="7943" max="7943" width="55.85546875" customWidth="1"/>
    <col min="7944" max="7944" width="11.140625" customWidth="1"/>
    <col min="7945" max="7945" width="25" customWidth="1"/>
    <col min="7946" max="7946" width="12.28515625" customWidth="1"/>
    <col min="7947" max="7947" width="22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9.140625" customWidth="1"/>
    <col min="8198" max="8198" width="15.85546875" customWidth="1"/>
    <col min="8199" max="8199" width="55.85546875" customWidth="1"/>
    <col min="8200" max="8200" width="11.140625" customWidth="1"/>
    <col min="8201" max="8201" width="25" customWidth="1"/>
    <col min="8202" max="8202" width="12.28515625" customWidth="1"/>
    <col min="8203" max="8203" width="22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9.140625" customWidth="1"/>
    <col min="8454" max="8454" width="15.85546875" customWidth="1"/>
    <col min="8455" max="8455" width="55.85546875" customWidth="1"/>
    <col min="8456" max="8456" width="11.140625" customWidth="1"/>
    <col min="8457" max="8457" width="25" customWidth="1"/>
    <col min="8458" max="8458" width="12.28515625" customWidth="1"/>
    <col min="8459" max="8459" width="22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9.140625" customWidth="1"/>
    <col min="8710" max="8710" width="15.85546875" customWidth="1"/>
    <col min="8711" max="8711" width="55.85546875" customWidth="1"/>
    <col min="8712" max="8712" width="11.140625" customWidth="1"/>
    <col min="8713" max="8713" width="25" customWidth="1"/>
    <col min="8714" max="8714" width="12.28515625" customWidth="1"/>
    <col min="8715" max="8715" width="22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9.140625" customWidth="1"/>
    <col min="8966" max="8966" width="15.85546875" customWidth="1"/>
    <col min="8967" max="8967" width="55.85546875" customWidth="1"/>
    <col min="8968" max="8968" width="11.140625" customWidth="1"/>
    <col min="8969" max="8969" width="25" customWidth="1"/>
    <col min="8970" max="8970" width="12.28515625" customWidth="1"/>
    <col min="8971" max="8971" width="22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9.140625" customWidth="1"/>
    <col min="9222" max="9222" width="15.85546875" customWidth="1"/>
    <col min="9223" max="9223" width="55.85546875" customWidth="1"/>
    <col min="9224" max="9224" width="11.140625" customWidth="1"/>
    <col min="9225" max="9225" width="25" customWidth="1"/>
    <col min="9226" max="9226" width="12.28515625" customWidth="1"/>
    <col min="9227" max="9227" width="22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9.140625" customWidth="1"/>
    <col min="9478" max="9478" width="15.85546875" customWidth="1"/>
    <col min="9479" max="9479" width="55.85546875" customWidth="1"/>
    <col min="9480" max="9480" width="11.140625" customWidth="1"/>
    <col min="9481" max="9481" width="25" customWidth="1"/>
    <col min="9482" max="9482" width="12.28515625" customWidth="1"/>
    <col min="9483" max="9483" width="22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9.140625" customWidth="1"/>
    <col min="9734" max="9734" width="15.85546875" customWidth="1"/>
    <col min="9735" max="9735" width="55.85546875" customWidth="1"/>
    <col min="9736" max="9736" width="11.140625" customWidth="1"/>
    <col min="9737" max="9737" width="25" customWidth="1"/>
    <col min="9738" max="9738" width="12.28515625" customWidth="1"/>
    <col min="9739" max="9739" width="22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9.140625" customWidth="1"/>
    <col min="9990" max="9990" width="15.85546875" customWidth="1"/>
    <col min="9991" max="9991" width="55.85546875" customWidth="1"/>
    <col min="9992" max="9992" width="11.140625" customWidth="1"/>
    <col min="9993" max="9993" width="25" customWidth="1"/>
    <col min="9994" max="9994" width="12.28515625" customWidth="1"/>
    <col min="9995" max="9995" width="22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9.140625" customWidth="1"/>
    <col min="10246" max="10246" width="15.85546875" customWidth="1"/>
    <col min="10247" max="10247" width="55.85546875" customWidth="1"/>
    <col min="10248" max="10248" width="11.140625" customWidth="1"/>
    <col min="10249" max="10249" width="25" customWidth="1"/>
    <col min="10250" max="10250" width="12.28515625" customWidth="1"/>
    <col min="10251" max="10251" width="22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9.140625" customWidth="1"/>
    <col min="10502" max="10502" width="15.85546875" customWidth="1"/>
    <col min="10503" max="10503" width="55.85546875" customWidth="1"/>
    <col min="10504" max="10504" width="11.140625" customWidth="1"/>
    <col min="10505" max="10505" width="25" customWidth="1"/>
    <col min="10506" max="10506" width="12.28515625" customWidth="1"/>
    <col min="10507" max="10507" width="22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9.140625" customWidth="1"/>
    <col min="10758" max="10758" width="15.85546875" customWidth="1"/>
    <col min="10759" max="10759" width="55.85546875" customWidth="1"/>
    <col min="10760" max="10760" width="11.140625" customWidth="1"/>
    <col min="10761" max="10761" width="25" customWidth="1"/>
    <col min="10762" max="10762" width="12.28515625" customWidth="1"/>
    <col min="10763" max="10763" width="22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9.140625" customWidth="1"/>
    <col min="11014" max="11014" width="15.85546875" customWidth="1"/>
    <col min="11015" max="11015" width="55.85546875" customWidth="1"/>
    <col min="11016" max="11016" width="11.140625" customWidth="1"/>
    <col min="11017" max="11017" width="25" customWidth="1"/>
    <col min="11018" max="11018" width="12.28515625" customWidth="1"/>
    <col min="11019" max="11019" width="22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9.140625" customWidth="1"/>
    <col min="11270" max="11270" width="15.85546875" customWidth="1"/>
    <col min="11271" max="11271" width="55.85546875" customWidth="1"/>
    <col min="11272" max="11272" width="11.140625" customWidth="1"/>
    <col min="11273" max="11273" width="25" customWidth="1"/>
    <col min="11274" max="11274" width="12.28515625" customWidth="1"/>
    <col min="11275" max="11275" width="22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9.140625" customWidth="1"/>
    <col min="11526" max="11526" width="15.85546875" customWidth="1"/>
    <col min="11527" max="11527" width="55.85546875" customWidth="1"/>
    <col min="11528" max="11528" width="11.140625" customWidth="1"/>
    <col min="11529" max="11529" width="25" customWidth="1"/>
    <col min="11530" max="11530" width="12.28515625" customWidth="1"/>
    <col min="11531" max="11531" width="22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9.140625" customWidth="1"/>
    <col min="11782" max="11782" width="15.85546875" customWidth="1"/>
    <col min="11783" max="11783" width="55.85546875" customWidth="1"/>
    <col min="11784" max="11784" width="11.140625" customWidth="1"/>
    <col min="11785" max="11785" width="25" customWidth="1"/>
    <col min="11786" max="11786" width="12.28515625" customWidth="1"/>
    <col min="11787" max="11787" width="22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9.140625" customWidth="1"/>
    <col min="12038" max="12038" width="15.85546875" customWidth="1"/>
    <col min="12039" max="12039" width="55.85546875" customWidth="1"/>
    <col min="12040" max="12040" width="11.140625" customWidth="1"/>
    <col min="12041" max="12041" width="25" customWidth="1"/>
    <col min="12042" max="12042" width="12.28515625" customWidth="1"/>
    <col min="12043" max="12043" width="22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9.140625" customWidth="1"/>
    <col min="12294" max="12294" width="15.85546875" customWidth="1"/>
    <col min="12295" max="12295" width="55.85546875" customWidth="1"/>
    <col min="12296" max="12296" width="11.140625" customWidth="1"/>
    <col min="12297" max="12297" width="25" customWidth="1"/>
    <col min="12298" max="12298" width="12.28515625" customWidth="1"/>
    <col min="12299" max="12299" width="22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9.140625" customWidth="1"/>
    <col min="12550" max="12550" width="15.85546875" customWidth="1"/>
    <col min="12551" max="12551" width="55.85546875" customWidth="1"/>
    <col min="12552" max="12552" width="11.140625" customWidth="1"/>
    <col min="12553" max="12553" width="25" customWidth="1"/>
    <col min="12554" max="12554" width="12.28515625" customWidth="1"/>
    <col min="12555" max="12555" width="22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9.140625" customWidth="1"/>
    <col min="12806" max="12806" width="15.85546875" customWidth="1"/>
    <col min="12807" max="12807" width="55.85546875" customWidth="1"/>
    <col min="12808" max="12808" width="11.140625" customWidth="1"/>
    <col min="12809" max="12809" width="25" customWidth="1"/>
    <col min="12810" max="12810" width="12.28515625" customWidth="1"/>
    <col min="12811" max="12811" width="22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9.140625" customWidth="1"/>
    <col min="13062" max="13062" width="15.85546875" customWidth="1"/>
    <col min="13063" max="13063" width="55.85546875" customWidth="1"/>
    <col min="13064" max="13064" width="11.140625" customWidth="1"/>
    <col min="13065" max="13065" width="25" customWidth="1"/>
    <col min="13066" max="13066" width="12.28515625" customWidth="1"/>
    <col min="13067" max="13067" width="22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9.140625" customWidth="1"/>
    <col min="13318" max="13318" width="15.85546875" customWidth="1"/>
    <col min="13319" max="13319" width="55.85546875" customWidth="1"/>
    <col min="13320" max="13320" width="11.140625" customWidth="1"/>
    <col min="13321" max="13321" width="25" customWidth="1"/>
    <col min="13322" max="13322" width="12.28515625" customWidth="1"/>
    <col min="13323" max="13323" width="22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9.140625" customWidth="1"/>
    <col min="13574" max="13574" width="15.85546875" customWidth="1"/>
    <col min="13575" max="13575" width="55.85546875" customWidth="1"/>
    <col min="13576" max="13576" width="11.140625" customWidth="1"/>
    <col min="13577" max="13577" width="25" customWidth="1"/>
    <col min="13578" max="13578" width="12.28515625" customWidth="1"/>
    <col min="13579" max="13579" width="22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9.140625" customWidth="1"/>
    <col min="13830" max="13830" width="15.85546875" customWidth="1"/>
    <col min="13831" max="13831" width="55.85546875" customWidth="1"/>
    <col min="13832" max="13832" width="11.140625" customWidth="1"/>
    <col min="13833" max="13833" width="25" customWidth="1"/>
    <col min="13834" max="13834" width="12.28515625" customWidth="1"/>
    <col min="13835" max="13835" width="22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9.140625" customWidth="1"/>
    <col min="14086" max="14086" width="15.85546875" customWidth="1"/>
    <col min="14087" max="14087" width="55.85546875" customWidth="1"/>
    <col min="14088" max="14088" width="11.140625" customWidth="1"/>
    <col min="14089" max="14089" width="25" customWidth="1"/>
    <col min="14090" max="14090" width="12.28515625" customWidth="1"/>
    <col min="14091" max="14091" width="22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9.140625" customWidth="1"/>
    <col min="14342" max="14342" width="15.85546875" customWidth="1"/>
    <col min="14343" max="14343" width="55.85546875" customWidth="1"/>
    <col min="14344" max="14344" width="11.140625" customWidth="1"/>
    <col min="14345" max="14345" width="25" customWidth="1"/>
    <col min="14346" max="14346" width="12.28515625" customWidth="1"/>
    <col min="14347" max="14347" width="22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9.140625" customWidth="1"/>
    <col min="14598" max="14598" width="15.85546875" customWidth="1"/>
    <col min="14599" max="14599" width="55.85546875" customWidth="1"/>
    <col min="14600" max="14600" width="11.140625" customWidth="1"/>
    <col min="14601" max="14601" width="25" customWidth="1"/>
    <col min="14602" max="14602" width="12.28515625" customWidth="1"/>
    <col min="14603" max="14603" width="22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9.140625" customWidth="1"/>
    <col min="14854" max="14854" width="15.85546875" customWidth="1"/>
    <col min="14855" max="14855" width="55.85546875" customWidth="1"/>
    <col min="14856" max="14856" width="11.140625" customWidth="1"/>
    <col min="14857" max="14857" width="25" customWidth="1"/>
    <col min="14858" max="14858" width="12.28515625" customWidth="1"/>
    <col min="14859" max="14859" width="22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9.140625" customWidth="1"/>
    <col min="15110" max="15110" width="15.85546875" customWidth="1"/>
    <col min="15111" max="15111" width="55.85546875" customWidth="1"/>
    <col min="15112" max="15112" width="11.140625" customWidth="1"/>
    <col min="15113" max="15113" width="25" customWidth="1"/>
    <col min="15114" max="15114" width="12.28515625" customWidth="1"/>
    <col min="15115" max="15115" width="22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9.140625" customWidth="1"/>
    <col min="15366" max="15366" width="15.85546875" customWidth="1"/>
    <col min="15367" max="15367" width="55.85546875" customWidth="1"/>
    <col min="15368" max="15368" width="11.140625" customWidth="1"/>
    <col min="15369" max="15369" width="25" customWidth="1"/>
    <col min="15370" max="15370" width="12.28515625" customWidth="1"/>
    <col min="15371" max="15371" width="22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9.140625" customWidth="1"/>
    <col min="15622" max="15622" width="15.85546875" customWidth="1"/>
    <col min="15623" max="15623" width="55.85546875" customWidth="1"/>
    <col min="15624" max="15624" width="11.140625" customWidth="1"/>
    <col min="15625" max="15625" width="25" customWidth="1"/>
    <col min="15626" max="15626" width="12.28515625" customWidth="1"/>
    <col min="15627" max="15627" width="22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9.140625" customWidth="1"/>
    <col min="15878" max="15878" width="15.85546875" customWidth="1"/>
    <col min="15879" max="15879" width="55.85546875" customWidth="1"/>
    <col min="15880" max="15880" width="11.140625" customWidth="1"/>
    <col min="15881" max="15881" width="25" customWidth="1"/>
    <col min="15882" max="15882" width="12.28515625" customWidth="1"/>
    <col min="15883" max="15883" width="22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9.140625" customWidth="1"/>
    <col min="16134" max="16134" width="15.85546875" customWidth="1"/>
    <col min="16135" max="16135" width="55.85546875" customWidth="1"/>
    <col min="16136" max="16136" width="11.140625" customWidth="1"/>
    <col min="16137" max="16137" width="25" customWidth="1"/>
    <col min="16138" max="16138" width="12.28515625" customWidth="1"/>
    <col min="16139" max="16139" width="22.5703125" customWidth="1"/>
  </cols>
  <sheetData>
    <row r="1" spans="1:16" ht="18.75" customHeight="1" x14ac:dyDescent="0.25">
      <c r="J1" t="s">
        <v>253</v>
      </c>
      <c r="K1" s="1"/>
      <c r="L1" s="1"/>
      <c r="M1" s="1"/>
      <c r="N1" s="1"/>
      <c r="O1" s="1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J2" t="s">
        <v>254</v>
      </c>
      <c r="K2" s="5"/>
      <c r="L2" s="5"/>
      <c r="M2" s="5"/>
      <c r="N2" s="5"/>
      <c r="O2" s="5"/>
      <c r="P2" s="5"/>
    </row>
    <row r="3" spans="1:16" ht="102.75" customHeight="1" x14ac:dyDescent="0.25">
      <c r="A3" s="7" t="s">
        <v>255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6" ht="31.5" customHeight="1" x14ac:dyDescent="0.25">
      <c r="A4" s="9" t="s">
        <v>256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257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258</v>
      </c>
      <c r="I6" s="13" t="s">
        <v>15</v>
      </c>
      <c r="J6" s="13" t="s">
        <v>25</v>
      </c>
      <c r="K6" s="12"/>
    </row>
    <row r="7" spans="1:16" ht="22.5" customHeight="1" x14ac:dyDescent="0.25">
      <c r="A7" s="15">
        <v>1</v>
      </c>
      <c r="B7" s="16" t="s">
        <v>44</v>
      </c>
      <c r="C7" s="21">
        <v>72.88</v>
      </c>
      <c r="D7" s="21">
        <v>13.42</v>
      </c>
      <c r="E7" s="18" t="s">
        <v>259</v>
      </c>
      <c r="F7" s="19">
        <f>SUM(C7,D7)</f>
        <v>86.3</v>
      </c>
      <c r="G7" s="218" t="s">
        <v>260</v>
      </c>
      <c r="H7" s="17">
        <v>6.19</v>
      </c>
      <c r="I7" s="20" t="s">
        <v>259</v>
      </c>
      <c r="J7" s="21">
        <v>13.42</v>
      </c>
      <c r="K7" s="21">
        <v>3.86</v>
      </c>
    </row>
    <row r="8" spans="1:16" ht="15.75" x14ac:dyDescent="0.25">
      <c r="A8" s="15"/>
      <c r="B8" s="16"/>
      <c r="C8" s="17"/>
      <c r="D8" s="17"/>
      <c r="E8" s="18"/>
      <c r="F8" s="19">
        <f>SUM(C8,D8)</f>
        <v>0</v>
      </c>
      <c r="G8" s="219" t="s">
        <v>261</v>
      </c>
      <c r="H8" s="17">
        <v>26.59</v>
      </c>
      <c r="I8" s="18"/>
      <c r="J8" s="17"/>
      <c r="K8" s="21"/>
    </row>
    <row r="9" spans="1:16" ht="15.75" x14ac:dyDescent="0.25">
      <c r="A9" s="15"/>
      <c r="B9" s="16"/>
      <c r="C9" s="17"/>
      <c r="D9" s="17"/>
      <c r="E9" s="18"/>
      <c r="F9" s="19">
        <f>SUM(C9,D9)</f>
        <v>0</v>
      </c>
      <c r="G9" s="219" t="s">
        <v>262</v>
      </c>
      <c r="H9" s="17">
        <v>16.149999999999999</v>
      </c>
      <c r="I9" s="18"/>
      <c r="J9" s="17"/>
      <c r="K9" s="21"/>
    </row>
    <row r="10" spans="1:16" ht="15.75" x14ac:dyDescent="0.25">
      <c r="A10" s="15"/>
      <c r="B10" s="16"/>
      <c r="C10" s="17"/>
      <c r="D10" s="17"/>
      <c r="E10" s="18"/>
      <c r="F10" s="19">
        <v>0</v>
      </c>
      <c r="G10" s="218" t="s">
        <v>263</v>
      </c>
      <c r="H10" s="17">
        <v>0.3</v>
      </c>
      <c r="I10" s="18"/>
      <c r="J10" s="17"/>
      <c r="K10" s="21"/>
    </row>
    <row r="11" spans="1:16" ht="15.75" x14ac:dyDescent="0.25">
      <c r="A11" s="15"/>
      <c r="B11" s="16"/>
      <c r="C11" s="17"/>
      <c r="D11" s="17"/>
      <c r="E11" s="18"/>
      <c r="F11" s="19">
        <v>0</v>
      </c>
      <c r="G11" s="218" t="s">
        <v>264</v>
      </c>
      <c r="H11" s="17">
        <v>10.83</v>
      </c>
      <c r="I11" s="18"/>
      <c r="J11" s="17"/>
      <c r="K11" s="21"/>
    </row>
    <row r="12" spans="1:16" ht="15.75" x14ac:dyDescent="0.25">
      <c r="A12" s="15"/>
      <c r="B12" s="16"/>
      <c r="C12" s="17"/>
      <c r="D12" s="17"/>
      <c r="E12" s="18"/>
      <c r="F12" s="19">
        <v>0</v>
      </c>
      <c r="G12" s="218" t="s">
        <v>265</v>
      </c>
      <c r="H12" s="17">
        <v>3.29</v>
      </c>
      <c r="I12" s="18"/>
      <c r="J12" s="17"/>
      <c r="K12" s="21"/>
    </row>
    <row r="13" spans="1:16" ht="15.75" x14ac:dyDescent="0.25">
      <c r="A13" s="15"/>
      <c r="B13" s="16"/>
      <c r="C13" s="17"/>
      <c r="D13" s="17"/>
      <c r="E13" s="18"/>
      <c r="F13" s="19">
        <v>0</v>
      </c>
      <c r="G13" s="218" t="s">
        <v>266</v>
      </c>
      <c r="H13" s="17">
        <v>4.17</v>
      </c>
      <c r="I13" s="18"/>
      <c r="J13" s="17"/>
      <c r="K13" s="21"/>
    </row>
    <row r="14" spans="1:16" ht="15.75" x14ac:dyDescent="0.25">
      <c r="A14" s="15"/>
      <c r="B14" s="16"/>
      <c r="C14" s="17"/>
      <c r="D14" s="17"/>
      <c r="E14" s="18"/>
      <c r="F14" s="19">
        <v>0</v>
      </c>
      <c r="G14" s="218" t="s">
        <v>267</v>
      </c>
      <c r="H14" s="17">
        <v>0.68</v>
      </c>
      <c r="I14" s="18"/>
      <c r="J14" s="17"/>
      <c r="K14" s="21"/>
    </row>
    <row r="15" spans="1:16" ht="15.75" x14ac:dyDescent="0.25">
      <c r="A15" s="15"/>
      <c r="B15" s="16"/>
      <c r="C15" s="17"/>
      <c r="D15" s="17"/>
      <c r="E15" s="18"/>
      <c r="F15" s="19">
        <v>0</v>
      </c>
      <c r="G15" s="218" t="s">
        <v>268</v>
      </c>
      <c r="H15" s="17">
        <v>10.09</v>
      </c>
      <c r="I15" s="18"/>
      <c r="J15" s="17"/>
      <c r="K15" s="21"/>
    </row>
    <row r="16" spans="1:16" ht="15.75" x14ac:dyDescent="0.25">
      <c r="A16" s="22"/>
      <c r="B16" s="16"/>
      <c r="C16" s="17"/>
      <c r="D16" s="17"/>
      <c r="E16" s="18"/>
      <c r="F16" s="19">
        <v>0</v>
      </c>
      <c r="G16" s="218" t="s">
        <v>269</v>
      </c>
      <c r="H16" s="17">
        <v>2.2400000000000002</v>
      </c>
      <c r="I16" s="18"/>
      <c r="J16" s="17"/>
      <c r="K16" s="21"/>
    </row>
    <row r="17" spans="1:11" ht="15.75" x14ac:dyDescent="0.25">
      <c r="A17" s="24"/>
      <c r="B17" s="27" t="s">
        <v>18</v>
      </c>
      <c r="C17" s="32">
        <f>SUM(C7:C12)</f>
        <v>72.88</v>
      </c>
      <c r="D17" s="32">
        <f>SUM(D7:D16)</f>
        <v>13.42</v>
      </c>
      <c r="E17" s="220"/>
      <c r="F17" s="30">
        <f>SUM(F7:F16)</f>
        <v>86.3</v>
      </c>
      <c r="G17" s="221"/>
      <c r="H17" s="32">
        <f>SUM(H7:H16)</f>
        <v>80.53</v>
      </c>
      <c r="I17" s="29"/>
      <c r="J17" s="32">
        <f>SUM(J7:J16)</f>
        <v>13.42</v>
      </c>
      <c r="K17" s="32">
        <f>K7</f>
        <v>3.86</v>
      </c>
    </row>
    <row r="18" spans="1:11" ht="15.75" x14ac:dyDescent="0.25">
      <c r="H18" s="222"/>
    </row>
    <row r="20" spans="1:11" ht="15.75" x14ac:dyDescent="0.25">
      <c r="B20" s="33" t="s">
        <v>30</v>
      </c>
      <c r="F20" s="34"/>
      <c r="G20" s="35" t="s">
        <v>270</v>
      </c>
      <c r="H20" s="36"/>
    </row>
    <row r="21" spans="1:11" x14ac:dyDescent="0.25">
      <c r="B21" s="33"/>
      <c r="F21" s="37" t="s">
        <v>21</v>
      </c>
      <c r="G21" s="38"/>
      <c r="H21" s="38"/>
    </row>
    <row r="22" spans="1:11" ht="15.75" x14ac:dyDescent="0.25">
      <c r="B22" s="33" t="s">
        <v>22</v>
      </c>
      <c r="F22" s="34"/>
      <c r="G22" s="35" t="s">
        <v>271</v>
      </c>
      <c r="H22" s="36"/>
    </row>
    <row r="23" spans="1:11" x14ac:dyDescent="0.25">
      <c r="F23" s="37" t="s">
        <v>21</v>
      </c>
      <c r="G23" s="38"/>
      <c r="H23" s="38"/>
    </row>
    <row r="24" spans="1:11" x14ac:dyDescent="0.25">
      <c r="B24" s="223" t="s">
        <v>272</v>
      </c>
    </row>
  </sheetData>
  <mergeCells count="10">
    <mergeCell ref="G20:H20"/>
    <mergeCell ref="G22:H22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1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5" zoomScaleNormal="100" zoomScaleSheetLayoutView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273</v>
      </c>
    </row>
    <row r="3" spans="1:13" ht="61.5" customHeight="1" x14ac:dyDescent="0.25">
      <c r="A3" s="3"/>
      <c r="B3" s="7" t="s">
        <v>274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3" ht="31.5" x14ac:dyDescent="0.25">
      <c r="A7" s="15" t="s">
        <v>275</v>
      </c>
      <c r="B7" s="16" t="s">
        <v>44</v>
      </c>
      <c r="C7" s="17">
        <v>130.80000000000001</v>
      </c>
      <c r="D7" s="17"/>
      <c r="E7" s="18"/>
      <c r="F7" s="19">
        <f>SUM(C7,D7)</f>
        <v>130.80000000000001</v>
      </c>
      <c r="G7" s="16">
        <v>2210</v>
      </c>
      <c r="H7" s="92">
        <v>5.8</v>
      </c>
      <c r="I7" s="20" t="s">
        <v>276</v>
      </c>
      <c r="J7" s="17"/>
      <c r="K7" s="21"/>
    </row>
    <row r="8" spans="1:13" ht="47.25" x14ac:dyDescent="0.25">
      <c r="A8" s="15">
        <v>2</v>
      </c>
      <c r="B8" s="16"/>
      <c r="C8" s="17"/>
      <c r="D8" s="17"/>
      <c r="E8" s="18"/>
      <c r="F8" s="19">
        <f t="shared" ref="F8:F48" si="0">SUM(C8,D8)</f>
        <v>0</v>
      </c>
      <c r="G8" s="16"/>
      <c r="H8" s="92">
        <v>6.7</v>
      </c>
      <c r="I8" s="20" t="s">
        <v>277</v>
      </c>
      <c r="J8" s="17"/>
      <c r="K8" s="21"/>
    </row>
    <row r="9" spans="1:13" ht="47.2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>
        <v>3.4</v>
      </c>
      <c r="I9" s="20" t="s">
        <v>278</v>
      </c>
      <c r="J9" s="17"/>
      <c r="K9" s="21"/>
    </row>
    <row r="10" spans="1:13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>
        <v>6.84</v>
      </c>
      <c r="I10" s="20" t="s">
        <v>279</v>
      </c>
      <c r="J10" s="17"/>
      <c r="K10" s="21"/>
    </row>
    <row r="11" spans="1:13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>
        <v>3.5</v>
      </c>
      <c r="I11" s="20" t="s">
        <v>280</v>
      </c>
      <c r="J11" s="17"/>
      <c r="K11" s="21"/>
    </row>
    <row r="12" spans="1:13" ht="15.75" x14ac:dyDescent="0.25">
      <c r="A12" s="15"/>
      <c r="B12" s="16"/>
      <c r="C12" s="17"/>
      <c r="D12" s="17"/>
      <c r="E12" s="18"/>
      <c r="F12" s="19">
        <f t="shared" si="0"/>
        <v>0</v>
      </c>
      <c r="G12" s="16">
        <v>2220</v>
      </c>
      <c r="H12" s="92">
        <v>48.13</v>
      </c>
      <c r="I12" s="20" t="s">
        <v>281</v>
      </c>
      <c r="J12" s="17"/>
      <c r="K12" s="21"/>
    </row>
    <row r="13" spans="1:13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92"/>
      <c r="I13" s="18"/>
      <c r="J13" s="17"/>
      <c r="K13" s="21"/>
    </row>
    <row r="14" spans="1:13" ht="59.25" customHeight="1" x14ac:dyDescent="0.25">
      <c r="A14" s="15"/>
      <c r="B14" s="16"/>
      <c r="C14" s="17"/>
      <c r="D14" s="17"/>
      <c r="E14" s="18"/>
      <c r="F14" s="19">
        <f t="shared" si="0"/>
        <v>0</v>
      </c>
      <c r="G14" s="16">
        <v>2240</v>
      </c>
      <c r="H14" s="92">
        <v>23.1</v>
      </c>
      <c r="I14" s="20" t="s">
        <v>282</v>
      </c>
      <c r="J14" s="17"/>
      <c r="K14" s="21"/>
    </row>
    <row r="15" spans="1:13" ht="68.25" customHeight="1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92">
        <v>6.6</v>
      </c>
      <c r="I15" s="18" t="s">
        <v>283</v>
      </c>
      <c r="J15" s="17"/>
      <c r="K15" s="21"/>
    </row>
    <row r="16" spans="1:13" ht="40.5" customHeight="1" x14ac:dyDescent="0.25">
      <c r="A16" s="15"/>
      <c r="B16" s="16"/>
      <c r="C16" s="17"/>
      <c r="D16" s="17"/>
      <c r="E16" s="18"/>
      <c r="F16" s="19">
        <f t="shared" si="0"/>
        <v>0</v>
      </c>
      <c r="G16" s="16"/>
      <c r="H16" s="92">
        <v>10.7</v>
      </c>
      <c r="I16" s="18" t="s">
        <v>284</v>
      </c>
      <c r="J16" s="17"/>
      <c r="K16" s="21"/>
    </row>
    <row r="17" spans="1:11" ht="31.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92">
        <v>7.1</v>
      </c>
      <c r="I17" s="18" t="s">
        <v>285</v>
      </c>
      <c r="J17" s="17"/>
      <c r="K17" s="21"/>
    </row>
    <row r="18" spans="1:11" ht="31.5" x14ac:dyDescent="0.25">
      <c r="A18" s="15"/>
      <c r="B18" s="16"/>
      <c r="C18" s="17"/>
      <c r="D18" s="17"/>
      <c r="E18" s="18"/>
      <c r="F18" s="19">
        <f t="shared" si="0"/>
        <v>0</v>
      </c>
      <c r="G18" s="16">
        <v>2282</v>
      </c>
      <c r="H18" s="92">
        <v>7.4</v>
      </c>
      <c r="I18" s="18" t="s">
        <v>286</v>
      </c>
      <c r="J18" s="17"/>
      <c r="K18" s="21"/>
    </row>
    <row r="19" spans="1:11" ht="63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>
        <v>3</v>
      </c>
      <c r="I19" s="18" t="s">
        <v>287</v>
      </c>
      <c r="J19" s="17"/>
      <c r="K19" s="21"/>
    </row>
    <row r="20" spans="1:11" ht="31.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>
        <v>3.8</v>
      </c>
      <c r="I20" s="18" t="s">
        <v>288</v>
      </c>
      <c r="J20" s="17"/>
      <c r="K20" s="21"/>
    </row>
    <row r="21" spans="1:11" ht="31.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>
        <v>3.6</v>
      </c>
      <c r="I21" s="18" t="s">
        <v>289</v>
      </c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22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22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15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15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22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22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15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15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22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22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3"/>
      <c r="B45" s="24"/>
      <c r="C45" s="25"/>
      <c r="D45" s="25"/>
      <c r="E45" s="26"/>
      <c r="F45" s="19">
        <f t="shared" si="0"/>
        <v>0</v>
      </c>
      <c r="G45" s="24"/>
      <c r="H45" s="25"/>
      <c r="I45" s="26"/>
      <c r="J45" s="25"/>
      <c r="K45" s="21"/>
    </row>
    <row r="46" spans="1:11" ht="15.75" x14ac:dyDescent="0.25">
      <c r="A46" s="23"/>
      <c r="B46" s="24"/>
      <c r="C46" s="25"/>
      <c r="D46" s="25"/>
      <c r="E46" s="26"/>
      <c r="F46" s="19">
        <f t="shared" si="0"/>
        <v>0</v>
      </c>
      <c r="G46" s="24"/>
      <c r="H46" s="25"/>
      <c r="I46" s="26"/>
      <c r="J46" s="25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4"/>
      <c r="B48" s="27" t="s">
        <v>18</v>
      </c>
      <c r="C48" s="28">
        <f>SUM(C7:C47)</f>
        <v>130.80000000000001</v>
      </c>
      <c r="D48" s="28">
        <f>SUM(D7:D47)</f>
        <v>0</v>
      </c>
      <c r="E48" s="29"/>
      <c r="F48" s="30">
        <f t="shared" si="0"/>
        <v>130.80000000000001</v>
      </c>
      <c r="G48" s="31"/>
      <c r="H48" s="28">
        <f>SUM(H7:H47)</f>
        <v>139.66999999999999</v>
      </c>
      <c r="I48" s="29"/>
      <c r="J48" s="28">
        <f>SUM(J7:J47)</f>
        <v>0</v>
      </c>
      <c r="K48" s="32">
        <f>C48-H48</f>
        <v>-8.8699999999999761</v>
      </c>
    </row>
    <row r="51" spans="2:8" ht="15.75" x14ac:dyDescent="0.25">
      <c r="B51" s="33" t="s">
        <v>30</v>
      </c>
      <c r="F51" s="34"/>
      <c r="G51" s="35" t="s">
        <v>290</v>
      </c>
      <c r="H51" s="36"/>
    </row>
    <row r="52" spans="2:8" x14ac:dyDescent="0.25">
      <c r="B52" s="33"/>
      <c r="F52" s="37" t="s">
        <v>21</v>
      </c>
      <c r="G52" s="38"/>
      <c r="H52" s="38"/>
    </row>
    <row r="53" spans="2:8" ht="15.75" x14ac:dyDescent="0.25">
      <c r="B53" s="33" t="s">
        <v>22</v>
      </c>
      <c r="F53" s="34"/>
      <c r="G53" s="35" t="s">
        <v>291</v>
      </c>
      <c r="H53" s="36"/>
    </row>
    <row r="54" spans="2:8" x14ac:dyDescent="0.25">
      <c r="F54" s="37" t="s">
        <v>21</v>
      </c>
      <c r="G54" s="38"/>
      <c r="H54" s="38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1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268" max="269" width="4.285156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524" max="525" width="4.285156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780" max="781" width="4.285156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036" max="1037" width="4.285156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292" max="1293" width="4.285156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548" max="1549" width="4.285156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1804" max="1805" width="4.285156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060" max="2061" width="4.285156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316" max="2317" width="4.285156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572" max="2573" width="4.285156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2828" max="2829" width="4.285156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084" max="3085" width="4.285156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340" max="3341" width="4.285156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596" max="3597" width="4.285156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3852" max="3853" width="4.285156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108" max="4109" width="4.285156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364" max="4365" width="4.285156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620" max="4621" width="4.285156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4876" max="4877" width="4.285156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132" max="5133" width="4.285156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388" max="5389" width="4.285156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644" max="5645" width="4.285156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5900" max="5901" width="4.285156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156" max="6157" width="4.285156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412" max="6413" width="4.285156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668" max="6669" width="4.285156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6924" max="6925" width="4.285156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180" max="7181" width="4.285156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436" max="7437" width="4.285156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692" max="7693" width="4.285156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7948" max="7949" width="4.285156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204" max="8205" width="4.285156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460" max="8461" width="4.285156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716" max="8717" width="4.285156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8972" max="8973" width="4.285156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228" max="9229" width="4.285156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484" max="9485" width="4.285156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740" max="9741" width="4.285156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9996" max="9997" width="4.285156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252" max="10253" width="4.285156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508" max="10509" width="4.285156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0764" max="10765" width="4.285156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020" max="11021" width="4.285156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276" max="11277" width="4.285156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532" max="11533" width="4.285156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1788" max="11789" width="4.285156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044" max="12045" width="4.285156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300" max="12301" width="4.285156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556" max="12557" width="4.285156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2812" max="12813" width="4.285156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068" max="13069" width="4.285156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324" max="13325" width="4.285156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580" max="13581" width="4.285156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3836" max="13837" width="4.285156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092" max="14093" width="4.285156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348" max="14349" width="4.285156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604" max="14605" width="4.285156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4860" max="14861" width="4.285156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116" max="15117" width="4.285156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372" max="15373" width="4.285156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628" max="15629" width="4.285156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5884" max="15885" width="4.285156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  <col min="16140" max="16141" width="4.28515625" customWidth="1"/>
  </cols>
  <sheetData>
    <row r="1" spans="1:13" ht="17.25" customHeight="1" x14ac:dyDescent="0.25">
      <c r="J1" s="224" t="s">
        <v>292</v>
      </c>
      <c r="K1" s="224"/>
      <c r="L1" s="1"/>
    </row>
    <row r="2" spans="1:13" ht="15.75" customHeight="1" x14ac:dyDescent="0.25">
      <c r="A2" s="3"/>
      <c r="B2" s="3"/>
      <c r="C2" s="3"/>
      <c r="D2" s="3"/>
      <c r="E2" s="3"/>
      <c r="F2" s="3"/>
      <c r="G2" s="3"/>
      <c r="H2" s="4"/>
      <c r="I2" s="4"/>
      <c r="J2" s="224" t="s">
        <v>293</v>
      </c>
      <c r="K2" s="224"/>
      <c r="L2" s="5"/>
    </row>
    <row r="3" spans="1:13" ht="26.25" customHeight="1" x14ac:dyDescent="0.3">
      <c r="A3" s="225" t="s">
        <v>294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5"/>
      <c r="M3" s="5"/>
    </row>
    <row r="4" spans="1:13" ht="20.25" customHeight="1" x14ac:dyDescent="0.3">
      <c r="A4" s="225" t="s">
        <v>295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5"/>
      <c r="M4" s="5"/>
    </row>
    <row r="5" spans="1:13" ht="20.25" customHeight="1" x14ac:dyDescent="0.35">
      <c r="A5" s="226" t="s">
        <v>296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5"/>
      <c r="M5" s="5"/>
    </row>
    <row r="6" spans="1:13" ht="17.25" customHeight="1" x14ac:dyDescent="0.3">
      <c r="A6" s="227" t="s">
        <v>297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3" ht="14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3" ht="33" customHeight="1" x14ac:dyDescent="0.25">
      <c r="A8" s="10" t="s">
        <v>4</v>
      </c>
      <c r="B8" s="10" t="s">
        <v>5</v>
      </c>
      <c r="C8" s="11" t="s">
        <v>6</v>
      </c>
      <c r="D8" s="11"/>
      <c r="E8" s="11"/>
      <c r="F8" s="11" t="s">
        <v>7</v>
      </c>
      <c r="G8" s="11" t="s">
        <v>8</v>
      </c>
      <c r="H8" s="11"/>
      <c r="I8" s="11"/>
      <c r="J8" s="11"/>
      <c r="K8" s="12" t="s">
        <v>9</v>
      </c>
    </row>
    <row r="9" spans="1:13" ht="158.25" customHeight="1" x14ac:dyDescent="0.25">
      <c r="A9" s="10"/>
      <c r="B9" s="10"/>
      <c r="C9" s="13" t="s">
        <v>10</v>
      </c>
      <c r="D9" s="13" t="s">
        <v>11</v>
      </c>
      <c r="E9" s="13" t="s">
        <v>12</v>
      </c>
      <c r="F9" s="11"/>
      <c r="G9" s="14" t="s">
        <v>13</v>
      </c>
      <c r="H9" s="13" t="s">
        <v>298</v>
      </c>
      <c r="I9" s="13" t="s">
        <v>15</v>
      </c>
      <c r="J9" s="13" t="s">
        <v>299</v>
      </c>
      <c r="K9" s="12"/>
    </row>
    <row r="10" spans="1:13" ht="42.75" customHeight="1" x14ac:dyDescent="0.25">
      <c r="A10" s="15">
        <v>1</v>
      </c>
      <c r="B10" s="228" t="s">
        <v>300</v>
      </c>
      <c r="C10" s="17"/>
      <c r="D10" s="229">
        <v>154.25</v>
      </c>
      <c r="E10" s="13" t="s">
        <v>17</v>
      </c>
      <c r="F10" s="19">
        <f>SUM(C10,D10)</f>
        <v>154.25</v>
      </c>
      <c r="G10" s="16"/>
      <c r="H10" s="17"/>
      <c r="I10" s="13" t="s">
        <v>17</v>
      </c>
      <c r="J10" s="19">
        <f>D10</f>
        <v>154.25</v>
      </c>
      <c r="K10" s="21"/>
    </row>
    <row r="11" spans="1:13" ht="45" customHeight="1" x14ac:dyDescent="0.25">
      <c r="A11" s="15">
        <v>2</v>
      </c>
      <c r="B11" s="228" t="s">
        <v>301</v>
      </c>
      <c r="C11" s="17"/>
      <c r="D11" s="229">
        <v>2.94</v>
      </c>
      <c r="E11" s="13" t="s">
        <v>302</v>
      </c>
      <c r="F11" s="19">
        <f t="shared" ref="F11:F24" si="0">SUM(C11,D11)</f>
        <v>2.94</v>
      </c>
      <c r="G11" s="16"/>
      <c r="H11" s="17"/>
      <c r="I11" s="13" t="s">
        <v>302</v>
      </c>
      <c r="J11" s="19">
        <f t="shared" ref="J11:J24" si="1">D11</f>
        <v>2.94</v>
      </c>
      <c r="K11" s="21"/>
    </row>
    <row r="12" spans="1:13" ht="42.75" customHeight="1" x14ac:dyDescent="0.25">
      <c r="A12" s="15">
        <v>3</v>
      </c>
      <c r="B12" s="228" t="s">
        <v>303</v>
      </c>
      <c r="C12" s="17"/>
      <c r="D12" s="229">
        <v>6.57</v>
      </c>
      <c r="E12" s="13" t="s">
        <v>17</v>
      </c>
      <c r="F12" s="19">
        <f t="shared" si="0"/>
        <v>6.57</v>
      </c>
      <c r="G12" s="16"/>
      <c r="H12" s="17"/>
      <c r="I12" s="13" t="s">
        <v>17</v>
      </c>
      <c r="J12" s="19">
        <f t="shared" si="1"/>
        <v>6.57</v>
      </c>
      <c r="K12" s="21"/>
    </row>
    <row r="13" spans="1:13" ht="25.5" x14ac:dyDescent="0.25">
      <c r="A13" s="15">
        <v>4</v>
      </c>
      <c r="B13" s="228" t="s">
        <v>29</v>
      </c>
      <c r="C13" s="17"/>
      <c r="D13" s="229">
        <v>3.07</v>
      </c>
      <c r="E13" s="13" t="s">
        <v>304</v>
      </c>
      <c r="F13" s="19">
        <f t="shared" si="0"/>
        <v>3.07</v>
      </c>
      <c r="G13" s="16"/>
      <c r="H13" s="17"/>
      <c r="I13" s="13" t="s">
        <v>304</v>
      </c>
      <c r="J13" s="19">
        <f t="shared" si="1"/>
        <v>3.07</v>
      </c>
      <c r="K13" s="21"/>
    </row>
    <row r="14" spans="1:13" ht="25.5" x14ac:dyDescent="0.25">
      <c r="A14" s="15">
        <v>5</v>
      </c>
      <c r="B14" s="228" t="s">
        <v>29</v>
      </c>
      <c r="C14" s="17"/>
      <c r="D14" s="229">
        <v>1.1499999999999999</v>
      </c>
      <c r="E14" s="13" t="s">
        <v>304</v>
      </c>
      <c r="F14" s="19">
        <f t="shared" si="0"/>
        <v>1.1499999999999999</v>
      </c>
      <c r="G14" s="16"/>
      <c r="H14" s="17"/>
      <c r="I14" s="13" t="s">
        <v>304</v>
      </c>
      <c r="J14" s="19">
        <f t="shared" si="1"/>
        <v>1.1499999999999999</v>
      </c>
      <c r="K14" s="21"/>
    </row>
    <row r="15" spans="1:13" ht="15.75" x14ac:dyDescent="0.25">
      <c r="A15" s="15">
        <v>6</v>
      </c>
      <c r="B15" s="228" t="s">
        <v>29</v>
      </c>
      <c r="C15" s="17"/>
      <c r="D15" s="229">
        <v>0.41399999999999998</v>
      </c>
      <c r="E15" s="13" t="s">
        <v>280</v>
      </c>
      <c r="F15" s="19">
        <f t="shared" si="0"/>
        <v>0.41399999999999998</v>
      </c>
      <c r="G15" s="16"/>
      <c r="H15" s="17"/>
      <c r="I15" s="13" t="s">
        <v>280</v>
      </c>
      <c r="J15" s="19">
        <f t="shared" si="1"/>
        <v>0.41399999999999998</v>
      </c>
      <c r="K15" s="21"/>
    </row>
    <row r="16" spans="1:13" ht="15.75" x14ac:dyDescent="0.25">
      <c r="A16" s="15">
        <v>7</v>
      </c>
      <c r="B16" s="228" t="s">
        <v>29</v>
      </c>
      <c r="C16" s="17"/>
      <c r="D16" s="229">
        <v>3.47</v>
      </c>
      <c r="E16" s="13" t="s">
        <v>280</v>
      </c>
      <c r="F16" s="19">
        <f t="shared" si="0"/>
        <v>3.47</v>
      </c>
      <c r="G16" s="16"/>
      <c r="H16" s="17"/>
      <c r="I16" s="13" t="s">
        <v>280</v>
      </c>
      <c r="J16" s="19">
        <f t="shared" si="1"/>
        <v>3.47</v>
      </c>
      <c r="K16" s="21"/>
    </row>
    <row r="17" spans="1:11" ht="15.75" x14ac:dyDescent="0.25">
      <c r="A17" s="15">
        <v>8</v>
      </c>
      <c r="B17" s="228" t="s">
        <v>29</v>
      </c>
      <c r="C17" s="17"/>
      <c r="D17" s="229">
        <v>1.17</v>
      </c>
      <c r="E17" s="13" t="s">
        <v>17</v>
      </c>
      <c r="F17" s="19">
        <f t="shared" si="0"/>
        <v>1.17</v>
      </c>
      <c r="G17" s="16"/>
      <c r="H17" s="17"/>
      <c r="I17" s="13" t="s">
        <v>17</v>
      </c>
      <c r="J17" s="19">
        <f t="shared" si="1"/>
        <v>1.17</v>
      </c>
      <c r="K17" s="21"/>
    </row>
    <row r="18" spans="1:11" ht="15.75" x14ac:dyDescent="0.25">
      <c r="A18" s="15">
        <v>9</v>
      </c>
      <c r="B18" s="228" t="s">
        <v>29</v>
      </c>
      <c r="C18" s="17"/>
      <c r="D18" s="229">
        <v>2.2599999999999998</v>
      </c>
      <c r="E18" s="13" t="s">
        <v>17</v>
      </c>
      <c r="F18" s="19">
        <f t="shared" si="0"/>
        <v>2.2599999999999998</v>
      </c>
      <c r="G18" s="16"/>
      <c r="H18" s="17"/>
      <c r="I18" s="13" t="s">
        <v>17</v>
      </c>
      <c r="J18" s="19">
        <f t="shared" si="1"/>
        <v>2.2599999999999998</v>
      </c>
      <c r="K18" s="21"/>
    </row>
    <row r="19" spans="1:11" ht="15.75" x14ac:dyDescent="0.25">
      <c r="A19" s="15">
        <v>10</v>
      </c>
      <c r="B19" s="228" t="s">
        <v>29</v>
      </c>
      <c r="C19" s="17"/>
      <c r="D19" s="229">
        <v>0.61</v>
      </c>
      <c r="E19" s="13" t="s">
        <v>17</v>
      </c>
      <c r="F19" s="19">
        <f t="shared" si="0"/>
        <v>0.61</v>
      </c>
      <c r="G19" s="16"/>
      <c r="H19" s="17"/>
      <c r="I19" s="13" t="s">
        <v>17</v>
      </c>
      <c r="J19" s="19">
        <f t="shared" si="1"/>
        <v>0.61</v>
      </c>
      <c r="K19" s="21"/>
    </row>
    <row r="20" spans="1:11" ht="15.75" x14ac:dyDescent="0.25">
      <c r="A20" s="15">
        <v>11</v>
      </c>
      <c r="B20" s="228" t="s">
        <v>29</v>
      </c>
      <c r="C20" s="17"/>
      <c r="D20" s="229">
        <v>0.06</v>
      </c>
      <c r="E20" s="13" t="s">
        <v>17</v>
      </c>
      <c r="F20" s="19">
        <f t="shared" si="0"/>
        <v>0.06</v>
      </c>
      <c r="G20" s="16"/>
      <c r="H20" s="17"/>
      <c r="I20" s="13" t="s">
        <v>17</v>
      </c>
      <c r="J20" s="19">
        <f t="shared" si="1"/>
        <v>0.06</v>
      </c>
      <c r="K20" s="21"/>
    </row>
    <row r="21" spans="1:11" ht="15.75" x14ac:dyDescent="0.25">
      <c r="A21" s="15">
        <v>12</v>
      </c>
      <c r="B21" s="228" t="s">
        <v>29</v>
      </c>
      <c r="C21" s="17"/>
      <c r="D21" s="229">
        <v>0.06</v>
      </c>
      <c r="E21" s="13" t="s">
        <v>17</v>
      </c>
      <c r="F21" s="19">
        <f t="shared" si="0"/>
        <v>0.06</v>
      </c>
      <c r="G21" s="16"/>
      <c r="H21" s="17"/>
      <c r="I21" s="13" t="s">
        <v>17</v>
      </c>
      <c r="J21" s="19">
        <f t="shared" si="1"/>
        <v>0.06</v>
      </c>
      <c r="K21" s="21"/>
    </row>
    <row r="22" spans="1:11" ht="25.5" x14ac:dyDescent="0.25">
      <c r="A22" s="15">
        <v>13</v>
      </c>
      <c r="B22" s="228" t="s">
        <v>29</v>
      </c>
      <c r="C22" s="17"/>
      <c r="D22" s="229">
        <v>0.6</v>
      </c>
      <c r="E22" s="13" t="s">
        <v>304</v>
      </c>
      <c r="F22" s="19">
        <f t="shared" si="0"/>
        <v>0.6</v>
      </c>
      <c r="G22" s="16"/>
      <c r="H22" s="17"/>
      <c r="I22" s="13" t="s">
        <v>304</v>
      </c>
      <c r="J22" s="19">
        <f t="shared" si="1"/>
        <v>0.6</v>
      </c>
      <c r="K22" s="21"/>
    </row>
    <row r="23" spans="1:11" ht="25.5" x14ac:dyDescent="0.25">
      <c r="A23" s="15">
        <v>14</v>
      </c>
      <c r="B23" s="228" t="s">
        <v>29</v>
      </c>
      <c r="C23" s="17"/>
      <c r="D23" s="229">
        <v>3.41</v>
      </c>
      <c r="E23" s="13" t="s">
        <v>304</v>
      </c>
      <c r="F23" s="19">
        <f t="shared" si="0"/>
        <v>3.41</v>
      </c>
      <c r="G23" s="16"/>
      <c r="H23" s="17"/>
      <c r="I23" s="13" t="s">
        <v>304</v>
      </c>
      <c r="J23" s="19">
        <f t="shared" si="1"/>
        <v>3.41</v>
      </c>
      <c r="K23" s="21"/>
    </row>
    <row r="24" spans="1:11" ht="15.75" x14ac:dyDescent="0.25">
      <c r="A24" s="15">
        <v>15</v>
      </c>
      <c r="B24" s="228" t="s">
        <v>29</v>
      </c>
      <c r="C24" s="17"/>
      <c r="D24" s="229">
        <v>1.86</v>
      </c>
      <c r="E24" s="13" t="s">
        <v>280</v>
      </c>
      <c r="F24" s="19">
        <f t="shared" si="0"/>
        <v>1.86</v>
      </c>
      <c r="G24" s="16"/>
      <c r="H24" s="17"/>
      <c r="I24" s="13" t="s">
        <v>280</v>
      </c>
      <c r="J24" s="19">
        <f t="shared" si="1"/>
        <v>1.86</v>
      </c>
      <c r="K24" s="21"/>
    </row>
    <row r="25" spans="1:11" ht="25.5" x14ac:dyDescent="0.25">
      <c r="A25" s="15">
        <v>16</v>
      </c>
      <c r="B25" s="228" t="s">
        <v>29</v>
      </c>
      <c r="C25" s="17"/>
      <c r="D25" s="229">
        <v>0.16</v>
      </c>
      <c r="E25" s="13" t="s">
        <v>304</v>
      </c>
      <c r="F25" s="19">
        <f>SUM(C25,D25)</f>
        <v>0.16</v>
      </c>
      <c r="G25" s="16"/>
      <c r="H25" s="17"/>
      <c r="I25" s="13" t="s">
        <v>304</v>
      </c>
      <c r="J25" s="19">
        <f>D25</f>
        <v>0.16</v>
      </c>
      <c r="K25" s="21"/>
    </row>
    <row r="26" spans="1:11" ht="25.5" x14ac:dyDescent="0.25">
      <c r="A26" s="15">
        <v>17</v>
      </c>
      <c r="B26" s="228" t="s">
        <v>29</v>
      </c>
      <c r="C26" s="17"/>
      <c r="D26" s="229">
        <v>0.24</v>
      </c>
      <c r="E26" s="13" t="s">
        <v>304</v>
      </c>
      <c r="F26" s="19">
        <f>SUM(C26,D26)</f>
        <v>0.24</v>
      </c>
      <c r="G26" s="16"/>
      <c r="H26" s="17"/>
      <c r="I26" s="13" t="s">
        <v>304</v>
      </c>
      <c r="J26" s="19">
        <f>D26</f>
        <v>0.24</v>
      </c>
      <c r="K26" s="21"/>
    </row>
    <row r="27" spans="1:11" ht="15.75" x14ac:dyDescent="0.25">
      <c r="A27" s="15">
        <v>18</v>
      </c>
      <c r="B27" s="228" t="s">
        <v>29</v>
      </c>
      <c r="C27" s="17"/>
      <c r="D27" s="229">
        <v>1.1000000000000001</v>
      </c>
      <c r="E27" s="13" t="s">
        <v>280</v>
      </c>
      <c r="F27" s="19">
        <f>SUM(C27,D27)</f>
        <v>1.1000000000000001</v>
      </c>
      <c r="G27" s="16"/>
      <c r="H27" s="17"/>
      <c r="I27" s="13" t="s">
        <v>280</v>
      </c>
      <c r="J27" s="19">
        <f>D27</f>
        <v>1.1000000000000001</v>
      </c>
      <c r="K27" s="21"/>
    </row>
    <row r="28" spans="1:11" ht="63.75" x14ac:dyDescent="0.25">
      <c r="A28" s="15">
        <v>19</v>
      </c>
      <c r="B28" s="228" t="s">
        <v>305</v>
      </c>
      <c r="C28" s="17"/>
      <c r="D28" s="229">
        <v>3598</v>
      </c>
      <c r="E28" s="13" t="s">
        <v>306</v>
      </c>
      <c r="F28" s="19">
        <f>SUM(C28,D28)</f>
        <v>3598</v>
      </c>
      <c r="G28" s="16"/>
      <c r="H28" s="17"/>
      <c r="I28" s="13" t="str">
        <f>E28</f>
        <v>діагностичне медичне обладнання</v>
      </c>
      <c r="J28" s="19">
        <f>D28</f>
        <v>3598</v>
      </c>
      <c r="K28" s="21"/>
    </row>
    <row r="29" spans="1:11" ht="15.75" x14ac:dyDescent="0.25">
      <c r="A29" s="16"/>
      <c r="B29" s="27" t="s">
        <v>18</v>
      </c>
      <c r="C29" s="32">
        <f>SUM(C10:C22)</f>
        <v>0</v>
      </c>
      <c r="D29" s="32">
        <f>SUM(D10:D28)</f>
        <v>3781.3939999999998</v>
      </c>
      <c r="E29" s="220"/>
      <c r="F29" s="30">
        <f>SUM(C29,D29)</f>
        <v>3781.3939999999998</v>
      </c>
      <c r="G29" s="221"/>
      <c r="H29" s="32">
        <f>SUM(H10:H22)</f>
        <v>0</v>
      </c>
      <c r="I29" s="220"/>
      <c r="J29" s="32">
        <f>SUM(J10:J28)</f>
        <v>3781.3939999999998</v>
      </c>
      <c r="K29" s="32">
        <f>F29-H29-J29</f>
        <v>0</v>
      </c>
    </row>
    <row r="32" spans="1:11" s="131" customFormat="1" ht="18.75" x14ac:dyDescent="0.3">
      <c r="B32" s="230" t="s">
        <v>126</v>
      </c>
      <c r="C32" s="231"/>
      <c r="D32" s="231"/>
      <c r="E32" s="133"/>
      <c r="F32" s="231"/>
      <c r="G32" s="134" t="s">
        <v>307</v>
      </c>
      <c r="H32" s="232"/>
    </row>
    <row r="33" spans="2:8" x14ac:dyDescent="0.25">
      <c r="B33" s="233"/>
      <c r="C33" s="234"/>
      <c r="D33" s="234"/>
      <c r="E33" s="235" t="s">
        <v>308</v>
      </c>
      <c r="F33" s="234"/>
      <c r="G33" s="236" t="s">
        <v>309</v>
      </c>
      <c r="H33" s="236"/>
    </row>
    <row r="34" spans="2:8" s="131" customFormat="1" ht="18.75" x14ac:dyDescent="0.3">
      <c r="B34" s="230" t="s">
        <v>22</v>
      </c>
      <c r="C34" s="231"/>
      <c r="D34" s="231"/>
      <c r="E34" s="133"/>
      <c r="F34" s="231"/>
      <c r="G34" s="134" t="s">
        <v>310</v>
      </c>
      <c r="H34" s="232"/>
    </row>
    <row r="35" spans="2:8" x14ac:dyDescent="0.25">
      <c r="B35" s="234"/>
      <c r="C35" s="234"/>
      <c r="D35" s="234"/>
      <c r="E35" s="235" t="s">
        <v>311</v>
      </c>
      <c r="F35" s="234"/>
      <c r="G35" s="236" t="s">
        <v>312</v>
      </c>
      <c r="H35" s="236"/>
    </row>
    <row r="36" spans="2:8" x14ac:dyDescent="0.25">
      <c r="B36" s="237" t="s">
        <v>313</v>
      </c>
      <c r="C36" s="169"/>
      <c r="D36" s="169"/>
      <c r="E36" s="169"/>
      <c r="F36" s="169"/>
      <c r="G36" s="169"/>
      <c r="H36" s="169"/>
    </row>
    <row r="37" spans="2:8" x14ac:dyDescent="0.25">
      <c r="B37" s="237" t="s">
        <v>314</v>
      </c>
    </row>
  </sheetData>
  <mergeCells count="17">
    <mergeCell ref="G32:H32"/>
    <mergeCell ref="G33:H33"/>
    <mergeCell ref="G34:H34"/>
    <mergeCell ref="G35:H35"/>
    <mergeCell ref="A7:K7"/>
    <mergeCell ref="A8:A9"/>
    <mergeCell ref="B8:B9"/>
    <mergeCell ref="C8:E8"/>
    <mergeCell ref="F8:F9"/>
    <mergeCell ref="G8:J8"/>
    <mergeCell ref="K8:K9"/>
    <mergeCell ref="J1:K1"/>
    <mergeCell ref="J2:K2"/>
    <mergeCell ref="A3:K3"/>
    <mergeCell ref="A4:K4"/>
    <mergeCell ref="A5:K5"/>
    <mergeCell ref="A6:K6"/>
  </mergeCells>
  <pageMargins left="0.70866141732283472" right="0.70866141732283472" top="0.2" bottom="0.2" header="0.31496062992125984" footer="0.31496062992125984"/>
  <pageSetup paperSize="9" scale="6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6" zoomScale="80" zoomScaleNormal="80" workbookViewId="0">
      <selection activeCell="H13" sqref="H13"/>
    </sheetView>
  </sheetViews>
  <sheetFormatPr defaultColWidth="8.7109375" defaultRowHeight="12.75" x14ac:dyDescent="0.2"/>
  <cols>
    <col min="1" max="1" width="4.7109375" style="238" customWidth="1"/>
    <col min="2" max="2" width="26.5703125" style="238" customWidth="1"/>
    <col min="3" max="3" width="9.28515625" style="238" customWidth="1"/>
    <col min="4" max="4" width="10.85546875" style="238" customWidth="1"/>
    <col min="5" max="5" width="24.28515625" style="238" customWidth="1"/>
    <col min="6" max="6" width="11.7109375" style="238" customWidth="1"/>
    <col min="7" max="7" width="12.28515625" style="238" customWidth="1"/>
    <col min="8" max="8" width="7.7109375" style="238" customWidth="1"/>
    <col min="9" max="9" width="34.85546875" style="238" customWidth="1"/>
    <col min="10" max="10" width="8.42578125" style="238" customWidth="1"/>
    <col min="11" max="11" width="10.5703125" style="238" customWidth="1"/>
    <col min="12" max="256" width="8.7109375" style="238"/>
    <col min="257" max="257" width="4.7109375" style="238" customWidth="1"/>
    <col min="258" max="258" width="26.5703125" style="238" customWidth="1"/>
    <col min="259" max="259" width="9.28515625" style="238" customWidth="1"/>
    <col min="260" max="260" width="10.85546875" style="238" customWidth="1"/>
    <col min="261" max="261" width="24.28515625" style="238" customWidth="1"/>
    <col min="262" max="262" width="11.7109375" style="238" customWidth="1"/>
    <col min="263" max="263" width="12.28515625" style="238" customWidth="1"/>
    <col min="264" max="264" width="7.7109375" style="238" customWidth="1"/>
    <col min="265" max="265" width="34.85546875" style="238" customWidth="1"/>
    <col min="266" max="266" width="8.42578125" style="238" customWidth="1"/>
    <col min="267" max="267" width="10.5703125" style="238" customWidth="1"/>
    <col min="268" max="512" width="8.7109375" style="238"/>
    <col min="513" max="513" width="4.7109375" style="238" customWidth="1"/>
    <col min="514" max="514" width="26.5703125" style="238" customWidth="1"/>
    <col min="515" max="515" width="9.28515625" style="238" customWidth="1"/>
    <col min="516" max="516" width="10.85546875" style="238" customWidth="1"/>
    <col min="517" max="517" width="24.28515625" style="238" customWidth="1"/>
    <col min="518" max="518" width="11.7109375" style="238" customWidth="1"/>
    <col min="519" max="519" width="12.28515625" style="238" customWidth="1"/>
    <col min="520" max="520" width="7.7109375" style="238" customWidth="1"/>
    <col min="521" max="521" width="34.85546875" style="238" customWidth="1"/>
    <col min="522" max="522" width="8.42578125" style="238" customWidth="1"/>
    <col min="523" max="523" width="10.5703125" style="238" customWidth="1"/>
    <col min="524" max="768" width="8.7109375" style="238"/>
    <col min="769" max="769" width="4.7109375" style="238" customWidth="1"/>
    <col min="770" max="770" width="26.5703125" style="238" customWidth="1"/>
    <col min="771" max="771" width="9.28515625" style="238" customWidth="1"/>
    <col min="772" max="772" width="10.85546875" style="238" customWidth="1"/>
    <col min="773" max="773" width="24.28515625" style="238" customWidth="1"/>
    <col min="774" max="774" width="11.7109375" style="238" customWidth="1"/>
    <col min="775" max="775" width="12.28515625" style="238" customWidth="1"/>
    <col min="776" max="776" width="7.7109375" style="238" customWidth="1"/>
    <col min="777" max="777" width="34.85546875" style="238" customWidth="1"/>
    <col min="778" max="778" width="8.42578125" style="238" customWidth="1"/>
    <col min="779" max="779" width="10.5703125" style="238" customWidth="1"/>
    <col min="780" max="1024" width="8.7109375" style="238"/>
    <col min="1025" max="1025" width="4.7109375" style="238" customWidth="1"/>
    <col min="1026" max="1026" width="26.5703125" style="238" customWidth="1"/>
    <col min="1027" max="1027" width="9.28515625" style="238" customWidth="1"/>
    <col min="1028" max="1028" width="10.85546875" style="238" customWidth="1"/>
    <col min="1029" max="1029" width="24.28515625" style="238" customWidth="1"/>
    <col min="1030" max="1030" width="11.7109375" style="238" customWidth="1"/>
    <col min="1031" max="1031" width="12.28515625" style="238" customWidth="1"/>
    <col min="1032" max="1032" width="7.7109375" style="238" customWidth="1"/>
    <col min="1033" max="1033" width="34.85546875" style="238" customWidth="1"/>
    <col min="1034" max="1034" width="8.42578125" style="238" customWidth="1"/>
    <col min="1035" max="1035" width="10.5703125" style="238" customWidth="1"/>
    <col min="1036" max="1280" width="8.7109375" style="238"/>
    <col min="1281" max="1281" width="4.7109375" style="238" customWidth="1"/>
    <col min="1282" max="1282" width="26.5703125" style="238" customWidth="1"/>
    <col min="1283" max="1283" width="9.28515625" style="238" customWidth="1"/>
    <col min="1284" max="1284" width="10.85546875" style="238" customWidth="1"/>
    <col min="1285" max="1285" width="24.28515625" style="238" customWidth="1"/>
    <col min="1286" max="1286" width="11.7109375" style="238" customWidth="1"/>
    <col min="1287" max="1287" width="12.28515625" style="238" customWidth="1"/>
    <col min="1288" max="1288" width="7.7109375" style="238" customWidth="1"/>
    <col min="1289" max="1289" width="34.85546875" style="238" customWidth="1"/>
    <col min="1290" max="1290" width="8.42578125" style="238" customWidth="1"/>
    <col min="1291" max="1291" width="10.5703125" style="238" customWidth="1"/>
    <col min="1292" max="1536" width="8.7109375" style="238"/>
    <col min="1537" max="1537" width="4.7109375" style="238" customWidth="1"/>
    <col min="1538" max="1538" width="26.5703125" style="238" customWidth="1"/>
    <col min="1539" max="1539" width="9.28515625" style="238" customWidth="1"/>
    <col min="1540" max="1540" width="10.85546875" style="238" customWidth="1"/>
    <col min="1541" max="1541" width="24.28515625" style="238" customWidth="1"/>
    <col min="1542" max="1542" width="11.7109375" style="238" customWidth="1"/>
    <col min="1543" max="1543" width="12.28515625" style="238" customWidth="1"/>
    <col min="1544" max="1544" width="7.7109375" style="238" customWidth="1"/>
    <col min="1545" max="1545" width="34.85546875" style="238" customWidth="1"/>
    <col min="1546" max="1546" width="8.42578125" style="238" customWidth="1"/>
    <col min="1547" max="1547" width="10.5703125" style="238" customWidth="1"/>
    <col min="1548" max="1792" width="8.7109375" style="238"/>
    <col min="1793" max="1793" width="4.7109375" style="238" customWidth="1"/>
    <col min="1794" max="1794" width="26.5703125" style="238" customWidth="1"/>
    <col min="1795" max="1795" width="9.28515625" style="238" customWidth="1"/>
    <col min="1796" max="1796" width="10.85546875" style="238" customWidth="1"/>
    <col min="1797" max="1797" width="24.28515625" style="238" customWidth="1"/>
    <col min="1798" max="1798" width="11.7109375" style="238" customWidth="1"/>
    <col min="1799" max="1799" width="12.28515625" style="238" customWidth="1"/>
    <col min="1800" max="1800" width="7.7109375" style="238" customWidth="1"/>
    <col min="1801" max="1801" width="34.85546875" style="238" customWidth="1"/>
    <col min="1802" max="1802" width="8.42578125" style="238" customWidth="1"/>
    <col min="1803" max="1803" width="10.5703125" style="238" customWidth="1"/>
    <col min="1804" max="2048" width="8.7109375" style="238"/>
    <col min="2049" max="2049" width="4.7109375" style="238" customWidth="1"/>
    <col min="2050" max="2050" width="26.5703125" style="238" customWidth="1"/>
    <col min="2051" max="2051" width="9.28515625" style="238" customWidth="1"/>
    <col min="2052" max="2052" width="10.85546875" style="238" customWidth="1"/>
    <col min="2053" max="2053" width="24.28515625" style="238" customWidth="1"/>
    <col min="2054" max="2054" width="11.7109375" style="238" customWidth="1"/>
    <col min="2055" max="2055" width="12.28515625" style="238" customWidth="1"/>
    <col min="2056" max="2056" width="7.7109375" style="238" customWidth="1"/>
    <col min="2057" max="2057" width="34.85546875" style="238" customWidth="1"/>
    <col min="2058" max="2058" width="8.42578125" style="238" customWidth="1"/>
    <col min="2059" max="2059" width="10.5703125" style="238" customWidth="1"/>
    <col min="2060" max="2304" width="8.7109375" style="238"/>
    <col min="2305" max="2305" width="4.7109375" style="238" customWidth="1"/>
    <col min="2306" max="2306" width="26.5703125" style="238" customWidth="1"/>
    <col min="2307" max="2307" width="9.28515625" style="238" customWidth="1"/>
    <col min="2308" max="2308" width="10.85546875" style="238" customWidth="1"/>
    <col min="2309" max="2309" width="24.28515625" style="238" customWidth="1"/>
    <col min="2310" max="2310" width="11.7109375" style="238" customWidth="1"/>
    <col min="2311" max="2311" width="12.28515625" style="238" customWidth="1"/>
    <col min="2312" max="2312" width="7.7109375" style="238" customWidth="1"/>
    <col min="2313" max="2313" width="34.85546875" style="238" customWidth="1"/>
    <col min="2314" max="2314" width="8.42578125" style="238" customWidth="1"/>
    <col min="2315" max="2315" width="10.5703125" style="238" customWidth="1"/>
    <col min="2316" max="2560" width="8.7109375" style="238"/>
    <col min="2561" max="2561" width="4.7109375" style="238" customWidth="1"/>
    <col min="2562" max="2562" width="26.5703125" style="238" customWidth="1"/>
    <col min="2563" max="2563" width="9.28515625" style="238" customWidth="1"/>
    <col min="2564" max="2564" width="10.85546875" style="238" customWidth="1"/>
    <col min="2565" max="2565" width="24.28515625" style="238" customWidth="1"/>
    <col min="2566" max="2566" width="11.7109375" style="238" customWidth="1"/>
    <col min="2567" max="2567" width="12.28515625" style="238" customWidth="1"/>
    <col min="2568" max="2568" width="7.7109375" style="238" customWidth="1"/>
    <col min="2569" max="2569" width="34.85546875" style="238" customWidth="1"/>
    <col min="2570" max="2570" width="8.42578125" style="238" customWidth="1"/>
    <col min="2571" max="2571" width="10.5703125" style="238" customWidth="1"/>
    <col min="2572" max="2816" width="8.7109375" style="238"/>
    <col min="2817" max="2817" width="4.7109375" style="238" customWidth="1"/>
    <col min="2818" max="2818" width="26.5703125" style="238" customWidth="1"/>
    <col min="2819" max="2819" width="9.28515625" style="238" customWidth="1"/>
    <col min="2820" max="2820" width="10.85546875" style="238" customWidth="1"/>
    <col min="2821" max="2821" width="24.28515625" style="238" customWidth="1"/>
    <col min="2822" max="2822" width="11.7109375" style="238" customWidth="1"/>
    <col min="2823" max="2823" width="12.28515625" style="238" customWidth="1"/>
    <col min="2824" max="2824" width="7.7109375" style="238" customWidth="1"/>
    <col min="2825" max="2825" width="34.85546875" style="238" customWidth="1"/>
    <col min="2826" max="2826" width="8.42578125" style="238" customWidth="1"/>
    <col min="2827" max="2827" width="10.5703125" style="238" customWidth="1"/>
    <col min="2828" max="3072" width="8.7109375" style="238"/>
    <col min="3073" max="3073" width="4.7109375" style="238" customWidth="1"/>
    <col min="3074" max="3074" width="26.5703125" style="238" customWidth="1"/>
    <col min="3075" max="3075" width="9.28515625" style="238" customWidth="1"/>
    <col min="3076" max="3076" width="10.85546875" style="238" customWidth="1"/>
    <col min="3077" max="3077" width="24.28515625" style="238" customWidth="1"/>
    <col min="3078" max="3078" width="11.7109375" style="238" customWidth="1"/>
    <col min="3079" max="3079" width="12.28515625" style="238" customWidth="1"/>
    <col min="3080" max="3080" width="7.7109375" style="238" customWidth="1"/>
    <col min="3081" max="3081" width="34.85546875" style="238" customWidth="1"/>
    <col min="3082" max="3082" width="8.42578125" style="238" customWidth="1"/>
    <col min="3083" max="3083" width="10.5703125" style="238" customWidth="1"/>
    <col min="3084" max="3328" width="8.7109375" style="238"/>
    <col min="3329" max="3329" width="4.7109375" style="238" customWidth="1"/>
    <col min="3330" max="3330" width="26.5703125" style="238" customWidth="1"/>
    <col min="3331" max="3331" width="9.28515625" style="238" customWidth="1"/>
    <col min="3332" max="3332" width="10.85546875" style="238" customWidth="1"/>
    <col min="3333" max="3333" width="24.28515625" style="238" customWidth="1"/>
    <col min="3334" max="3334" width="11.7109375" style="238" customWidth="1"/>
    <col min="3335" max="3335" width="12.28515625" style="238" customWidth="1"/>
    <col min="3336" max="3336" width="7.7109375" style="238" customWidth="1"/>
    <col min="3337" max="3337" width="34.85546875" style="238" customWidth="1"/>
    <col min="3338" max="3338" width="8.42578125" style="238" customWidth="1"/>
    <col min="3339" max="3339" width="10.5703125" style="238" customWidth="1"/>
    <col min="3340" max="3584" width="8.7109375" style="238"/>
    <col min="3585" max="3585" width="4.7109375" style="238" customWidth="1"/>
    <col min="3586" max="3586" width="26.5703125" style="238" customWidth="1"/>
    <col min="3587" max="3587" width="9.28515625" style="238" customWidth="1"/>
    <col min="3588" max="3588" width="10.85546875" style="238" customWidth="1"/>
    <col min="3589" max="3589" width="24.28515625" style="238" customWidth="1"/>
    <col min="3590" max="3590" width="11.7109375" style="238" customWidth="1"/>
    <col min="3591" max="3591" width="12.28515625" style="238" customWidth="1"/>
    <col min="3592" max="3592" width="7.7109375" style="238" customWidth="1"/>
    <col min="3593" max="3593" width="34.85546875" style="238" customWidth="1"/>
    <col min="3594" max="3594" width="8.42578125" style="238" customWidth="1"/>
    <col min="3595" max="3595" width="10.5703125" style="238" customWidth="1"/>
    <col min="3596" max="3840" width="8.7109375" style="238"/>
    <col min="3841" max="3841" width="4.7109375" style="238" customWidth="1"/>
    <col min="3842" max="3842" width="26.5703125" style="238" customWidth="1"/>
    <col min="3843" max="3843" width="9.28515625" style="238" customWidth="1"/>
    <col min="3844" max="3844" width="10.85546875" style="238" customWidth="1"/>
    <col min="3845" max="3845" width="24.28515625" style="238" customWidth="1"/>
    <col min="3846" max="3846" width="11.7109375" style="238" customWidth="1"/>
    <col min="3847" max="3847" width="12.28515625" style="238" customWidth="1"/>
    <col min="3848" max="3848" width="7.7109375" style="238" customWidth="1"/>
    <col min="3849" max="3849" width="34.85546875" style="238" customWidth="1"/>
    <col min="3850" max="3850" width="8.42578125" style="238" customWidth="1"/>
    <col min="3851" max="3851" width="10.5703125" style="238" customWidth="1"/>
    <col min="3852" max="4096" width="8.7109375" style="238"/>
    <col min="4097" max="4097" width="4.7109375" style="238" customWidth="1"/>
    <col min="4098" max="4098" width="26.5703125" style="238" customWidth="1"/>
    <col min="4099" max="4099" width="9.28515625" style="238" customWidth="1"/>
    <col min="4100" max="4100" width="10.85546875" style="238" customWidth="1"/>
    <col min="4101" max="4101" width="24.28515625" style="238" customWidth="1"/>
    <col min="4102" max="4102" width="11.7109375" style="238" customWidth="1"/>
    <col min="4103" max="4103" width="12.28515625" style="238" customWidth="1"/>
    <col min="4104" max="4104" width="7.7109375" style="238" customWidth="1"/>
    <col min="4105" max="4105" width="34.85546875" style="238" customWidth="1"/>
    <col min="4106" max="4106" width="8.42578125" style="238" customWidth="1"/>
    <col min="4107" max="4107" width="10.5703125" style="238" customWidth="1"/>
    <col min="4108" max="4352" width="8.7109375" style="238"/>
    <col min="4353" max="4353" width="4.7109375" style="238" customWidth="1"/>
    <col min="4354" max="4354" width="26.5703125" style="238" customWidth="1"/>
    <col min="4355" max="4355" width="9.28515625" style="238" customWidth="1"/>
    <col min="4356" max="4356" width="10.85546875" style="238" customWidth="1"/>
    <col min="4357" max="4357" width="24.28515625" style="238" customWidth="1"/>
    <col min="4358" max="4358" width="11.7109375" style="238" customWidth="1"/>
    <col min="4359" max="4359" width="12.28515625" style="238" customWidth="1"/>
    <col min="4360" max="4360" width="7.7109375" style="238" customWidth="1"/>
    <col min="4361" max="4361" width="34.85546875" style="238" customWidth="1"/>
    <col min="4362" max="4362" width="8.42578125" style="238" customWidth="1"/>
    <col min="4363" max="4363" width="10.5703125" style="238" customWidth="1"/>
    <col min="4364" max="4608" width="8.7109375" style="238"/>
    <col min="4609" max="4609" width="4.7109375" style="238" customWidth="1"/>
    <col min="4610" max="4610" width="26.5703125" style="238" customWidth="1"/>
    <col min="4611" max="4611" width="9.28515625" style="238" customWidth="1"/>
    <col min="4612" max="4612" width="10.85546875" style="238" customWidth="1"/>
    <col min="4613" max="4613" width="24.28515625" style="238" customWidth="1"/>
    <col min="4614" max="4614" width="11.7109375" style="238" customWidth="1"/>
    <col min="4615" max="4615" width="12.28515625" style="238" customWidth="1"/>
    <col min="4616" max="4616" width="7.7109375" style="238" customWidth="1"/>
    <col min="4617" max="4617" width="34.85546875" style="238" customWidth="1"/>
    <col min="4618" max="4618" width="8.42578125" style="238" customWidth="1"/>
    <col min="4619" max="4619" width="10.5703125" style="238" customWidth="1"/>
    <col min="4620" max="4864" width="8.7109375" style="238"/>
    <col min="4865" max="4865" width="4.7109375" style="238" customWidth="1"/>
    <col min="4866" max="4866" width="26.5703125" style="238" customWidth="1"/>
    <col min="4867" max="4867" width="9.28515625" style="238" customWidth="1"/>
    <col min="4868" max="4868" width="10.85546875" style="238" customWidth="1"/>
    <col min="4869" max="4869" width="24.28515625" style="238" customWidth="1"/>
    <col min="4870" max="4870" width="11.7109375" style="238" customWidth="1"/>
    <col min="4871" max="4871" width="12.28515625" style="238" customWidth="1"/>
    <col min="4872" max="4872" width="7.7109375" style="238" customWidth="1"/>
    <col min="4873" max="4873" width="34.85546875" style="238" customWidth="1"/>
    <col min="4874" max="4874" width="8.42578125" style="238" customWidth="1"/>
    <col min="4875" max="4875" width="10.5703125" style="238" customWidth="1"/>
    <col min="4876" max="5120" width="8.7109375" style="238"/>
    <col min="5121" max="5121" width="4.7109375" style="238" customWidth="1"/>
    <col min="5122" max="5122" width="26.5703125" style="238" customWidth="1"/>
    <col min="5123" max="5123" width="9.28515625" style="238" customWidth="1"/>
    <col min="5124" max="5124" width="10.85546875" style="238" customWidth="1"/>
    <col min="5125" max="5125" width="24.28515625" style="238" customWidth="1"/>
    <col min="5126" max="5126" width="11.7109375" style="238" customWidth="1"/>
    <col min="5127" max="5127" width="12.28515625" style="238" customWidth="1"/>
    <col min="5128" max="5128" width="7.7109375" style="238" customWidth="1"/>
    <col min="5129" max="5129" width="34.85546875" style="238" customWidth="1"/>
    <col min="5130" max="5130" width="8.42578125" style="238" customWidth="1"/>
    <col min="5131" max="5131" width="10.5703125" style="238" customWidth="1"/>
    <col min="5132" max="5376" width="8.7109375" style="238"/>
    <col min="5377" max="5377" width="4.7109375" style="238" customWidth="1"/>
    <col min="5378" max="5378" width="26.5703125" style="238" customWidth="1"/>
    <col min="5379" max="5379" width="9.28515625" style="238" customWidth="1"/>
    <col min="5380" max="5380" width="10.85546875" style="238" customWidth="1"/>
    <col min="5381" max="5381" width="24.28515625" style="238" customWidth="1"/>
    <col min="5382" max="5382" width="11.7109375" style="238" customWidth="1"/>
    <col min="5383" max="5383" width="12.28515625" style="238" customWidth="1"/>
    <col min="5384" max="5384" width="7.7109375" style="238" customWidth="1"/>
    <col min="5385" max="5385" width="34.85546875" style="238" customWidth="1"/>
    <col min="5386" max="5386" width="8.42578125" style="238" customWidth="1"/>
    <col min="5387" max="5387" width="10.5703125" style="238" customWidth="1"/>
    <col min="5388" max="5632" width="8.7109375" style="238"/>
    <col min="5633" max="5633" width="4.7109375" style="238" customWidth="1"/>
    <col min="5634" max="5634" width="26.5703125" style="238" customWidth="1"/>
    <col min="5635" max="5635" width="9.28515625" style="238" customWidth="1"/>
    <col min="5636" max="5636" width="10.85546875" style="238" customWidth="1"/>
    <col min="5637" max="5637" width="24.28515625" style="238" customWidth="1"/>
    <col min="5638" max="5638" width="11.7109375" style="238" customWidth="1"/>
    <col min="5639" max="5639" width="12.28515625" style="238" customWidth="1"/>
    <col min="5640" max="5640" width="7.7109375" style="238" customWidth="1"/>
    <col min="5641" max="5641" width="34.85546875" style="238" customWidth="1"/>
    <col min="5642" max="5642" width="8.42578125" style="238" customWidth="1"/>
    <col min="5643" max="5643" width="10.5703125" style="238" customWidth="1"/>
    <col min="5644" max="5888" width="8.7109375" style="238"/>
    <col min="5889" max="5889" width="4.7109375" style="238" customWidth="1"/>
    <col min="5890" max="5890" width="26.5703125" style="238" customWidth="1"/>
    <col min="5891" max="5891" width="9.28515625" style="238" customWidth="1"/>
    <col min="5892" max="5892" width="10.85546875" style="238" customWidth="1"/>
    <col min="5893" max="5893" width="24.28515625" style="238" customWidth="1"/>
    <col min="5894" max="5894" width="11.7109375" style="238" customWidth="1"/>
    <col min="5895" max="5895" width="12.28515625" style="238" customWidth="1"/>
    <col min="5896" max="5896" width="7.7109375" style="238" customWidth="1"/>
    <col min="5897" max="5897" width="34.85546875" style="238" customWidth="1"/>
    <col min="5898" max="5898" width="8.42578125" style="238" customWidth="1"/>
    <col min="5899" max="5899" width="10.5703125" style="238" customWidth="1"/>
    <col min="5900" max="6144" width="8.7109375" style="238"/>
    <col min="6145" max="6145" width="4.7109375" style="238" customWidth="1"/>
    <col min="6146" max="6146" width="26.5703125" style="238" customWidth="1"/>
    <col min="6147" max="6147" width="9.28515625" style="238" customWidth="1"/>
    <col min="6148" max="6148" width="10.85546875" style="238" customWidth="1"/>
    <col min="6149" max="6149" width="24.28515625" style="238" customWidth="1"/>
    <col min="6150" max="6150" width="11.7109375" style="238" customWidth="1"/>
    <col min="6151" max="6151" width="12.28515625" style="238" customWidth="1"/>
    <col min="6152" max="6152" width="7.7109375" style="238" customWidth="1"/>
    <col min="6153" max="6153" width="34.85546875" style="238" customWidth="1"/>
    <col min="6154" max="6154" width="8.42578125" style="238" customWidth="1"/>
    <col min="6155" max="6155" width="10.5703125" style="238" customWidth="1"/>
    <col min="6156" max="6400" width="8.7109375" style="238"/>
    <col min="6401" max="6401" width="4.7109375" style="238" customWidth="1"/>
    <col min="6402" max="6402" width="26.5703125" style="238" customWidth="1"/>
    <col min="6403" max="6403" width="9.28515625" style="238" customWidth="1"/>
    <col min="6404" max="6404" width="10.85546875" style="238" customWidth="1"/>
    <col min="6405" max="6405" width="24.28515625" style="238" customWidth="1"/>
    <col min="6406" max="6406" width="11.7109375" style="238" customWidth="1"/>
    <col min="6407" max="6407" width="12.28515625" style="238" customWidth="1"/>
    <col min="6408" max="6408" width="7.7109375" style="238" customWidth="1"/>
    <col min="6409" max="6409" width="34.85546875" style="238" customWidth="1"/>
    <col min="6410" max="6410" width="8.42578125" style="238" customWidth="1"/>
    <col min="6411" max="6411" width="10.5703125" style="238" customWidth="1"/>
    <col min="6412" max="6656" width="8.7109375" style="238"/>
    <col min="6657" max="6657" width="4.7109375" style="238" customWidth="1"/>
    <col min="6658" max="6658" width="26.5703125" style="238" customWidth="1"/>
    <col min="6659" max="6659" width="9.28515625" style="238" customWidth="1"/>
    <col min="6660" max="6660" width="10.85546875" style="238" customWidth="1"/>
    <col min="6661" max="6661" width="24.28515625" style="238" customWidth="1"/>
    <col min="6662" max="6662" width="11.7109375" style="238" customWidth="1"/>
    <col min="6663" max="6663" width="12.28515625" style="238" customWidth="1"/>
    <col min="6664" max="6664" width="7.7109375" style="238" customWidth="1"/>
    <col min="6665" max="6665" width="34.85546875" style="238" customWidth="1"/>
    <col min="6666" max="6666" width="8.42578125" style="238" customWidth="1"/>
    <col min="6667" max="6667" width="10.5703125" style="238" customWidth="1"/>
    <col min="6668" max="6912" width="8.7109375" style="238"/>
    <col min="6913" max="6913" width="4.7109375" style="238" customWidth="1"/>
    <col min="6914" max="6914" width="26.5703125" style="238" customWidth="1"/>
    <col min="6915" max="6915" width="9.28515625" style="238" customWidth="1"/>
    <col min="6916" max="6916" width="10.85546875" style="238" customWidth="1"/>
    <col min="6917" max="6917" width="24.28515625" style="238" customWidth="1"/>
    <col min="6918" max="6918" width="11.7109375" style="238" customWidth="1"/>
    <col min="6919" max="6919" width="12.28515625" style="238" customWidth="1"/>
    <col min="6920" max="6920" width="7.7109375" style="238" customWidth="1"/>
    <col min="6921" max="6921" width="34.85546875" style="238" customWidth="1"/>
    <col min="6922" max="6922" width="8.42578125" style="238" customWidth="1"/>
    <col min="6923" max="6923" width="10.5703125" style="238" customWidth="1"/>
    <col min="6924" max="7168" width="8.7109375" style="238"/>
    <col min="7169" max="7169" width="4.7109375" style="238" customWidth="1"/>
    <col min="7170" max="7170" width="26.5703125" style="238" customWidth="1"/>
    <col min="7171" max="7171" width="9.28515625" style="238" customWidth="1"/>
    <col min="7172" max="7172" width="10.85546875" style="238" customWidth="1"/>
    <col min="7173" max="7173" width="24.28515625" style="238" customWidth="1"/>
    <col min="7174" max="7174" width="11.7109375" style="238" customWidth="1"/>
    <col min="7175" max="7175" width="12.28515625" style="238" customWidth="1"/>
    <col min="7176" max="7176" width="7.7109375" style="238" customWidth="1"/>
    <col min="7177" max="7177" width="34.85546875" style="238" customWidth="1"/>
    <col min="7178" max="7178" width="8.42578125" style="238" customWidth="1"/>
    <col min="7179" max="7179" width="10.5703125" style="238" customWidth="1"/>
    <col min="7180" max="7424" width="8.7109375" style="238"/>
    <col min="7425" max="7425" width="4.7109375" style="238" customWidth="1"/>
    <col min="7426" max="7426" width="26.5703125" style="238" customWidth="1"/>
    <col min="7427" max="7427" width="9.28515625" style="238" customWidth="1"/>
    <col min="7428" max="7428" width="10.85546875" style="238" customWidth="1"/>
    <col min="7429" max="7429" width="24.28515625" style="238" customWidth="1"/>
    <col min="7430" max="7430" width="11.7109375" style="238" customWidth="1"/>
    <col min="7431" max="7431" width="12.28515625" style="238" customWidth="1"/>
    <col min="7432" max="7432" width="7.7109375" style="238" customWidth="1"/>
    <col min="7433" max="7433" width="34.85546875" style="238" customWidth="1"/>
    <col min="7434" max="7434" width="8.42578125" style="238" customWidth="1"/>
    <col min="7435" max="7435" width="10.5703125" style="238" customWidth="1"/>
    <col min="7436" max="7680" width="8.7109375" style="238"/>
    <col min="7681" max="7681" width="4.7109375" style="238" customWidth="1"/>
    <col min="7682" max="7682" width="26.5703125" style="238" customWidth="1"/>
    <col min="7683" max="7683" width="9.28515625" style="238" customWidth="1"/>
    <col min="7684" max="7684" width="10.85546875" style="238" customWidth="1"/>
    <col min="7685" max="7685" width="24.28515625" style="238" customWidth="1"/>
    <col min="7686" max="7686" width="11.7109375" style="238" customWidth="1"/>
    <col min="7687" max="7687" width="12.28515625" style="238" customWidth="1"/>
    <col min="7688" max="7688" width="7.7109375" style="238" customWidth="1"/>
    <col min="7689" max="7689" width="34.85546875" style="238" customWidth="1"/>
    <col min="7690" max="7690" width="8.42578125" style="238" customWidth="1"/>
    <col min="7691" max="7691" width="10.5703125" style="238" customWidth="1"/>
    <col min="7692" max="7936" width="8.7109375" style="238"/>
    <col min="7937" max="7937" width="4.7109375" style="238" customWidth="1"/>
    <col min="7938" max="7938" width="26.5703125" style="238" customWidth="1"/>
    <col min="7939" max="7939" width="9.28515625" style="238" customWidth="1"/>
    <col min="7940" max="7940" width="10.85546875" style="238" customWidth="1"/>
    <col min="7941" max="7941" width="24.28515625" style="238" customWidth="1"/>
    <col min="7942" max="7942" width="11.7109375" style="238" customWidth="1"/>
    <col min="7943" max="7943" width="12.28515625" style="238" customWidth="1"/>
    <col min="7944" max="7944" width="7.7109375" style="238" customWidth="1"/>
    <col min="7945" max="7945" width="34.85546875" style="238" customWidth="1"/>
    <col min="7946" max="7946" width="8.42578125" style="238" customWidth="1"/>
    <col min="7947" max="7947" width="10.5703125" style="238" customWidth="1"/>
    <col min="7948" max="8192" width="8.7109375" style="238"/>
    <col min="8193" max="8193" width="4.7109375" style="238" customWidth="1"/>
    <col min="8194" max="8194" width="26.5703125" style="238" customWidth="1"/>
    <col min="8195" max="8195" width="9.28515625" style="238" customWidth="1"/>
    <col min="8196" max="8196" width="10.85546875" style="238" customWidth="1"/>
    <col min="8197" max="8197" width="24.28515625" style="238" customWidth="1"/>
    <col min="8198" max="8198" width="11.7109375" style="238" customWidth="1"/>
    <col min="8199" max="8199" width="12.28515625" style="238" customWidth="1"/>
    <col min="8200" max="8200" width="7.7109375" style="238" customWidth="1"/>
    <col min="8201" max="8201" width="34.85546875" style="238" customWidth="1"/>
    <col min="8202" max="8202" width="8.42578125" style="238" customWidth="1"/>
    <col min="8203" max="8203" width="10.5703125" style="238" customWidth="1"/>
    <col min="8204" max="8448" width="8.7109375" style="238"/>
    <col min="8449" max="8449" width="4.7109375" style="238" customWidth="1"/>
    <col min="8450" max="8450" width="26.5703125" style="238" customWidth="1"/>
    <col min="8451" max="8451" width="9.28515625" style="238" customWidth="1"/>
    <col min="8452" max="8452" width="10.85546875" style="238" customWidth="1"/>
    <col min="8453" max="8453" width="24.28515625" style="238" customWidth="1"/>
    <col min="8454" max="8454" width="11.7109375" style="238" customWidth="1"/>
    <col min="8455" max="8455" width="12.28515625" style="238" customWidth="1"/>
    <col min="8456" max="8456" width="7.7109375" style="238" customWidth="1"/>
    <col min="8457" max="8457" width="34.85546875" style="238" customWidth="1"/>
    <col min="8458" max="8458" width="8.42578125" style="238" customWidth="1"/>
    <col min="8459" max="8459" width="10.5703125" style="238" customWidth="1"/>
    <col min="8460" max="8704" width="8.7109375" style="238"/>
    <col min="8705" max="8705" width="4.7109375" style="238" customWidth="1"/>
    <col min="8706" max="8706" width="26.5703125" style="238" customWidth="1"/>
    <col min="8707" max="8707" width="9.28515625" style="238" customWidth="1"/>
    <col min="8708" max="8708" width="10.85546875" style="238" customWidth="1"/>
    <col min="8709" max="8709" width="24.28515625" style="238" customWidth="1"/>
    <col min="8710" max="8710" width="11.7109375" style="238" customWidth="1"/>
    <col min="8711" max="8711" width="12.28515625" style="238" customWidth="1"/>
    <col min="8712" max="8712" width="7.7109375" style="238" customWidth="1"/>
    <col min="8713" max="8713" width="34.85546875" style="238" customWidth="1"/>
    <col min="8714" max="8714" width="8.42578125" style="238" customWidth="1"/>
    <col min="8715" max="8715" width="10.5703125" style="238" customWidth="1"/>
    <col min="8716" max="8960" width="8.7109375" style="238"/>
    <col min="8961" max="8961" width="4.7109375" style="238" customWidth="1"/>
    <col min="8962" max="8962" width="26.5703125" style="238" customWidth="1"/>
    <col min="8963" max="8963" width="9.28515625" style="238" customWidth="1"/>
    <col min="8964" max="8964" width="10.85546875" style="238" customWidth="1"/>
    <col min="8965" max="8965" width="24.28515625" style="238" customWidth="1"/>
    <col min="8966" max="8966" width="11.7109375" style="238" customWidth="1"/>
    <col min="8967" max="8967" width="12.28515625" style="238" customWidth="1"/>
    <col min="8968" max="8968" width="7.7109375" style="238" customWidth="1"/>
    <col min="8969" max="8969" width="34.85546875" style="238" customWidth="1"/>
    <col min="8970" max="8970" width="8.42578125" style="238" customWidth="1"/>
    <col min="8971" max="8971" width="10.5703125" style="238" customWidth="1"/>
    <col min="8972" max="9216" width="8.7109375" style="238"/>
    <col min="9217" max="9217" width="4.7109375" style="238" customWidth="1"/>
    <col min="9218" max="9218" width="26.5703125" style="238" customWidth="1"/>
    <col min="9219" max="9219" width="9.28515625" style="238" customWidth="1"/>
    <col min="9220" max="9220" width="10.85546875" style="238" customWidth="1"/>
    <col min="9221" max="9221" width="24.28515625" style="238" customWidth="1"/>
    <col min="9222" max="9222" width="11.7109375" style="238" customWidth="1"/>
    <col min="9223" max="9223" width="12.28515625" style="238" customWidth="1"/>
    <col min="9224" max="9224" width="7.7109375" style="238" customWidth="1"/>
    <col min="9225" max="9225" width="34.85546875" style="238" customWidth="1"/>
    <col min="9226" max="9226" width="8.42578125" style="238" customWidth="1"/>
    <col min="9227" max="9227" width="10.5703125" style="238" customWidth="1"/>
    <col min="9228" max="9472" width="8.7109375" style="238"/>
    <col min="9473" max="9473" width="4.7109375" style="238" customWidth="1"/>
    <col min="9474" max="9474" width="26.5703125" style="238" customWidth="1"/>
    <col min="9475" max="9475" width="9.28515625" style="238" customWidth="1"/>
    <col min="9476" max="9476" width="10.85546875" style="238" customWidth="1"/>
    <col min="9477" max="9477" width="24.28515625" style="238" customWidth="1"/>
    <col min="9478" max="9478" width="11.7109375" style="238" customWidth="1"/>
    <col min="9479" max="9479" width="12.28515625" style="238" customWidth="1"/>
    <col min="9480" max="9480" width="7.7109375" style="238" customWidth="1"/>
    <col min="9481" max="9481" width="34.85546875" style="238" customWidth="1"/>
    <col min="9482" max="9482" width="8.42578125" style="238" customWidth="1"/>
    <col min="9483" max="9483" width="10.5703125" style="238" customWidth="1"/>
    <col min="9484" max="9728" width="8.7109375" style="238"/>
    <col min="9729" max="9729" width="4.7109375" style="238" customWidth="1"/>
    <col min="9730" max="9730" width="26.5703125" style="238" customWidth="1"/>
    <col min="9731" max="9731" width="9.28515625" style="238" customWidth="1"/>
    <col min="9732" max="9732" width="10.85546875" style="238" customWidth="1"/>
    <col min="9733" max="9733" width="24.28515625" style="238" customWidth="1"/>
    <col min="9734" max="9734" width="11.7109375" style="238" customWidth="1"/>
    <col min="9735" max="9735" width="12.28515625" style="238" customWidth="1"/>
    <col min="9736" max="9736" width="7.7109375" style="238" customWidth="1"/>
    <col min="9737" max="9737" width="34.85546875" style="238" customWidth="1"/>
    <col min="9738" max="9738" width="8.42578125" style="238" customWidth="1"/>
    <col min="9739" max="9739" width="10.5703125" style="238" customWidth="1"/>
    <col min="9740" max="9984" width="8.7109375" style="238"/>
    <col min="9985" max="9985" width="4.7109375" style="238" customWidth="1"/>
    <col min="9986" max="9986" width="26.5703125" style="238" customWidth="1"/>
    <col min="9987" max="9987" width="9.28515625" style="238" customWidth="1"/>
    <col min="9988" max="9988" width="10.85546875" style="238" customWidth="1"/>
    <col min="9989" max="9989" width="24.28515625" style="238" customWidth="1"/>
    <col min="9990" max="9990" width="11.7109375" style="238" customWidth="1"/>
    <col min="9991" max="9991" width="12.28515625" style="238" customWidth="1"/>
    <col min="9992" max="9992" width="7.7109375" style="238" customWidth="1"/>
    <col min="9993" max="9993" width="34.85546875" style="238" customWidth="1"/>
    <col min="9994" max="9994" width="8.42578125" style="238" customWidth="1"/>
    <col min="9995" max="9995" width="10.5703125" style="238" customWidth="1"/>
    <col min="9996" max="10240" width="8.7109375" style="238"/>
    <col min="10241" max="10241" width="4.7109375" style="238" customWidth="1"/>
    <col min="10242" max="10242" width="26.5703125" style="238" customWidth="1"/>
    <col min="10243" max="10243" width="9.28515625" style="238" customWidth="1"/>
    <col min="10244" max="10244" width="10.85546875" style="238" customWidth="1"/>
    <col min="10245" max="10245" width="24.28515625" style="238" customWidth="1"/>
    <col min="10246" max="10246" width="11.7109375" style="238" customWidth="1"/>
    <col min="10247" max="10247" width="12.28515625" style="238" customWidth="1"/>
    <col min="10248" max="10248" width="7.7109375" style="238" customWidth="1"/>
    <col min="10249" max="10249" width="34.85546875" style="238" customWidth="1"/>
    <col min="10250" max="10250" width="8.42578125" style="238" customWidth="1"/>
    <col min="10251" max="10251" width="10.5703125" style="238" customWidth="1"/>
    <col min="10252" max="10496" width="8.7109375" style="238"/>
    <col min="10497" max="10497" width="4.7109375" style="238" customWidth="1"/>
    <col min="10498" max="10498" width="26.5703125" style="238" customWidth="1"/>
    <col min="10499" max="10499" width="9.28515625" style="238" customWidth="1"/>
    <col min="10500" max="10500" width="10.85546875" style="238" customWidth="1"/>
    <col min="10501" max="10501" width="24.28515625" style="238" customWidth="1"/>
    <col min="10502" max="10502" width="11.7109375" style="238" customWidth="1"/>
    <col min="10503" max="10503" width="12.28515625" style="238" customWidth="1"/>
    <col min="10504" max="10504" width="7.7109375" style="238" customWidth="1"/>
    <col min="10505" max="10505" width="34.85546875" style="238" customWidth="1"/>
    <col min="10506" max="10506" width="8.42578125" style="238" customWidth="1"/>
    <col min="10507" max="10507" width="10.5703125" style="238" customWidth="1"/>
    <col min="10508" max="10752" width="8.7109375" style="238"/>
    <col min="10753" max="10753" width="4.7109375" style="238" customWidth="1"/>
    <col min="10754" max="10754" width="26.5703125" style="238" customWidth="1"/>
    <col min="10755" max="10755" width="9.28515625" style="238" customWidth="1"/>
    <col min="10756" max="10756" width="10.85546875" style="238" customWidth="1"/>
    <col min="10757" max="10757" width="24.28515625" style="238" customWidth="1"/>
    <col min="10758" max="10758" width="11.7109375" style="238" customWidth="1"/>
    <col min="10759" max="10759" width="12.28515625" style="238" customWidth="1"/>
    <col min="10760" max="10760" width="7.7109375" style="238" customWidth="1"/>
    <col min="10761" max="10761" width="34.85546875" style="238" customWidth="1"/>
    <col min="10762" max="10762" width="8.42578125" style="238" customWidth="1"/>
    <col min="10763" max="10763" width="10.5703125" style="238" customWidth="1"/>
    <col min="10764" max="11008" width="8.7109375" style="238"/>
    <col min="11009" max="11009" width="4.7109375" style="238" customWidth="1"/>
    <col min="11010" max="11010" width="26.5703125" style="238" customWidth="1"/>
    <col min="11011" max="11011" width="9.28515625" style="238" customWidth="1"/>
    <col min="11012" max="11012" width="10.85546875" style="238" customWidth="1"/>
    <col min="11013" max="11013" width="24.28515625" style="238" customWidth="1"/>
    <col min="11014" max="11014" width="11.7109375" style="238" customWidth="1"/>
    <col min="11015" max="11015" width="12.28515625" style="238" customWidth="1"/>
    <col min="11016" max="11016" width="7.7109375" style="238" customWidth="1"/>
    <col min="11017" max="11017" width="34.85546875" style="238" customWidth="1"/>
    <col min="11018" max="11018" width="8.42578125" style="238" customWidth="1"/>
    <col min="11019" max="11019" width="10.5703125" style="238" customWidth="1"/>
    <col min="11020" max="11264" width="8.7109375" style="238"/>
    <col min="11265" max="11265" width="4.7109375" style="238" customWidth="1"/>
    <col min="11266" max="11266" width="26.5703125" style="238" customWidth="1"/>
    <col min="11267" max="11267" width="9.28515625" style="238" customWidth="1"/>
    <col min="11268" max="11268" width="10.85546875" style="238" customWidth="1"/>
    <col min="11269" max="11269" width="24.28515625" style="238" customWidth="1"/>
    <col min="11270" max="11270" width="11.7109375" style="238" customWidth="1"/>
    <col min="11271" max="11271" width="12.28515625" style="238" customWidth="1"/>
    <col min="11272" max="11272" width="7.7109375" style="238" customWidth="1"/>
    <col min="11273" max="11273" width="34.85546875" style="238" customWidth="1"/>
    <col min="11274" max="11274" width="8.42578125" style="238" customWidth="1"/>
    <col min="11275" max="11275" width="10.5703125" style="238" customWidth="1"/>
    <col min="11276" max="11520" width="8.7109375" style="238"/>
    <col min="11521" max="11521" width="4.7109375" style="238" customWidth="1"/>
    <col min="11522" max="11522" width="26.5703125" style="238" customWidth="1"/>
    <col min="11523" max="11523" width="9.28515625" style="238" customWidth="1"/>
    <col min="11524" max="11524" width="10.85546875" style="238" customWidth="1"/>
    <col min="11525" max="11525" width="24.28515625" style="238" customWidth="1"/>
    <col min="11526" max="11526" width="11.7109375" style="238" customWidth="1"/>
    <col min="11527" max="11527" width="12.28515625" style="238" customWidth="1"/>
    <col min="11528" max="11528" width="7.7109375" style="238" customWidth="1"/>
    <col min="11529" max="11529" width="34.85546875" style="238" customWidth="1"/>
    <col min="11530" max="11530" width="8.42578125" style="238" customWidth="1"/>
    <col min="11531" max="11531" width="10.5703125" style="238" customWidth="1"/>
    <col min="11532" max="11776" width="8.7109375" style="238"/>
    <col min="11777" max="11777" width="4.7109375" style="238" customWidth="1"/>
    <col min="11778" max="11778" width="26.5703125" style="238" customWidth="1"/>
    <col min="11779" max="11779" width="9.28515625" style="238" customWidth="1"/>
    <col min="11780" max="11780" width="10.85546875" style="238" customWidth="1"/>
    <col min="11781" max="11781" width="24.28515625" style="238" customWidth="1"/>
    <col min="11782" max="11782" width="11.7109375" style="238" customWidth="1"/>
    <col min="11783" max="11783" width="12.28515625" style="238" customWidth="1"/>
    <col min="11784" max="11784" width="7.7109375" style="238" customWidth="1"/>
    <col min="11785" max="11785" width="34.85546875" style="238" customWidth="1"/>
    <col min="11786" max="11786" width="8.42578125" style="238" customWidth="1"/>
    <col min="11787" max="11787" width="10.5703125" style="238" customWidth="1"/>
    <col min="11788" max="12032" width="8.7109375" style="238"/>
    <col min="12033" max="12033" width="4.7109375" style="238" customWidth="1"/>
    <col min="12034" max="12034" width="26.5703125" style="238" customWidth="1"/>
    <col min="12035" max="12035" width="9.28515625" style="238" customWidth="1"/>
    <col min="12036" max="12036" width="10.85546875" style="238" customWidth="1"/>
    <col min="12037" max="12037" width="24.28515625" style="238" customWidth="1"/>
    <col min="12038" max="12038" width="11.7109375" style="238" customWidth="1"/>
    <col min="12039" max="12039" width="12.28515625" style="238" customWidth="1"/>
    <col min="12040" max="12040" width="7.7109375" style="238" customWidth="1"/>
    <col min="12041" max="12041" width="34.85546875" style="238" customWidth="1"/>
    <col min="12042" max="12042" width="8.42578125" style="238" customWidth="1"/>
    <col min="12043" max="12043" width="10.5703125" style="238" customWidth="1"/>
    <col min="12044" max="12288" width="8.7109375" style="238"/>
    <col min="12289" max="12289" width="4.7109375" style="238" customWidth="1"/>
    <col min="12290" max="12290" width="26.5703125" style="238" customWidth="1"/>
    <col min="12291" max="12291" width="9.28515625" style="238" customWidth="1"/>
    <col min="12292" max="12292" width="10.85546875" style="238" customWidth="1"/>
    <col min="12293" max="12293" width="24.28515625" style="238" customWidth="1"/>
    <col min="12294" max="12294" width="11.7109375" style="238" customWidth="1"/>
    <col min="12295" max="12295" width="12.28515625" style="238" customWidth="1"/>
    <col min="12296" max="12296" width="7.7109375" style="238" customWidth="1"/>
    <col min="12297" max="12297" width="34.85546875" style="238" customWidth="1"/>
    <col min="12298" max="12298" width="8.42578125" style="238" customWidth="1"/>
    <col min="12299" max="12299" width="10.5703125" style="238" customWidth="1"/>
    <col min="12300" max="12544" width="8.7109375" style="238"/>
    <col min="12545" max="12545" width="4.7109375" style="238" customWidth="1"/>
    <col min="12546" max="12546" width="26.5703125" style="238" customWidth="1"/>
    <col min="12547" max="12547" width="9.28515625" style="238" customWidth="1"/>
    <col min="12548" max="12548" width="10.85546875" style="238" customWidth="1"/>
    <col min="12549" max="12549" width="24.28515625" style="238" customWidth="1"/>
    <col min="12550" max="12550" width="11.7109375" style="238" customWidth="1"/>
    <col min="12551" max="12551" width="12.28515625" style="238" customWidth="1"/>
    <col min="12552" max="12552" width="7.7109375" style="238" customWidth="1"/>
    <col min="12553" max="12553" width="34.85546875" style="238" customWidth="1"/>
    <col min="12554" max="12554" width="8.42578125" style="238" customWidth="1"/>
    <col min="12555" max="12555" width="10.5703125" style="238" customWidth="1"/>
    <col min="12556" max="12800" width="8.7109375" style="238"/>
    <col min="12801" max="12801" width="4.7109375" style="238" customWidth="1"/>
    <col min="12802" max="12802" width="26.5703125" style="238" customWidth="1"/>
    <col min="12803" max="12803" width="9.28515625" style="238" customWidth="1"/>
    <col min="12804" max="12804" width="10.85546875" style="238" customWidth="1"/>
    <col min="12805" max="12805" width="24.28515625" style="238" customWidth="1"/>
    <col min="12806" max="12806" width="11.7109375" style="238" customWidth="1"/>
    <col min="12807" max="12807" width="12.28515625" style="238" customWidth="1"/>
    <col min="12808" max="12808" width="7.7109375" style="238" customWidth="1"/>
    <col min="12809" max="12809" width="34.85546875" style="238" customWidth="1"/>
    <col min="12810" max="12810" width="8.42578125" style="238" customWidth="1"/>
    <col min="12811" max="12811" width="10.5703125" style="238" customWidth="1"/>
    <col min="12812" max="13056" width="8.7109375" style="238"/>
    <col min="13057" max="13057" width="4.7109375" style="238" customWidth="1"/>
    <col min="13058" max="13058" width="26.5703125" style="238" customWidth="1"/>
    <col min="13059" max="13059" width="9.28515625" style="238" customWidth="1"/>
    <col min="13060" max="13060" width="10.85546875" style="238" customWidth="1"/>
    <col min="13061" max="13061" width="24.28515625" style="238" customWidth="1"/>
    <col min="13062" max="13062" width="11.7109375" style="238" customWidth="1"/>
    <col min="13063" max="13063" width="12.28515625" style="238" customWidth="1"/>
    <col min="13064" max="13064" width="7.7109375" style="238" customWidth="1"/>
    <col min="13065" max="13065" width="34.85546875" style="238" customWidth="1"/>
    <col min="13066" max="13066" width="8.42578125" style="238" customWidth="1"/>
    <col min="13067" max="13067" width="10.5703125" style="238" customWidth="1"/>
    <col min="13068" max="13312" width="8.7109375" style="238"/>
    <col min="13313" max="13313" width="4.7109375" style="238" customWidth="1"/>
    <col min="13314" max="13314" width="26.5703125" style="238" customWidth="1"/>
    <col min="13315" max="13315" width="9.28515625" style="238" customWidth="1"/>
    <col min="13316" max="13316" width="10.85546875" style="238" customWidth="1"/>
    <col min="13317" max="13317" width="24.28515625" style="238" customWidth="1"/>
    <col min="13318" max="13318" width="11.7109375" style="238" customWidth="1"/>
    <col min="13319" max="13319" width="12.28515625" style="238" customWidth="1"/>
    <col min="13320" max="13320" width="7.7109375" style="238" customWidth="1"/>
    <col min="13321" max="13321" width="34.85546875" style="238" customWidth="1"/>
    <col min="13322" max="13322" width="8.42578125" style="238" customWidth="1"/>
    <col min="13323" max="13323" width="10.5703125" style="238" customWidth="1"/>
    <col min="13324" max="13568" width="8.7109375" style="238"/>
    <col min="13569" max="13569" width="4.7109375" style="238" customWidth="1"/>
    <col min="13570" max="13570" width="26.5703125" style="238" customWidth="1"/>
    <col min="13571" max="13571" width="9.28515625" style="238" customWidth="1"/>
    <col min="13572" max="13572" width="10.85546875" style="238" customWidth="1"/>
    <col min="13573" max="13573" width="24.28515625" style="238" customWidth="1"/>
    <col min="13574" max="13574" width="11.7109375" style="238" customWidth="1"/>
    <col min="13575" max="13575" width="12.28515625" style="238" customWidth="1"/>
    <col min="13576" max="13576" width="7.7109375" style="238" customWidth="1"/>
    <col min="13577" max="13577" width="34.85546875" style="238" customWidth="1"/>
    <col min="13578" max="13578" width="8.42578125" style="238" customWidth="1"/>
    <col min="13579" max="13579" width="10.5703125" style="238" customWidth="1"/>
    <col min="13580" max="13824" width="8.7109375" style="238"/>
    <col min="13825" max="13825" width="4.7109375" style="238" customWidth="1"/>
    <col min="13826" max="13826" width="26.5703125" style="238" customWidth="1"/>
    <col min="13827" max="13827" width="9.28515625" style="238" customWidth="1"/>
    <col min="13828" max="13828" width="10.85546875" style="238" customWidth="1"/>
    <col min="13829" max="13829" width="24.28515625" style="238" customWidth="1"/>
    <col min="13830" max="13830" width="11.7109375" style="238" customWidth="1"/>
    <col min="13831" max="13831" width="12.28515625" style="238" customWidth="1"/>
    <col min="13832" max="13832" width="7.7109375" style="238" customWidth="1"/>
    <col min="13833" max="13833" width="34.85546875" style="238" customWidth="1"/>
    <col min="13834" max="13834" width="8.42578125" style="238" customWidth="1"/>
    <col min="13835" max="13835" width="10.5703125" style="238" customWidth="1"/>
    <col min="13836" max="14080" width="8.7109375" style="238"/>
    <col min="14081" max="14081" width="4.7109375" style="238" customWidth="1"/>
    <col min="14082" max="14082" width="26.5703125" style="238" customWidth="1"/>
    <col min="14083" max="14083" width="9.28515625" style="238" customWidth="1"/>
    <col min="14084" max="14084" width="10.85546875" style="238" customWidth="1"/>
    <col min="14085" max="14085" width="24.28515625" style="238" customWidth="1"/>
    <col min="14086" max="14086" width="11.7109375" style="238" customWidth="1"/>
    <col min="14087" max="14087" width="12.28515625" style="238" customWidth="1"/>
    <col min="14088" max="14088" width="7.7109375" style="238" customWidth="1"/>
    <col min="14089" max="14089" width="34.85546875" style="238" customWidth="1"/>
    <col min="14090" max="14090" width="8.42578125" style="238" customWidth="1"/>
    <col min="14091" max="14091" width="10.5703125" style="238" customWidth="1"/>
    <col min="14092" max="14336" width="8.7109375" style="238"/>
    <col min="14337" max="14337" width="4.7109375" style="238" customWidth="1"/>
    <col min="14338" max="14338" width="26.5703125" style="238" customWidth="1"/>
    <col min="14339" max="14339" width="9.28515625" style="238" customWidth="1"/>
    <col min="14340" max="14340" width="10.85546875" style="238" customWidth="1"/>
    <col min="14341" max="14341" width="24.28515625" style="238" customWidth="1"/>
    <col min="14342" max="14342" width="11.7109375" style="238" customWidth="1"/>
    <col min="14343" max="14343" width="12.28515625" style="238" customWidth="1"/>
    <col min="14344" max="14344" width="7.7109375" style="238" customWidth="1"/>
    <col min="14345" max="14345" width="34.85546875" style="238" customWidth="1"/>
    <col min="14346" max="14346" width="8.42578125" style="238" customWidth="1"/>
    <col min="14347" max="14347" width="10.5703125" style="238" customWidth="1"/>
    <col min="14348" max="14592" width="8.7109375" style="238"/>
    <col min="14593" max="14593" width="4.7109375" style="238" customWidth="1"/>
    <col min="14594" max="14594" width="26.5703125" style="238" customWidth="1"/>
    <col min="14595" max="14595" width="9.28515625" style="238" customWidth="1"/>
    <col min="14596" max="14596" width="10.85546875" style="238" customWidth="1"/>
    <col min="14597" max="14597" width="24.28515625" style="238" customWidth="1"/>
    <col min="14598" max="14598" width="11.7109375" style="238" customWidth="1"/>
    <col min="14599" max="14599" width="12.28515625" style="238" customWidth="1"/>
    <col min="14600" max="14600" width="7.7109375" style="238" customWidth="1"/>
    <col min="14601" max="14601" width="34.85546875" style="238" customWidth="1"/>
    <col min="14602" max="14602" width="8.42578125" style="238" customWidth="1"/>
    <col min="14603" max="14603" width="10.5703125" style="238" customWidth="1"/>
    <col min="14604" max="14848" width="8.7109375" style="238"/>
    <col min="14849" max="14849" width="4.7109375" style="238" customWidth="1"/>
    <col min="14850" max="14850" width="26.5703125" style="238" customWidth="1"/>
    <col min="14851" max="14851" width="9.28515625" style="238" customWidth="1"/>
    <col min="14852" max="14852" width="10.85546875" style="238" customWidth="1"/>
    <col min="14853" max="14853" width="24.28515625" style="238" customWidth="1"/>
    <col min="14854" max="14854" width="11.7109375" style="238" customWidth="1"/>
    <col min="14855" max="14855" width="12.28515625" style="238" customWidth="1"/>
    <col min="14856" max="14856" width="7.7109375" style="238" customWidth="1"/>
    <col min="14857" max="14857" width="34.85546875" style="238" customWidth="1"/>
    <col min="14858" max="14858" width="8.42578125" style="238" customWidth="1"/>
    <col min="14859" max="14859" width="10.5703125" style="238" customWidth="1"/>
    <col min="14860" max="15104" width="8.7109375" style="238"/>
    <col min="15105" max="15105" width="4.7109375" style="238" customWidth="1"/>
    <col min="15106" max="15106" width="26.5703125" style="238" customWidth="1"/>
    <col min="15107" max="15107" width="9.28515625" style="238" customWidth="1"/>
    <col min="15108" max="15108" width="10.85546875" style="238" customWidth="1"/>
    <col min="15109" max="15109" width="24.28515625" style="238" customWidth="1"/>
    <col min="15110" max="15110" width="11.7109375" style="238" customWidth="1"/>
    <col min="15111" max="15111" width="12.28515625" style="238" customWidth="1"/>
    <col min="15112" max="15112" width="7.7109375" style="238" customWidth="1"/>
    <col min="15113" max="15113" width="34.85546875" style="238" customWidth="1"/>
    <col min="15114" max="15114" width="8.42578125" style="238" customWidth="1"/>
    <col min="15115" max="15115" width="10.5703125" style="238" customWidth="1"/>
    <col min="15116" max="15360" width="8.7109375" style="238"/>
    <col min="15361" max="15361" width="4.7109375" style="238" customWidth="1"/>
    <col min="15362" max="15362" width="26.5703125" style="238" customWidth="1"/>
    <col min="15363" max="15363" width="9.28515625" style="238" customWidth="1"/>
    <col min="15364" max="15364" width="10.85546875" style="238" customWidth="1"/>
    <col min="15365" max="15365" width="24.28515625" style="238" customWidth="1"/>
    <col min="15366" max="15366" width="11.7109375" style="238" customWidth="1"/>
    <col min="15367" max="15367" width="12.28515625" style="238" customWidth="1"/>
    <col min="15368" max="15368" width="7.7109375" style="238" customWidth="1"/>
    <col min="15369" max="15369" width="34.85546875" style="238" customWidth="1"/>
    <col min="15370" max="15370" width="8.42578125" style="238" customWidth="1"/>
    <col min="15371" max="15371" width="10.5703125" style="238" customWidth="1"/>
    <col min="15372" max="15616" width="8.7109375" style="238"/>
    <col min="15617" max="15617" width="4.7109375" style="238" customWidth="1"/>
    <col min="15618" max="15618" width="26.5703125" style="238" customWidth="1"/>
    <col min="15619" max="15619" width="9.28515625" style="238" customWidth="1"/>
    <col min="15620" max="15620" width="10.85546875" style="238" customWidth="1"/>
    <col min="15621" max="15621" width="24.28515625" style="238" customWidth="1"/>
    <col min="15622" max="15622" width="11.7109375" style="238" customWidth="1"/>
    <col min="15623" max="15623" width="12.28515625" style="238" customWidth="1"/>
    <col min="15624" max="15624" width="7.7109375" style="238" customWidth="1"/>
    <col min="15625" max="15625" width="34.85546875" style="238" customWidth="1"/>
    <col min="15626" max="15626" width="8.42578125" style="238" customWidth="1"/>
    <col min="15627" max="15627" width="10.5703125" style="238" customWidth="1"/>
    <col min="15628" max="15872" width="8.7109375" style="238"/>
    <col min="15873" max="15873" width="4.7109375" style="238" customWidth="1"/>
    <col min="15874" max="15874" width="26.5703125" style="238" customWidth="1"/>
    <col min="15875" max="15875" width="9.28515625" style="238" customWidth="1"/>
    <col min="15876" max="15876" width="10.85546875" style="238" customWidth="1"/>
    <col min="15877" max="15877" width="24.28515625" style="238" customWidth="1"/>
    <col min="15878" max="15878" width="11.7109375" style="238" customWidth="1"/>
    <col min="15879" max="15879" width="12.28515625" style="238" customWidth="1"/>
    <col min="15880" max="15880" width="7.7109375" style="238" customWidth="1"/>
    <col min="15881" max="15881" width="34.85546875" style="238" customWidth="1"/>
    <col min="15882" max="15882" width="8.42578125" style="238" customWidth="1"/>
    <col min="15883" max="15883" width="10.5703125" style="238" customWidth="1"/>
    <col min="15884" max="16128" width="8.7109375" style="238"/>
    <col min="16129" max="16129" width="4.7109375" style="238" customWidth="1"/>
    <col min="16130" max="16130" width="26.5703125" style="238" customWidth="1"/>
    <col min="16131" max="16131" width="9.28515625" style="238" customWidth="1"/>
    <col min="16132" max="16132" width="10.85546875" style="238" customWidth="1"/>
    <col min="16133" max="16133" width="24.28515625" style="238" customWidth="1"/>
    <col min="16134" max="16134" width="11.7109375" style="238" customWidth="1"/>
    <col min="16135" max="16135" width="12.28515625" style="238" customWidth="1"/>
    <col min="16136" max="16136" width="7.7109375" style="238" customWidth="1"/>
    <col min="16137" max="16137" width="34.85546875" style="238" customWidth="1"/>
    <col min="16138" max="16138" width="8.42578125" style="238" customWidth="1"/>
    <col min="16139" max="16139" width="10.5703125" style="238" customWidth="1"/>
    <col min="16140" max="16384" width="8.7109375" style="238"/>
  </cols>
  <sheetData>
    <row r="1" spans="1:12" ht="18.75" customHeight="1" x14ac:dyDescent="0.25">
      <c r="H1" s="239" t="s">
        <v>315</v>
      </c>
      <c r="K1" s="240"/>
      <c r="L1" s="240"/>
    </row>
    <row r="2" spans="1:12" ht="20.25" customHeight="1" x14ac:dyDescent="0.25">
      <c r="A2" s="241"/>
      <c r="B2" s="241"/>
      <c r="C2" s="241"/>
      <c r="D2" s="241"/>
      <c r="E2" s="241"/>
      <c r="F2" s="241"/>
      <c r="G2" s="241"/>
      <c r="H2" s="239" t="s">
        <v>316</v>
      </c>
      <c r="K2" s="242"/>
      <c r="L2" s="242"/>
    </row>
    <row r="3" spans="1:12" ht="54" customHeight="1" x14ac:dyDescent="0.2">
      <c r="A3" s="243"/>
      <c r="B3" s="244" t="s">
        <v>317</v>
      </c>
      <c r="C3" s="244"/>
      <c r="D3" s="244"/>
      <c r="E3" s="244"/>
      <c r="F3" s="244"/>
      <c r="G3" s="244"/>
      <c r="H3" s="244"/>
      <c r="I3" s="244"/>
      <c r="J3" s="244"/>
      <c r="K3" s="244"/>
    </row>
    <row r="4" spans="1:12" ht="15.2" customHeight="1" x14ac:dyDescent="0.2">
      <c r="B4" s="245" t="s">
        <v>318</v>
      </c>
      <c r="F4" s="246" t="s">
        <v>319</v>
      </c>
      <c r="G4" s="245"/>
      <c r="H4" s="245"/>
      <c r="I4" s="245"/>
      <c r="J4" s="245"/>
      <c r="K4" s="245"/>
      <c r="L4" s="247"/>
    </row>
    <row r="5" spans="1:12" ht="37.5" customHeight="1" x14ac:dyDescent="0.2">
      <c r="A5" s="248" t="s">
        <v>4</v>
      </c>
      <c r="B5" s="248" t="s">
        <v>5</v>
      </c>
      <c r="C5" s="249" t="s">
        <v>6</v>
      </c>
      <c r="D5" s="249"/>
      <c r="E5" s="249"/>
      <c r="F5" s="249" t="s">
        <v>7</v>
      </c>
      <c r="G5" s="249" t="s">
        <v>8</v>
      </c>
      <c r="H5" s="249"/>
      <c r="I5" s="249"/>
      <c r="J5" s="249"/>
      <c r="K5" s="248" t="s">
        <v>320</v>
      </c>
    </row>
    <row r="6" spans="1:12" ht="158.25" customHeight="1" x14ac:dyDescent="0.2">
      <c r="A6" s="248"/>
      <c r="B6" s="248"/>
      <c r="C6" s="250" t="s">
        <v>321</v>
      </c>
      <c r="D6" s="250" t="s">
        <v>322</v>
      </c>
      <c r="E6" s="250" t="s">
        <v>12</v>
      </c>
      <c r="F6" s="249"/>
      <c r="G6" s="250" t="s">
        <v>13</v>
      </c>
      <c r="H6" s="250" t="s">
        <v>323</v>
      </c>
      <c r="I6" s="250" t="s">
        <v>15</v>
      </c>
      <c r="J6" s="250" t="s">
        <v>323</v>
      </c>
      <c r="K6" s="248"/>
    </row>
    <row r="7" spans="1:12" ht="31.5" x14ac:dyDescent="0.2">
      <c r="A7" s="251">
        <v>1</v>
      </c>
      <c r="B7" s="252" t="s">
        <v>29</v>
      </c>
      <c r="C7" s="253"/>
      <c r="D7" s="253">
        <v>2.56</v>
      </c>
      <c r="E7" s="253" t="s">
        <v>324</v>
      </c>
      <c r="F7" s="254">
        <f>SUM(C7:E7)</f>
        <v>2.56</v>
      </c>
      <c r="G7" s="255"/>
      <c r="H7" s="256"/>
      <c r="I7" s="253" t="s">
        <v>324</v>
      </c>
      <c r="J7" s="257">
        <v>2.56</v>
      </c>
      <c r="K7" s="258"/>
    </row>
    <row r="8" spans="1:12" ht="47.25" x14ac:dyDescent="0.2">
      <c r="A8" s="251">
        <v>2</v>
      </c>
      <c r="B8" s="252" t="s">
        <v>29</v>
      </c>
      <c r="C8" s="253"/>
      <c r="D8" s="253">
        <v>7.39</v>
      </c>
      <c r="E8" s="253" t="s">
        <v>325</v>
      </c>
      <c r="F8" s="254">
        <f>SUM(C8:E8)</f>
        <v>7.39</v>
      </c>
      <c r="G8" s="255"/>
      <c r="H8" s="256"/>
      <c r="I8" s="253" t="s">
        <v>325</v>
      </c>
      <c r="J8" s="257">
        <v>7.39</v>
      </c>
      <c r="K8" s="258"/>
    </row>
    <row r="9" spans="1:12" ht="47.25" x14ac:dyDescent="0.2">
      <c r="A9" s="251">
        <v>3</v>
      </c>
      <c r="B9" s="252" t="s">
        <v>326</v>
      </c>
      <c r="C9" s="253"/>
      <c r="D9" s="253">
        <v>1.67</v>
      </c>
      <c r="E9" s="253" t="s">
        <v>325</v>
      </c>
      <c r="F9" s="254">
        <f>SUM(C9:E9)</f>
        <v>1.67</v>
      </c>
      <c r="G9" s="255"/>
      <c r="H9" s="256"/>
      <c r="I9" s="253" t="s">
        <v>325</v>
      </c>
      <c r="J9" s="257">
        <v>1.67</v>
      </c>
      <c r="K9" s="258"/>
    </row>
    <row r="10" spans="1:12" ht="15.75" x14ac:dyDescent="0.2">
      <c r="A10" s="251">
        <v>4</v>
      </c>
      <c r="B10" s="252" t="s">
        <v>327</v>
      </c>
      <c r="C10" s="253"/>
      <c r="D10" s="253">
        <v>68.8</v>
      </c>
      <c r="E10" s="253" t="s">
        <v>328</v>
      </c>
      <c r="F10" s="254">
        <f>SUM(C10:E10)</f>
        <v>68.8</v>
      </c>
      <c r="G10" s="255"/>
      <c r="H10" s="256"/>
      <c r="I10" s="253" t="s">
        <v>328</v>
      </c>
      <c r="J10" s="257">
        <v>68.8</v>
      </c>
      <c r="K10" s="258"/>
    </row>
    <row r="11" spans="1:12" ht="47.25" x14ac:dyDescent="0.2">
      <c r="A11" s="251">
        <v>5</v>
      </c>
      <c r="B11" s="253" t="s">
        <v>329</v>
      </c>
      <c r="C11" s="253"/>
      <c r="D11" s="253">
        <v>12.78</v>
      </c>
      <c r="E11" s="253" t="s">
        <v>325</v>
      </c>
      <c r="F11" s="254">
        <f>SUM(C11:E11)</f>
        <v>12.78</v>
      </c>
      <c r="G11" s="255"/>
      <c r="H11" s="256"/>
      <c r="I11" s="253" t="s">
        <v>325</v>
      </c>
      <c r="J11" s="257">
        <v>12.78</v>
      </c>
      <c r="K11" s="258"/>
    </row>
    <row r="12" spans="1:12" ht="15.75" x14ac:dyDescent="0.2">
      <c r="A12" s="259">
        <v>6</v>
      </c>
      <c r="B12" s="260" t="s">
        <v>29</v>
      </c>
      <c r="C12" s="261">
        <v>59.73</v>
      </c>
      <c r="D12" s="262"/>
      <c r="E12" s="262"/>
      <c r="F12" s="263">
        <v>59.73</v>
      </c>
      <c r="G12" s="255">
        <v>2210</v>
      </c>
      <c r="H12" s="256">
        <v>3.18</v>
      </c>
      <c r="I12" s="253" t="s">
        <v>330</v>
      </c>
      <c r="J12" s="257"/>
      <c r="K12" s="264">
        <v>14.76</v>
      </c>
    </row>
    <row r="13" spans="1:12" ht="31.5" x14ac:dyDescent="0.2">
      <c r="A13" s="265"/>
      <c r="B13" s="266"/>
      <c r="C13" s="267"/>
      <c r="D13" s="268"/>
      <c r="E13" s="268"/>
      <c r="F13" s="269"/>
      <c r="G13" s="252">
        <v>2220</v>
      </c>
      <c r="H13" s="270">
        <v>10.9</v>
      </c>
      <c r="I13" s="253" t="s">
        <v>331</v>
      </c>
      <c r="J13" s="271"/>
      <c r="K13" s="272"/>
    </row>
    <row r="14" spans="1:12" ht="15.75" x14ac:dyDescent="0.2">
      <c r="A14" s="265"/>
      <c r="B14" s="266"/>
      <c r="C14" s="267"/>
      <c r="D14" s="268"/>
      <c r="E14" s="268"/>
      <c r="F14" s="269"/>
      <c r="G14" s="252">
        <v>2240</v>
      </c>
      <c r="H14" s="270">
        <v>0.6</v>
      </c>
      <c r="I14" s="253" t="s">
        <v>332</v>
      </c>
      <c r="J14" s="271"/>
      <c r="K14" s="272"/>
    </row>
    <row r="15" spans="1:12" ht="31.5" x14ac:dyDescent="0.2">
      <c r="A15" s="265"/>
      <c r="B15" s="266"/>
      <c r="C15" s="267"/>
      <c r="D15" s="268"/>
      <c r="E15" s="268"/>
      <c r="F15" s="269"/>
      <c r="G15" s="252">
        <v>2240</v>
      </c>
      <c r="H15" s="270">
        <v>11.77</v>
      </c>
      <c r="I15" s="253" t="s">
        <v>333</v>
      </c>
      <c r="J15" s="271"/>
      <c r="K15" s="272"/>
    </row>
    <row r="16" spans="1:12" ht="31.5" x14ac:dyDescent="0.2">
      <c r="A16" s="265"/>
      <c r="B16" s="266"/>
      <c r="C16" s="267"/>
      <c r="D16" s="268"/>
      <c r="E16" s="268"/>
      <c r="F16" s="269"/>
      <c r="G16" s="252">
        <v>2240</v>
      </c>
      <c r="H16" s="270">
        <v>14.34</v>
      </c>
      <c r="I16" s="253" t="s">
        <v>334</v>
      </c>
      <c r="J16" s="271"/>
      <c r="K16" s="272"/>
    </row>
    <row r="17" spans="1:11" ht="15.75" x14ac:dyDescent="0.2">
      <c r="A17" s="265"/>
      <c r="B17" s="266"/>
      <c r="C17" s="267"/>
      <c r="D17" s="268"/>
      <c r="E17" s="268"/>
      <c r="F17" s="269"/>
      <c r="G17" s="252">
        <v>2730</v>
      </c>
      <c r="H17" s="270">
        <v>0.1</v>
      </c>
      <c r="I17" s="253" t="s">
        <v>332</v>
      </c>
      <c r="J17" s="271"/>
      <c r="K17" s="272"/>
    </row>
    <row r="18" spans="1:11" ht="15.75" x14ac:dyDescent="0.2">
      <c r="A18" s="273"/>
      <c r="B18" s="274"/>
      <c r="C18" s="275"/>
      <c r="D18" s="276"/>
      <c r="E18" s="276"/>
      <c r="F18" s="277"/>
      <c r="G18" s="252">
        <v>2282</v>
      </c>
      <c r="H18" s="270">
        <v>4.08</v>
      </c>
      <c r="I18" s="253" t="s">
        <v>335</v>
      </c>
      <c r="J18" s="271"/>
      <c r="K18" s="278"/>
    </row>
    <row r="19" spans="1:11" ht="15.75" x14ac:dyDescent="0.2">
      <c r="A19" s="279"/>
      <c r="B19" s="280" t="s">
        <v>18</v>
      </c>
      <c r="C19" s="281">
        <f>SUM(C12:C12)</f>
        <v>59.73</v>
      </c>
      <c r="D19" s="281">
        <f>SUM(D7:D13)</f>
        <v>93.2</v>
      </c>
      <c r="E19" s="282"/>
      <c r="F19" s="281">
        <f>SUM(F7:F17)</f>
        <v>152.93</v>
      </c>
      <c r="G19" s="283"/>
      <c r="H19" s="281">
        <f>SUM(H7:H18)</f>
        <v>44.97</v>
      </c>
      <c r="I19" s="282"/>
      <c r="J19" s="281">
        <f>SUM(J7:J17)</f>
        <v>93.2</v>
      </c>
      <c r="K19" s="281">
        <f>SUM(K12)</f>
        <v>14.76</v>
      </c>
    </row>
    <row r="22" spans="1:11" ht="15.75" x14ac:dyDescent="0.25">
      <c r="B22" s="284" t="s">
        <v>30</v>
      </c>
      <c r="F22" s="285"/>
      <c r="G22" s="286" t="s">
        <v>336</v>
      </c>
      <c r="H22" s="286"/>
    </row>
    <row r="23" spans="1:11" ht="15" x14ac:dyDescent="0.25">
      <c r="B23" s="284"/>
      <c r="F23" s="287" t="s">
        <v>21</v>
      </c>
      <c r="G23" s="287"/>
      <c r="H23" s="287"/>
    </row>
    <row r="24" spans="1:11" ht="15.75" x14ac:dyDescent="0.25">
      <c r="B24" s="284" t="s">
        <v>22</v>
      </c>
      <c r="F24" s="285"/>
      <c r="G24" s="286" t="s">
        <v>337</v>
      </c>
      <c r="H24" s="286"/>
    </row>
    <row r="25" spans="1:11" x14ac:dyDescent="0.2">
      <c r="F25" s="287" t="s">
        <v>21</v>
      </c>
      <c r="G25" s="287"/>
      <c r="H25" s="287"/>
    </row>
    <row r="31" spans="1:11" x14ac:dyDescent="0.2">
      <c r="G31" s="288"/>
      <c r="H31" s="288"/>
      <c r="I31" s="288"/>
    </row>
    <row r="32" spans="1:11" x14ac:dyDescent="0.2">
      <c r="G32" s="288"/>
      <c r="H32" s="288"/>
      <c r="I32" s="288"/>
    </row>
    <row r="33" spans="7:9" ht="15.75" x14ac:dyDescent="0.2">
      <c r="G33" s="289"/>
      <c r="H33" s="290"/>
      <c r="I33" s="291"/>
    </row>
    <row r="34" spans="7:9" ht="15.75" x14ac:dyDescent="0.2">
      <c r="G34" s="289"/>
      <c r="H34" s="290"/>
      <c r="I34" s="291"/>
    </row>
    <row r="35" spans="7:9" x14ac:dyDescent="0.2">
      <c r="G35" s="288"/>
      <c r="H35" s="288"/>
      <c r="I35" s="288"/>
    </row>
    <row r="36" spans="7:9" x14ac:dyDescent="0.2">
      <c r="G36" s="288"/>
      <c r="H36" s="288"/>
      <c r="I36" s="288"/>
    </row>
  </sheetData>
  <sheetProtection selectLockedCells="1" selectUnlockedCells="1"/>
  <mergeCells count="18">
    <mergeCell ref="K12:K18"/>
    <mergeCell ref="G22:H22"/>
    <mergeCell ref="F23:H23"/>
    <mergeCell ref="G24:H24"/>
    <mergeCell ref="F25:H25"/>
    <mergeCell ref="A12:A18"/>
    <mergeCell ref="B12:B18"/>
    <mergeCell ref="C12:C18"/>
    <mergeCell ref="D12:D18"/>
    <mergeCell ref="E12:E18"/>
    <mergeCell ref="F12:F18"/>
    <mergeCell ref="B3:K3"/>
    <mergeCell ref="A5:A6"/>
    <mergeCell ref="B5:B6"/>
    <mergeCell ref="C5:E5"/>
    <mergeCell ref="F5:F6"/>
    <mergeCell ref="G5:J5"/>
    <mergeCell ref="K5:K6"/>
  </mergeCells>
  <pageMargins left="0.78740157480314965" right="0.78740157480314965" top="0.9055118110236221" bottom="0.9055118110236221" header="0.51181102362204722" footer="0.51181102362204722"/>
  <pageSetup paperSize="9" scale="65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80" zoomScaleNormal="80" workbookViewId="0">
      <selection activeCell="H13" sqref="H13"/>
    </sheetView>
  </sheetViews>
  <sheetFormatPr defaultRowHeight="12.75" x14ac:dyDescent="0.2"/>
  <cols>
    <col min="1" max="1" width="14.42578125" style="39" customWidth="1"/>
    <col min="2" max="2" width="26.140625" style="39" customWidth="1"/>
    <col min="3" max="3" width="15" style="39" customWidth="1"/>
    <col min="4" max="4" width="10.85546875" style="39" customWidth="1"/>
    <col min="5" max="5" width="18.140625" style="39" customWidth="1"/>
    <col min="6" max="6" width="16" style="39" customWidth="1"/>
    <col min="7" max="7" width="14.28515625" style="39" customWidth="1"/>
    <col min="8" max="8" width="15.42578125" style="39" customWidth="1"/>
    <col min="9" max="9" width="34.42578125" style="39" customWidth="1"/>
    <col min="10" max="10" width="13" style="39" customWidth="1"/>
    <col min="11" max="11" width="17.140625" style="39" customWidth="1"/>
    <col min="12" max="256" width="9.140625" style="39"/>
    <col min="257" max="257" width="14.42578125" style="39" customWidth="1"/>
    <col min="258" max="258" width="26.140625" style="39" customWidth="1"/>
    <col min="259" max="259" width="15" style="39" customWidth="1"/>
    <col min="260" max="260" width="10.85546875" style="39" customWidth="1"/>
    <col min="261" max="261" width="18.140625" style="39" customWidth="1"/>
    <col min="262" max="262" width="16" style="39" customWidth="1"/>
    <col min="263" max="263" width="14.28515625" style="39" customWidth="1"/>
    <col min="264" max="264" width="15.42578125" style="39" customWidth="1"/>
    <col min="265" max="265" width="34.42578125" style="39" customWidth="1"/>
    <col min="266" max="266" width="13" style="39" customWidth="1"/>
    <col min="267" max="267" width="17.140625" style="39" customWidth="1"/>
    <col min="268" max="512" width="9.140625" style="39"/>
    <col min="513" max="513" width="14.42578125" style="39" customWidth="1"/>
    <col min="514" max="514" width="26.140625" style="39" customWidth="1"/>
    <col min="515" max="515" width="15" style="39" customWidth="1"/>
    <col min="516" max="516" width="10.85546875" style="39" customWidth="1"/>
    <col min="517" max="517" width="18.140625" style="39" customWidth="1"/>
    <col min="518" max="518" width="16" style="39" customWidth="1"/>
    <col min="519" max="519" width="14.28515625" style="39" customWidth="1"/>
    <col min="520" max="520" width="15.42578125" style="39" customWidth="1"/>
    <col min="521" max="521" width="34.42578125" style="39" customWidth="1"/>
    <col min="522" max="522" width="13" style="39" customWidth="1"/>
    <col min="523" max="523" width="17.140625" style="39" customWidth="1"/>
    <col min="524" max="768" width="9.140625" style="39"/>
    <col min="769" max="769" width="14.42578125" style="39" customWidth="1"/>
    <col min="770" max="770" width="26.140625" style="39" customWidth="1"/>
    <col min="771" max="771" width="15" style="39" customWidth="1"/>
    <col min="772" max="772" width="10.85546875" style="39" customWidth="1"/>
    <col min="773" max="773" width="18.140625" style="39" customWidth="1"/>
    <col min="774" max="774" width="16" style="39" customWidth="1"/>
    <col min="775" max="775" width="14.28515625" style="39" customWidth="1"/>
    <col min="776" max="776" width="15.42578125" style="39" customWidth="1"/>
    <col min="777" max="777" width="34.42578125" style="39" customWidth="1"/>
    <col min="778" max="778" width="13" style="39" customWidth="1"/>
    <col min="779" max="779" width="17.140625" style="39" customWidth="1"/>
    <col min="780" max="1024" width="9.140625" style="39"/>
    <col min="1025" max="1025" width="14.42578125" style="39" customWidth="1"/>
    <col min="1026" max="1026" width="26.140625" style="39" customWidth="1"/>
    <col min="1027" max="1027" width="15" style="39" customWidth="1"/>
    <col min="1028" max="1028" width="10.85546875" style="39" customWidth="1"/>
    <col min="1029" max="1029" width="18.140625" style="39" customWidth="1"/>
    <col min="1030" max="1030" width="16" style="39" customWidth="1"/>
    <col min="1031" max="1031" width="14.28515625" style="39" customWidth="1"/>
    <col min="1032" max="1032" width="15.42578125" style="39" customWidth="1"/>
    <col min="1033" max="1033" width="34.42578125" style="39" customWidth="1"/>
    <col min="1034" max="1034" width="13" style="39" customWidth="1"/>
    <col min="1035" max="1035" width="17.140625" style="39" customWidth="1"/>
    <col min="1036" max="1280" width="9.140625" style="39"/>
    <col min="1281" max="1281" width="14.42578125" style="39" customWidth="1"/>
    <col min="1282" max="1282" width="26.140625" style="39" customWidth="1"/>
    <col min="1283" max="1283" width="15" style="39" customWidth="1"/>
    <col min="1284" max="1284" width="10.85546875" style="39" customWidth="1"/>
    <col min="1285" max="1285" width="18.140625" style="39" customWidth="1"/>
    <col min="1286" max="1286" width="16" style="39" customWidth="1"/>
    <col min="1287" max="1287" width="14.28515625" style="39" customWidth="1"/>
    <col min="1288" max="1288" width="15.42578125" style="39" customWidth="1"/>
    <col min="1289" max="1289" width="34.42578125" style="39" customWidth="1"/>
    <col min="1290" max="1290" width="13" style="39" customWidth="1"/>
    <col min="1291" max="1291" width="17.140625" style="39" customWidth="1"/>
    <col min="1292" max="1536" width="9.140625" style="39"/>
    <col min="1537" max="1537" width="14.42578125" style="39" customWidth="1"/>
    <col min="1538" max="1538" width="26.140625" style="39" customWidth="1"/>
    <col min="1539" max="1539" width="15" style="39" customWidth="1"/>
    <col min="1540" max="1540" width="10.85546875" style="39" customWidth="1"/>
    <col min="1541" max="1541" width="18.140625" style="39" customWidth="1"/>
    <col min="1542" max="1542" width="16" style="39" customWidth="1"/>
    <col min="1543" max="1543" width="14.28515625" style="39" customWidth="1"/>
    <col min="1544" max="1544" width="15.42578125" style="39" customWidth="1"/>
    <col min="1545" max="1545" width="34.42578125" style="39" customWidth="1"/>
    <col min="1546" max="1546" width="13" style="39" customWidth="1"/>
    <col min="1547" max="1547" width="17.140625" style="39" customWidth="1"/>
    <col min="1548" max="1792" width="9.140625" style="39"/>
    <col min="1793" max="1793" width="14.42578125" style="39" customWidth="1"/>
    <col min="1794" max="1794" width="26.140625" style="39" customWidth="1"/>
    <col min="1795" max="1795" width="15" style="39" customWidth="1"/>
    <col min="1796" max="1796" width="10.85546875" style="39" customWidth="1"/>
    <col min="1797" max="1797" width="18.140625" style="39" customWidth="1"/>
    <col min="1798" max="1798" width="16" style="39" customWidth="1"/>
    <col min="1799" max="1799" width="14.28515625" style="39" customWidth="1"/>
    <col min="1800" max="1800" width="15.42578125" style="39" customWidth="1"/>
    <col min="1801" max="1801" width="34.42578125" style="39" customWidth="1"/>
    <col min="1802" max="1802" width="13" style="39" customWidth="1"/>
    <col min="1803" max="1803" width="17.140625" style="39" customWidth="1"/>
    <col min="1804" max="2048" width="9.140625" style="39"/>
    <col min="2049" max="2049" width="14.42578125" style="39" customWidth="1"/>
    <col min="2050" max="2050" width="26.140625" style="39" customWidth="1"/>
    <col min="2051" max="2051" width="15" style="39" customWidth="1"/>
    <col min="2052" max="2052" width="10.85546875" style="39" customWidth="1"/>
    <col min="2053" max="2053" width="18.140625" style="39" customWidth="1"/>
    <col min="2054" max="2054" width="16" style="39" customWidth="1"/>
    <col min="2055" max="2055" width="14.28515625" style="39" customWidth="1"/>
    <col min="2056" max="2056" width="15.42578125" style="39" customWidth="1"/>
    <col min="2057" max="2057" width="34.42578125" style="39" customWidth="1"/>
    <col min="2058" max="2058" width="13" style="39" customWidth="1"/>
    <col min="2059" max="2059" width="17.140625" style="39" customWidth="1"/>
    <col min="2060" max="2304" width="9.140625" style="39"/>
    <col min="2305" max="2305" width="14.42578125" style="39" customWidth="1"/>
    <col min="2306" max="2306" width="26.140625" style="39" customWidth="1"/>
    <col min="2307" max="2307" width="15" style="39" customWidth="1"/>
    <col min="2308" max="2308" width="10.85546875" style="39" customWidth="1"/>
    <col min="2309" max="2309" width="18.140625" style="39" customWidth="1"/>
    <col min="2310" max="2310" width="16" style="39" customWidth="1"/>
    <col min="2311" max="2311" width="14.28515625" style="39" customWidth="1"/>
    <col min="2312" max="2312" width="15.42578125" style="39" customWidth="1"/>
    <col min="2313" max="2313" width="34.42578125" style="39" customWidth="1"/>
    <col min="2314" max="2314" width="13" style="39" customWidth="1"/>
    <col min="2315" max="2315" width="17.140625" style="39" customWidth="1"/>
    <col min="2316" max="2560" width="9.140625" style="39"/>
    <col min="2561" max="2561" width="14.42578125" style="39" customWidth="1"/>
    <col min="2562" max="2562" width="26.140625" style="39" customWidth="1"/>
    <col min="2563" max="2563" width="15" style="39" customWidth="1"/>
    <col min="2564" max="2564" width="10.85546875" style="39" customWidth="1"/>
    <col min="2565" max="2565" width="18.140625" style="39" customWidth="1"/>
    <col min="2566" max="2566" width="16" style="39" customWidth="1"/>
    <col min="2567" max="2567" width="14.28515625" style="39" customWidth="1"/>
    <col min="2568" max="2568" width="15.42578125" style="39" customWidth="1"/>
    <col min="2569" max="2569" width="34.42578125" style="39" customWidth="1"/>
    <col min="2570" max="2570" width="13" style="39" customWidth="1"/>
    <col min="2571" max="2571" width="17.140625" style="39" customWidth="1"/>
    <col min="2572" max="2816" width="9.140625" style="39"/>
    <col min="2817" max="2817" width="14.42578125" style="39" customWidth="1"/>
    <col min="2818" max="2818" width="26.140625" style="39" customWidth="1"/>
    <col min="2819" max="2819" width="15" style="39" customWidth="1"/>
    <col min="2820" max="2820" width="10.85546875" style="39" customWidth="1"/>
    <col min="2821" max="2821" width="18.140625" style="39" customWidth="1"/>
    <col min="2822" max="2822" width="16" style="39" customWidth="1"/>
    <col min="2823" max="2823" width="14.28515625" style="39" customWidth="1"/>
    <col min="2824" max="2824" width="15.42578125" style="39" customWidth="1"/>
    <col min="2825" max="2825" width="34.42578125" style="39" customWidth="1"/>
    <col min="2826" max="2826" width="13" style="39" customWidth="1"/>
    <col min="2827" max="2827" width="17.140625" style="39" customWidth="1"/>
    <col min="2828" max="3072" width="9.140625" style="39"/>
    <col min="3073" max="3073" width="14.42578125" style="39" customWidth="1"/>
    <col min="3074" max="3074" width="26.140625" style="39" customWidth="1"/>
    <col min="3075" max="3075" width="15" style="39" customWidth="1"/>
    <col min="3076" max="3076" width="10.85546875" style="39" customWidth="1"/>
    <col min="3077" max="3077" width="18.140625" style="39" customWidth="1"/>
    <col min="3078" max="3078" width="16" style="39" customWidth="1"/>
    <col min="3079" max="3079" width="14.28515625" style="39" customWidth="1"/>
    <col min="3080" max="3080" width="15.42578125" style="39" customWidth="1"/>
    <col min="3081" max="3081" width="34.42578125" style="39" customWidth="1"/>
    <col min="3082" max="3082" width="13" style="39" customWidth="1"/>
    <col min="3083" max="3083" width="17.140625" style="39" customWidth="1"/>
    <col min="3084" max="3328" width="9.140625" style="39"/>
    <col min="3329" max="3329" width="14.42578125" style="39" customWidth="1"/>
    <col min="3330" max="3330" width="26.140625" style="39" customWidth="1"/>
    <col min="3331" max="3331" width="15" style="39" customWidth="1"/>
    <col min="3332" max="3332" width="10.85546875" style="39" customWidth="1"/>
    <col min="3333" max="3333" width="18.140625" style="39" customWidth="1"/>
    <col min="3334" max="3334" width="16" style="39" customWidth="1"/>
    <col min="3335" max="3335" width="14.28515625" style="39" customWidth="1"/>
    <col min="3336" max="3336" width="15.42578125" style="39" customWidth="1"/>
    <col min="3337" max="3337" width="34.42578125" style="39" customWidth="1"/>
    <col min="3338" max="3338" width="13" style="39" customWidth="1"/>
    <col min="3339" max="3339" width="17.140625" style="39" customWidth="1"/>
    <col min="3340" max="3584" width="9.140625" style="39"/>
    <col min="3585" max="3585" width="14.42578125" style="39" customWidth="1"/>
    <col min="3586" max="3586" width="26.140625" style="39" customWidth="1"/>
    <col min="3587" max="3587" width="15" style="39" customWidth="1"/>
    <col min="3588" max="3588" width="10.85546875" style="39" customWidth="1"/>
    <col min="3589" max="3589" width="18.140625" style="39" customWidth="1"/>
    <col min="3590" max="3590" width="16" style="39" customWidth="1"/>
    <col min="3591" max="3591" width="14.28515625" style="39" customWidth="1"/>
    <col min="3592" max="3592" width="15.42578125" style="39" customWidth="1"/>
    <col min="3593" max="3593" width="34.42578125" style="39" customWidth="1"/>
    <col min="3594" max="3594" width="13" style="39" customWidth="1"/>
    <col min="3595" max="3595" width="17.140625" style="39" customWidth="1"/>
    <col min="3596" max="3840" width="9.140625" style="39"/>
    <col min="3841" max="3841" width="14.42578125" style="39" customWidth="1"/>
    <col min="3842" max="3842" width="26.140625" style="39" customWidth="1"/>
    <col min="3843" max="3843" width="15" style="39" customWidth="1"/>
    <col min="3844" max="3844" width="10.85546875" style="39" customWidth="1"/>
    <col min="3845" max="3845" width="18.140625" style="39" customWidth="1"/>
    <col min="3846" max="3846" width="16" style="39" customWidth="1"/>
    <col min="3847" max="3847" width="14.28515625" style="39" customWidth="1"/>
    <col min="3848" max="3848" width="15.42578125" style="39" customWidth="1"/>
    <col min="3849" max="3849" width="34.42578125" style="39" customWidth="1"/>
    <col min="3850" max="3850" width="13" style="39" customWidth="1"/>
    <col min="3851" max="3851" width="17.140625" style="39" customWidth="1"/>
    <col min="3852" max="4096" width="9.140625" style="39"/>
    <col min="4097" max="4097" width="14.42578125" style="39" customWidth="1"/>
    <col min="4098" max="4098" width="26.140625" style="39" customWidth="1"/>
    <col min="4099" max="4099" width="15" style="39" customWidth="1"/>
    <col min="4100" max="4100" width="10.85546875" style="39" customWidth="1"/>
    <col min="4101" max="4101" width="18.140625" style="39" customWidth="1"/>
    <col min="4102" max="4102" width="16" style="39" customWidth="1"/>
    <col min="4103" max="4103" width="14.28515625" style="39" customWidth="1"/>
    <col min="4104" max="4104" width="15.42578125" style="39" customWidth="1"/>
    <col min="4105" max="4105" width="34.42578125" style="39" customWidth="1"/>
    <col min="4106" max="4106" width="13" style="39" customWidth="1"/>
    <col min="4107" max="4107" width="17.140625" style="39" customWidth="1"/>
    <col min="4108" max="4352" width="9.140625" style="39"/>
    <col min="4353" max="4353" width="14.42578125" style="39" customWidth="1"/>
    <col min="4354" max="4354" width="26.140625" style="39" customWidth="1"/>
    <col min="4355" max="4355" width="15" style="39" customWidth="1"/>
    <col min="4356" max="4356" width="10.85546875" style="39" customWidth="1"/>
    <col min="4357" max="4357" width="18.140625" style="39" customWidth="1"/>
    <col min="4358" max="4358" width="16" style="39" customWidth="1"/>
    <col min="4359" max="4359" width="14.28515625" style="39" customWidth="1"/>
    <col min="4360" max="4360" width="15.42578125" style="39" customWidth="1"/>
    <col min="4361" max="4361" width="34.42578125" style="39" customWidth="1"/>
    <col min="4362" max="4362" width="13" style="39" customWidth="1"/>
    <col min="4363" max="4363" width="17.140625" style="39" customWidth="1"/>
    <col min="4364" max="4608" width="9.140625" style="39"/>
    <col min="4609" max="4609" width="14.42578125" style="39" customWidth="1"/>
    <col min="4610" max="4610" width="26.140625" style="39" customWidth="1"/>
    <col min="4611" max="4611" width="15" style="39" customWidth="1"/>
    <col min="4612" max="4612" width="10.85546875" style="39" customWidth="1"/>
    <col min="4613" max="4613" width="18.140625" style="39" customWidth="1"/>
    <col min="4614" max="4614" width="16" style="39" customWidth="1"/>
    <col min="4615" max="4615" width="14.28515625" style="39" customWidth="1"/>
    <col min="4616" max="4616" width="15.42578125" style="39" customWidth="1"/>
    <col min="4617" max="4617" width="34.42578125" style="39" customWidth="1"/>
    <col min="4618" max="4618" width="13" style="39" customWidth="1"/>
    <col min="4619" max="4619" width="17.140625" style="39" customWidth="1"/>
    <col min="4620" max="4864" width="9.140625" style="39"/>
    <col min="4865" max="4865" width="14.42578125" style="39" customWidth="1"/>
    <col min="4866" max="4866" width="26.140625" style="39" customWidth="1"/>
    <col min="4867" max="4867" width="15" style="39" customWidth="1"/>
    <col min="4868" max="4868" width="10.85546875" style="39" customWidth="1"/>
    <col min="4869" max="4869" width="18.140625" style="39" customWidth="1"/>
    <col min="4870" max="4870" width="16" style="39" customWidth="1"/>
    <col min="4871" max="4871" width="14.28515625" style="39" customWidth="1"/>
    <col min="4872" max="4872" width="15.42578125" style="39" customWidth="1"/>
    <col min="4873" max="4873" width="34.42578125" style="39" customWidth="1"/>
    <col min="4874" max="4874" width="13" style="39" customWidth="1"/>
    <col min="4875" max="4875" width="17.140625" style="39" customWidth="1"/>
    <col min="4876" max="5120" width="9.140625" style="39"/>
    <col min="5121" max="5121" width="14.42578125" style="39" customWidth="1"/>
    <col min="5122" max="5122" width="26.140625" style="39" customWidth="1"/>
    <col min="5123" max="5123" width="15" style="39" customWidth="1"/>
    <col min="5124" max="5124" width="10.85546875" style="39" customWidth="1"/>
    <col min="5125" max="5125" width="18.140625" style="39" customWidth="1"/>
    <col min="5126" max="5126" width="16" style="39" customWidth="1"/>
    <col min="5127" max="5127" width="14.28515625" style="39" customWidth="1"/>
    <col min="5128" max="5128" width="15.42578125" style="39" customWidth="1"/>
    <col min="5129" max="5129" width="34.42578125" style="39" customWidth="1"/>
    <col min="5130" max="5130" width="13" style="39" customWidth="1"/>
    <col min="5131" max="5131" width="17.140625" style="39" customWidth="1"/>
    <col min="5132" max="5376" width="9.140625" style="39"/>
    <col min="5377" max="5377" width="14.42578125" style="39" customWidth="1"/>
    <col min="5378" max="5378" width="26.140625" style="39" customWidth="1"/>
    <col min="5379" max="5379" width="15" style="39" customWidth="1"/>
    <col min="5380" max="5380" width="10.85546875" style="39" customWidth="1"/>
    <col min="5381" max="5381" width="18.140625" style="39" customWidth="1"/>
    <col min="5382" max="5382" width="16" style="39" customWidth="1"/>
    <col min="5383" max="5383" width="14.28515625" style="39" customWidth="1"/>
    <col min="5384" max="5384" width="15.42578125" style="39" customWidth="1"/>
    <col min="5385" max="5385" width="34.42578125" style="39" customWidth="1"/>
    <col min="5386" max="5386" width="13" style="39" customWidth="1"/>
    <col min="5387" max="5387" width="17.140625" style="39" customWidth="1"/>
    <col min="5388" max="5632" width="9.140625" style="39"/>
    <col min="5633" max="5633" width="14.42578125" style="39" customWidth="1"/>
    <col min="5634" max="5634" width="26.140625" style="39" customWidth="1"/>
    <col min="5635" max="5635" width="15" style="39" customWidth="1"/>
    <col min="5636" max="5636" width="10.85546875" style="39" customWidth="1"/>
    <col min="5637" max="5637" width="18.140625" style="39" customWidth="1"/>
    <col min="5638" max="5638" width="16" style="39" customWidth="1"/>
    <col min="5639" max="5639" width="14.28515625" style="39" customWidth="1"/>
    <col min="5640" max="5640" width="15.42578125" style="39" customWidth="1"/>
    <col min="5641" max="5641" width="34.42578125" style="39" customWidth="1"/>
    <col min="5642" max="5642" width="13" style="39" customWidth="1"/>
    <col min="5643" max="5643" width="17.140625" style="39" customWidth="1"/>
    <col min="5644" max="5888" width="9.140625" style="39"/>
    <col min="5889" max="5889" width="14.42578125" style="39" customWidth="1"/>
    <col min="5890" max="5890" width="26.140625" style="39" customWidth="1"/>
    <col min="5891" max="5891" width="15" style="39" customWidth="1"/>
    <col min="5892" max="5892" width="10.85546875" style="39" customWidth="1"/>
    <col min="5893" max="5893" width="18.140625" style="39" customWidth="1"/>
    <col min="5894" max="5894" width="16" style="39" customWidth="1"/>
    <col min="5895" max="5895" width="14.28515625" style="39" customWidth="1"/>
    <col min="5896" max="5896" width="15.42578125" style="39" customWidth="1"/>
    <col min="5897" max="5897" width="34.42578125" style="39" customWidth="1"/>
    <col min="5898" max="5898" width="13" style="39" customWidth="1"/>
    <col min="5899" max="5899" width="17.140625" style="39" customWidth="1"/>
    <col min="5900" max="6144" width="9.140625" style="39"/>
    <col min="6145" max="6145" width="14.42578125" style="39" customWidth="1"/>
    <col min="6146" max="6146" width="26.140625" style="39" customWidth="1"/>
    <col min="6147" max="6147" width="15" style="39" customWidth="1"/>
    <col min="6148" max="6148" width="10.85546875" style="39" customWidth="1"/>
    <col min="6149" max="6149" width="18.140625" style="39" customWidth="1"/>
    <col min="6150" max="6150" width="16" style="39" customWidth="1"/>
    <col min="6151" max="6151" width="14.28515625" style="39" customWidth="1"/>
    <col min="6152" max="6152" width="15.42578125" style="39" customWidth="1"/>
    <col min="6153" max="6153" width="34.42578125" style="39" customWidth="1"/>
    <col min="6154" max="6154" width="13" style="39" customWidth="1"/>
    <col min="6155" max="6155" width="17.140625" style="39" customWidth="1"/>
    <col min="6156" max="6400" width="9.140625" style="39"/>
    <col min="6401" max="6401" width="14.42578125" style="39" customWidth="1"/>
    <col min="6402" max="6402" width="26.140625" style="39" customWidth="1"/>
    <col min="6403" max="6403" width="15" style="39" customWidth="1"/>
    <col min="6404" max="6404" width="10.85546875" style="39" customWidth="1"/>
    <col min="6405" max="6405" width="18.140625" style="39" customWidth="1"/>
    <col min="6406" max="6406" width="16" style="39" customWidth="1"/>
    <col min="6407" max="6407" width="14.28515625" style="39" customWidth="1"/>
    <col min="6408" max="6408" width="15.42578125" style="39" customWidth="1"/>
    <col min="6409" max="6409" width="34.42578125" style="39" customWidth="1"/>
    <col min="6410" max="6410" width="13" style="39" customWidth="1"/>
    <col min="6411" max="6411" width="17.140625" style="39" customWidth="1"/>
    <col min="6412" max="6656" width="9.140625" style="39"/>
    <col min="6657" max="6657" width="14.42578125" style="39" customWidth="1"/>
    <col min="6658" max="6658" width="26.140625" style="39" customWidth="1"/>
    <col min="6659" max="6659" width="15" style="39" customWidth="1"/>
    <col min="6660" max="6660" width="10.85546875" style="39" customWidth="1"/>
    <col min="6661" max="6661" width="18.140625" style="39" customWidth="1"/>
    <col min="6662" max="6662" width="16" style="39" customWidth="1"/>
    <col min="6663" max="6663" width="14.28515625" style="39" customWidth="1"/>
    <col min="6664" max="6664" width="15.42578125" style="39" customWidth="1"/>
    <col min="6665" max="6665" width="34.42578125" style="39" customWidth="1"/>
    <col min="6666" max="6666" width="13" style="39" customWidth="1"/>
    <col min="6667" max="6667" width="17.140625" style="39" customWidth="1"/>
    <col min="6668" max="6912" width="9.140625" style="39"/>
    <col min="6913" max="6913" width="14.42578125" style="39" customWidth="1"/>
    <col min="6914" max="6914" width="26.140625" style="39" customWidth="1"/>
    <col min="6915" max="6915" width="15" style="39" customWidth="1"/>
    <col min="6916" max="6916" width="10.85546875" style="39" customWidth="1"/>
    <col min="6917" max="6917" width="18.140625" style="39" customWidth="1"/>
    <col min="6918" max="6918" width="16" style="39" customWidth="1"/>
    <col min="6919" max="6919" width="14.28515625" style="39" customWidth="1"/>
    <col min="6920" max="6920" width="15.42578125" style="39" customWidth="1"/>
    <col min="6921" max="6921" width="34.42578125" style="39" customWidth="1"/>
    <col min="6922" max="6922" width="13" style="39" customWidth="1"/>
    <col min="6923" max="6923" width="17.140625" style="39" customWidth="1"/>
    <col min="6924" max="7168" width="9.140625" style="39"/>
    <col min="7169" max="7169" width="14.42578125" style="39" customWidth="1"/>
    <col min="7170" max="7170" width="26.140625" style="39" customWidth="1"/>
    <col min="7171" max="7171" width="15" style="39" customWidth="1"/>
    <col min="7172" max="7172" width="10.85546875" style="39" customWidth="1"/>
    <col min="7173" max="7173" width="18.140625" style="39" customWidth="1"/>
    <col min="7174" max="7174" width="16" style="39" customWidth="1"/>
    <col min="7175" max="7175" width="14.28515625" style="39" customWidth="1"/>
    <col min="7176" max="7176" width="15.42578125" style="39" customWidth="1"/>
    <col min="7177" max="7177" width="34.42578125" style="39" customWidth="1"/>
    <col min="7178" max="7178" width="13" style="39" customWidth="1"/>
    <col min="7179" max="7179" width="17.140625" style="39" customWidth="1"/>
    <col min="7180" max="7424" width="9.140625" style="39"/>
    <col min="7425" max="7425" width="14.42578125" style="39" customWidth="1"/>
    <col min="7426" max="7426" width="26.140625" style="39" customWidth="1"/>
    <col min="7427" max="7427" width="15" style="39" customWidth="1"/>
    <col min="7428" max="7428" width="10.85546875" style="39" customWidth="1"/>
    <col min="7429" max="7429" width="18.140625" style="39" customWidth="1"/>
    <col min="7430" max="7430" width="16" style="39" customWidth="1"/>
    <col min="7431" max="7431" width="14.28515625" style="39" customWidth="1"/>
    <col min="7432" max="7432" width="15.42578125" style="39" customWidth="1"/>
    <col min="7433" max="7433" width="34.42578125" style="39" customWidth="1"/>
    <col min="7434" max="7434" width="13" style="39" customWidth="1"/>
    <col min="7435" max="7435" width="17.140625" style="39" customWidth="1"/>
    <col min="7436" max="7680" width="9.140625" style="39"/>
    <col min="7681" max="7681" width="14.42578125" style="39" customWidth="1"/>
    <col min="7682" max="7682" width="26.140625" style="39" customWidth="1"/>
    <col min="7683" max="7683" width="15" style="39" customWidth="1"/>
    <col min="7684" max="7684" width="10.85546875" style="39" customWidth="1"/>
    <col min="7685" max="7685" width="18.140625" style="39" customWidth="1"/>
    <col min="7686" max="7686" width="16" style="39" customWidth="1"/>
    <col min="7687" max="7687" width="14.28515625" style="39" customWidth="1"/>
    <col min="7688" max="7688" width="15.42578125" style="39" customWidth="1"/>
    <col min="7689" max="7689" width="34.42578125" style="39" customWidth="1"/>
    <col min="7690" max="7690" width="13" style="39" customWidth="1"/>
    <col min="7691" max="7691" width="17.140625" style="39" customWidth="1"/>
    <col min="7692" max="7936" width="9.140625" style="39"/>
    <col min="7937" max="7937" width="14.42578125" style="39" customWidth="1"/>
    <col min="7938" max="7938" width="26.140625" style="39" customWidth="1"/>
    <col min="7939" max="7939" width="15" style="39" customWidth="1"/>
    <col min="7940" max="7940" width="10.85546875" style="39" customWidth="1"/>
    <col min="7941" max="7941" width="18.140625" style="39" customWidth="1"/>
    <col min="7942" max="7942" width="16" style="39" customWidth="1"/>
    <col min="7943" max="7943" width="14.28515625" style="39" customWidth="1"/>
    <col min="7944" max="7944" width="15.42578125" style="39" customWidth="1"/>
    <col min="7945" max="7945" width="34.42578125" style="39" customWidth="1"/>
    <col min="7946" max="7946" width="13" style="39" customWidth="1"/>
    <col min="7947" max="7947" width="17.140625" style="39" customWidth="1"/>
    <col min="7948" max="8192" width="9.140625" style="39"/>
    <col min="8193" max="8193" width="14.42578125" style="39" customWidth="1"/>
    <col min="8194" max="8194" width="26.140625" style="39" customWidth="1"/>
    <col min="8195" max="8195" width="15" style="39" customWidth="1"/>
    <col min="8196" max="8196" width="10.85546875" style="39" customWidth="1"/>
    <col min="8197" max="8197" width="18.140625" style="39" customWidth="1"/>
    <col min="8198" max="8198" width="16" style="39" customWidth="1"/>
    <col min="8199" max="8199" width="14.28515625" style="39" customWidth="1"/>
    <col min="8200" max="8200" width="15.42578125" style="39" customWidth="1"/>
    <col min="8201" max="8201" width="34.42578125" style="39" customWidth="1"/>
    <col min="8202" max="8202" width="13" style="39" customWidth="1"/>
    <col min="8203" max="8203" width="17.140625" style="39" customWidth="1"/>
    <col min="8204" max="8448" width="9.140625" style="39"/>
    <col min="8449" max="8449" width="14.42578125" style="39" customWidth="1"/>
    <col min="8450" max="8450" width="26.140625" style="39" customWidth="1"/>
    <col min="8451" max="8451" width="15" style="39" customWidth="1"/>
    <col min="8452" max="8452" width="10.85546875" style="39" customWidth="1"/>
    <col min="8453" max="8453" width="18.140625" style="39" customWidth="1"/>
    <col min="8454" max="8454" width="16" style="39" customWidth="1"/>
    <col min="8455" max="8455" width="14.28515625" style="39" customWidth="1"/>
    <col min="8456" max="8456" width="15.42578125" style="39" customWidth="1"/>
    <col min="8457" max="8457" width="34.42578125" style="39" customWidth="1"/>
    <col min="8458" max="8458" width="13" style="39" customWidth="1"/>
    <col min="8459" max="8459" width="17.140625" style="39" customWidth="1"/>
    <col min="8460" max="8704" width="9.140625" style="39"/>
    <col min="8705" max="8705" width="14.42578125" style="39" customWidth="1"/>
    <col min="8706" max="8706" width="26.140625" style="39" customWidth="1"/>
    <col min="8707" max="8707" width="15" style="39" customWidth="1"/>
    <col min="8708" max="8708" width="10.85546875" style="39" customWidth="1"/>
    <col min="8709" max="8709" width="18.140625" style="39" customWidth="1"/>
    <col min="8710" max="8710" width="16" style="39" customWidth="1"/>
    <col min="8711" max="8711" width="14.28515625" style="39" customWidth="1"/>
    <col min="8712" max="8712" width="15.42578125" style="39" customWidth="1"/>
    <col min="8713" max="8713" width="34.42578125" style="39" customWidth="1"/>
    <col min="8714" max="8714" width="13" style="39" customWidth="1"/>
    <col min="8715" max="8715" width="17.140625" style="39" customWidth="1"/>
    <col min="8716" max="8960" width="9.140625" style="39"/>
    <col min="8961" max="8961" width="14.42578125" style="39" customWidth="1"/>
    <col min="8962" max="8962" width="26.140625" style="39" customWidth="1"/>
    <col min="8963" max="8963" width="15" style="39" customWidth="1"/>
    <col min="8964" max="8964" width="10.85546875" style="39" customWidth="1"/>
    <col min="8965" max="8965" width="18.140625" style="39" customWidth="1"/>
    <col min="8966" max="8966" width="16" style="39" customWidth="1"/>
    <col min="8967" max="8967" width="14.28515625" style="39" customWidth="1"/>
    <col min="8968" max="8968" width="15.42578125" style="39" customWidth="1"/>
    <col min="8969" max="8969" width="34.42578125" style="39" customWidth="1"/>
    <col min="8970" max="8970" width="13" style="39" customWidth="1"/>
    <col min="8971" max="8971" width="17.140625" style="39" customWidth="1"/>
    <col min="8972" max="9216" width="9.140625" style="39"/>
    <col min="9217" max="9217" width="14.42578125" style="39" customWidth="1"/>
    <col min="9218" max="9218" width="26.140625" style="39" customWidth="1"/>
    <col min="9219" max="9219" width="15" style="39" customWidth="1"/>
    <col min="9220" max="9220" width="10.85546875" style="39" customWidth="1"/>
    <col min="9221" max="9221" width="18.140625" style="39" customWidth="1"/>
    <col min="9222" max="9222" width="16" style="39" customWidth="1"/>
    <col min="9223" max="9223" width="14.28515625" style="39" customWidth="1"/>
    <col min="9224" max="9224" width="15.42578125" style="39" customWidth="1"/>
    <col min="9225" max="9225" width="34.42578125" style="39" customWidth="1"/>
    <col min="9226" max="9226" width="13" style="39" customWidth="1"/>
    <col min="9227" max="9227" width="17.140625" style="39" customWidth="1"/>
    <col min="9228" max="9472" width="9.140625" style="39"/>
    <col min="9473" max="9473" width="14.42578125" style="39" customWidth="1"/>
    <col min="9474" max="9474" width="26.140625" style="39" customWidth="1"/>
    <col min="9475" max="9475" width="15" style="39" customWidth="1"/>
    <col min="9476" max="9476" width="10.85546875" style="39" customWidth="1"/>
    <col min="9477" max="9477" width="18.140625" style="39" customWidth="1"/>
    <col min="9478" max="9478" width="16" style="39" customWidth="1"/>
    <col min="9479" max="9479" width="14.28515625" style="39" customWidth="1"/>
    <col min="9480" max="9480" width="15.42578125" style="39" customWidth="1"/>
    <col min="9481" max="9481" width="34.42578125" style="39" customWidth="1"/>
    <col min="9482" max="9482" width="13" style="39" customWidth="1"/>
    <col min="9483" max="9483" width="17.140625" style="39" customWidth="1"/>
    <col min="9484" max="9728" width="9.140625" style="39"/>
    <col min="9729" max="9729" width="14.42578125" style="39" customWidth="1"/>
    <col min="9730" max="9730" width="26.140625" style="39" customWidth="1"/>
    <col min="9731" max="9731" width="15" style="39" customWidth="1"/>
    <col min="9732" max="9732" width="10.85546875" style="39" customWidth="1"/>
    <col min="9733" max="9733" width="18.140625" style="39" customWidth="1"/>
    <col min="9734" max="9734" width="16" style="39" customWidth="1"/>
    <col min="9735" max="9735" width="14.28515625" style="39" customWidth="1"/>
    <col min="9736" max="9736" width="15.42578125" style="39" customWidth="1"/>
    <col min="9737" max="9737" width="34.42578125" style="39" customWidth="1"/>
    <col min="9738" max="9738" width="13" style="39" customWidth="1"/>
    <col min="9739" max="9739" width="17.140625" style="39" customWidth="1"/>
    <col min="9740" max="9984" width="9.140625" style="39"/>
    <col min="9985" max="9985" width="14.42578125" style="39" customWidth="1"/>
    <col min="9986" max="9986" width="26.140625" style="39" customWidth="1"/>
    <col min="9987" max="9987" width="15" style="39" customWidth="1"/>
    <col min="9988" max="9988" width="10.85546875" style="39" customWidth="1"/>
    <col min="9989" max="9989" width="18.140625" style="39" customWidth="1"/>
    <col min="9990" max="9990" width="16" style="39" customWidth="1"/>
    <col min="9991" max="9991" width="14.28515625" style="39" customWidth="1"/>
    <col min="9992" max="9992" width="15.42578125" style="39" customWidth="1"/>
    <col min="9993" max="9993" width="34.42578125" style="39" customWidth="1"/>
    <col min="9994" max="9994" width="13" style="39" customWidth="1"/>
    <col min="9995" max="9995" width="17.140625" style="39" customWidth="1"/>
    <col min="9996" max="10240" width="9.140625" style="39"/>
    <col min="10241" max="10241" width="14.42578125" style="39" customWidth="1"/>
    <col min="10242" max="10242" width="26.140625" style="39" customWidth="1"/>
    <col min="10243" max="10243" width="15" style="39" customWidth="1"/>
    <col min="10244" max="10244" width="10.85546875" style="39" customWidth="1"/>
    <col min="10245" max="10245" width="18.140625" style="39" customWidth="1"/>
    <col min="10246" max="10246" width="16" style="39" customWidth="1"/>
    <col min="10247" max="10247" width="14.28515625" style="39" customWidth="1"/>
    <col min="10248" max="10248" width="15.42578125" style="39" customWidth="1"/>
    <col min="10249" max="10249" width="34.42578125" style="39" customWidth="1"/>
    <col min="10250" max="10250" width="13" style="39" customWidth="1"/>
    <col min="10251" max="10251" width="17.140625" style="39" customWidth="1"/>
    <col min="10252" max="10496" width="9.140625" style="39"/>
    <col min="10497" max="10497" width="14.42578125" style="39" customWidth="1"/>
    <col min="10498" max="10498" width="26.140625" style="39" customWidth="1"/>
    <col min="10499" max="10499" width="15" style="39" customWidth="1"/>
    <col min="10500" max="10500" width="10.85546875" style="39" customWidth="1"/>
    <col min="10501" max="10501" width="18.140625" style="39" customWidth="1"/>
    <col min="10502" max="10502" width="16" style="39" customWidth="1"/>
    <col min="10503" max="10503" width="14.28515625" style="39" customWidth="1"/>
    <col min="10504" max="10504" width="15.42578125" style="39" customWidth="1"/>
    <col min="10505" max="10505" width="34.42578125" style="39" customWidth="1"/>
    <col min="10506" max="10506" width="13" style="39" customWidth="1"/>
    <col min="10507" max="10507" width="17.140625" style="39" customWidth="1"/>
    <col min="10508" max="10752" width="9.140625" style="39"/>
    <col min="10753" max="10753" width="14.42578125" style="39" customWidth="1"/>
    <col min="10754" max="10754" width="26.140625" style="39" customWidth="1"/>
    <col min="10755" max="10755" width="15" style="39" customWidth="1"/>
    <col min="10756" max="10756" width="10.85546875" style="39" customWidth="1"/>
    <col min="10757" max="10757" width="18.140625" style="39" customWidth="1"/>
    <col min="10758" max="10758" width="16" style="39" customWidth="1"/>
    <col min="10759" max="10759" width="14.28515625" style="39" customWidth="1"/>
    <col min="10760" max="10760" width="15.42578125" style="39" customWidth="1"/>
    <col min="10761" max="10761" width="34.42578125" style="39" customWidth="1"/>
    <col min="10762" max="10762" width="13" style="39" customWidth="1"/>
    <col min="10763" max="10763" width="17.140625" style="39" customWidth="1"/>
    <col min="10764" max="11008" width="9.140625" style="39"/>
    <col min="11009" max="11009" width="14.42578125" style="39" customWidth="1"/>
    <col min="11010" max="11010" width="26.140625" style="39" customWidth="1"/>
    <col min="11011" max="11011" width="15" style="39" customWidth="1"/>
    <col min="11012" max="11012" width="10.85546875" style="39" customWidth="1"/>
    <col min="11013" max="11013" width="18.140625" style="39" customWidth="1"/>
    <col min="11014" max="11014" width="16" style="39" customWidth="1"/>
    <col min="11015" max="11015" width="14.28515625" style="39" customWidth="1"/>
    <col min="11016" max="11016" width="15.42578125" style="39" customWidth="1"/>
    <col min="11017" max="11017" width="34.42578125" style="39" customWidth="1"/>
    <col min="11018" max="11018" width="13" style="39" customWidth="1"/>
    <col min="11019" max="11019" width="17.140625" style="39" customWidth="1"/>
    <col min="11020" max="11264" width="9.140625" style="39"/>
    <col min="11265" max="11265" width="14.42578125" style="39" customWidth="1"/>
    <col min="11266" max="11266" width="26.140625" style="39" customWidth="1"/>
    <col min="11267" max="11267" width="15" style="39" customWidth="1"/>
    <col min="11268" max="11268" width="10.85546875" style="39" customWidth="1"/>
    <col min="11269" max="11269" width="18.140625" style="39" customWidth="1"/>
    <col min="11270" max="11270" width="16" style="39" customWidth="1"/>
    <col min="11271" max="11271" width="14.28515625" style="39" customWidth="1"/>
    <col min="11272" max="11272" width="15.42578125" style="39" customWidth="1"/>
    <col min="11273" max="11273" width="34.42578125" style="39" customWidth="1"/>
    <col min="11274" max="11274" width="13" style="39" customWidth="1"/>
    <col min="11275" max="11275" width="17.140625" style="39" customWidth="1"/>
    <col min="11276" max="11520" width="9.140625" style="39"/>
    <col min="11521" max="11521" width="14.42578125" style="39" customWidth="1"/>
    <col min="11522" max="11522" width="26.140625" style="39" customWidth="1"/>
    <col min="11523" max="11523" width="15" style="39" customWidth="1"/>
    <col min="11524" max="11524" width="10.85546875" style="39" customWidth="1"/>
    <col min="11525" max="11525" width="18.140625" style="39" customWidth="1"/>
    <col min="11526" max="11526" width="16" style="39" customWidth="1"/>
    <col min="11527" max="11527" width="14.28515625" style="39" customWidth="1"/>
    <col min="11528" max="11528" width="15.42578125" style="39" customWidth="1"/>
    <col min="11529" max="11529" width="34.42578125" style="39" customWidth="1"/>
    <col min="11530" max="11530" width="13" style="39" customWidth="1"/>
    <col min="11531" max="11531" width="17.140625" style="39" customWidth="1"/>
    <col min="11532" max="11776" width="9.140625" style="39"/>
    <col min="11777" max="11777" width="14.42578125" style="39" customWidth="1"/>
    <col min="11778" max="11778" width="26.140625" style="39" customWidth="1"/>
    <col min="11779" max="11779" width="15" style="39" customWidth="1"/>
    <col min="11780" max="11780" width="10.85546875" style="39" customWidth="1"/>
    <col min="11781" max="11781" width="18.140625" style="39" customWidth="1"/>
    <col min="11782" max="11782" width="16" style="39" customWidth="1"/>
    <col min="11783" max="11783" width="14.28515625" style="39" customWidth="1"/>
    <col min="11784" max="11784" width="15.42578125" style="39" customWidth="1"/>
    <col min="11785" max="11785" width="34.42578125" style="39" customWidth="1"/>
    <col min="11786" max="11786" width="13" style="39" customWidth="1"/>
    <col min="11787" max="11787" width="17.140625" style="39" customWidth="1"/>
    <col min="11788" max="12032" width="9.140625" style="39"/>
    <col min="12033" max="12033" width="14.42578125" style="39" customWidth="1"/>
    <col min="12034" max="12034" width="26.140625" style="39" customWidth="1"/>
    <col min="12035" max="12035" width="15" style="39" customWidth="1"/>
    <col min="12036" max="12036" width="10.85546875" style="39" customWidth="1"/>
    <col min="12037" max="12037" width="18.140625" style="39" customWidth="1"/>
    <col min="12038" max="12038" width="16" style="39" customWidth="1"/>
    <col min="12039" max="12039" width="14.28515625" style="39" customWidth="1"/>
    <col min="12040" max="12040" width="15.42578125" style="39" customWidth="1"/>
    <col min="12041" max="12041" width="34.42578125" style="39" customWidth="1"/>
    <col min="12042" max="12042" width="13" style="39" customWidth="1"/>
    <col min="12043" max="12043" width="17.140625" style="39" customWidth="1"/>
    <col min="12044" max="12288" width="9.140625" style="39"/>
    <col min="12289" max="12289" width="14.42578125" style="39" customWidth="1"/>
    <col min="12290" max="12290" width="26.140625" style="39" customWidth="1"/>
    <col min="12291" max="12291" width="15" style="39" customWidth="1"/>
    <col min="12292" max="12292" width="10.85546875" style="39" customWidth="1"/>
    <col min="12293" max="12293" width="18.140625" style="39" customWidth="1"/>
    <col min="12294" max="12294" width="16" style="39" customWidth="1"/>
    <col min="12295" max="12295" width="14.28515625" style="39" customWidth="1"/>
    <col min="12296" max="12296" width="15.42578125" style="39" customWidth="1"/>
    <col min="12297" max="12297" width="34.42578125" style="39" customWidth="1"/>
    <col min="12298" max="12298" width="13" style="39" customWidth="1"/>
    <col min="12299" max="12299" width="17.140625" style="39" customWidth="1"/>
    <col min="12300" max="12544" width="9.140625" style="39"/>
    <col min="12545" max="12545" width="14.42578125" style="39" customWidth="1"/>
    <col min="12546" max="12546" width="26.140625" style="39" customWidth="1"/>
    <col min="12547" max="12547" width="15" style="39" customWidth="1"/>
    <col min="12548" max="12548" width="10.85546875" style="39" customWidth="1"/>
    <col min="12549" max="12549" width="18.140625" style="39" customWidth="1"/>
    <col min="12550" max="12550" width="16" style="39" customWidth="1"/>
    <col min="12551" max="12551" width="14.28515625" style="39" customWidth="1"/>
    <col min="12552" max="12552" width="15.42578125" style="39" customWidth="1"/>
    <col min="12553" max="12553" width="34.42578125" style="39" customWidth="1"/>
    <col min="12554" max="12554" width="13" style="39" customWidth="1"/>
    <col min="12555" max="12555" width="17.140625" style="39" customWidth="1"/>
    <col min="12556" max="12800" width="9.140625" style="39"/>
    <col min="12801" max="12801" width="14.42578125" style="39" customWidth="1"/>
    <col min="12802" max="12802" width="26.140625" style="39" customWidth="1"/>
    <col min="12803" max="12803" width="15" style="39" customWidth="1"/>
    <col min="12804" max="12804" width="10.85546875" style="39" customWidth="1"/>
    <col min="12805" max="12805" width="18.140625" style="39" customWidth="1"/>
    <col min="12806" max="12806" width="16" style="39" customWidth="1"/>
    <col min="12807" max="12807" width="14.28515625" style="39" customWidth="1"/>
    <col min="12808" max="12808" width="15.42578125" style="39" customWidth="1"/>
    <col min="12809" max="12809" width="34.42578125" style="39" customWidth="1"/>
    <col min="12810" max="12810" width="13" style="39" customWidth="1"/>
    <col min="12811" max="12811" width="17.140625" style="39" customWidth="1"/>
    <col min="12812" max="13056" width="9.140625" style="39"/>
    <col min="13057" max="13057" width="14.42578125" style="39" customWidth="1"/>
    <col min="13058" max="13058" width="26.140625" style="39" customWidth="1"/>
    <col min="13059" max="13059" width="15" style="39" customWidth="1"/>
    <col min="13060" max="13060" width="10.85546875" style="39" customWidth="1"/>
    <col min="13061" max="13061" width="18.140625" style="39" customWidth="1"/>
    <col min="13062" max="13062" width="16" style="39" customWidth="1"/>
    <col min="13063" max="13063" width="14.28515625" style="39" customWidth="1"/>
    <col min="13064" max="13064" width="15.42578125" style="39" customWidth="1"/>
    <col min="13065" max="13065" width="34.42578125" style="39" customWidth="1"/>
    <col min="13066" max="13066" width="13" style="39" customWidth="1"/>
    <col min="13067" max="13067" width="17.140625" style="39" customWidth="1"/>
    <col min="13068" max="13312" width="9.140625" style="39"/>
    <col min="13313" max="13313" width="14.42578125" style="39" customWidth="1"/>
    <col min="13314" max="13314" width="26.140625" style="39" customWidth="1"/>
    <col min="13315" max="13315" width="15" style="39" customWidth="1"/>
    <col min="13316" max="13316" width="10.85546875" style="39" customWidth="1"/>
    <col min="13317" max="13317" width="18.140625" style="39" customWidth="1"/>
    <col min="13318" max="13318" width="16" style="39" customWidth="1"/>
    <col min="13319" max="13319" width="14.28515625" style="39" customWidth="1"/>
    <col min="13320" max="13320" width="15.42578125" style="39" customWidth="1"/>
    <col min="13321" max="13321" width="34.42578125" style="39" customWidth="1"/>
    <col min="13322" max="13322" width="13" style="39" customWidth="1"/>
    <col min="13323" max="13323" width="17.140625" style="39" customWidth="1"/>
    <col min="13324" max="13568" width="9.140625" style="39"/>
    <col min="13569" max="13569" width="14.42578125" style="39" customWidth="1"/>
    <col min="13570" max="13570" width="26.140625" style="39" customWidth="1"/>
    <col min="13571" max="13571" width="15" style="39" customWidth="1"/>
    <col min="13572" max="13572" width="10.85546875" style="39" customWidth="1"/>
    <col min="13573" max="13573" width="18.140625" style="39" customWidth="1"/>
    <col min="13574" max="13574" width="16" style="39" customWidth="1"/>
    <col min="13575" max="13575" width="14.28515625" style="39" customWidth="1"/>
    <col min="13576" max="13576" width="15.42578125" style="39" customWidth="1"/>
    <col min="13577" max="13577" width="34.42578125" style="39" customWidth="1"/>
    <col min="13578" max="13578" width="13" style="39" customWidth="1"/>
    <col min="13579" max="13579" width="17.140625" style="39" customWidth="1"/>
    <col min="13580" max="13824" width="9.140625" style="39"/>
    <col min="13825" max="13825" width="14.42578125" style="39" customWidth="1"/>
    <col min="13826" max="13826" width="26.140625" style="39" customWidth="1"/>
    <col min="13827" max="13827" width="15" style="39" customWidth="1"/>
    <col min="13828" max="13828" width="10.85546875" style="39" customWidth="1"/>
    <col min="13829" max="13829" width="18.140625" style="39" customWidth="1"/>
    <col min="13830" max="13830" width="16" style="39" customWidth="1"/>
    <col min="13831" max="13831" width="14.28515625" style="39" customWidth="1"/>
    <col min="13832" max="13832" width="15.42578125" style="39" customWidth="1"/>
    <col min="13833" max="13833" width="34.42578125" style="39" customWidth="1"/>
    <col min="13834" max="13834" width="13" style="39" customWidth="1"/>
    <col min="13835" max="13835" width="17.140625" style="39" customWidth="1"/>
    <col min="13836" max="14080" width="9.140625" style="39"/>
    <col min="14081" max="14081" width="14.42578125" style="39" customWidth="1"/>
    <col min="14082" max="14082" width="26.140625" style="39" customWidth="1"/>
    <col min="14083" max="14083" width="15" style="39" customWidth="1"/>
    <col min="14084" max="14084" width="10.85546875" style="39" customWidth="1"/>
    <col min="14085" max="14085" width="18.140625" style="39" customWidth="1"/>
    <col min="14086" max="14086" width="16" style="39" customWidth="1"/>
    <col min="14087" max="14087" width="14.28515625" style="39" customWidth="1"/>
    <col min="14088" max="14088" width="15.42578125" style="39" customWidth="1"/>
    <col min="14089" max="14089" width="34.42578125" style="39" customWidth="1"/>
    <col min="14090" max="14090" width="13" style="39" customWidth="1"/>
    <col min="14091" max="14091" width="17.140625" style="39" customWidth="1"/>
    <col min="14092" max="14336" width="9.140625" style="39"/>
    <col min="14337" max="14337" width="14.42578125" style="39" customWidth="1"/>
    <col min="14338" max="14338" width="26.140625" style="39" customWidth="1"/>
    <col min="14339" max="14339" width="15" style="39" customWidth="1"/>
    <col min="14340" max="14340" width="10.85546875" style="39" customWidth="1"/>
    <col min="14341" max="14341" width="18.140625" style="39" customWidth="1"/>
    <col min="14342" max="14342" width="16" style="39" customWidth="1"/>
    <col min="14343" max="14343" width="14.28515625" style="39" customWidth="1"/>
    <col min="14344" max="14344" width="15.42578125" style="39" customWidth="1"/>
    <col min="14345" max="14345" width="34.42578125" style="39" customWidth="1"/>
    <col min="14346" max="14346" width="13" style="39" customWidth="1"/>
    <col min="14347" max="14347" width="17.140625" style="39" customWidth="1"/>
    <col min="14348" max="14592" width="9.140625" style="39"/>
    <col min="14593" max="14593" width="14.42578125" style="39" customWidth="1"/>
    <col min="14594" max="14594" width="26.140625" style="39" customWidth="1"/>
    <col min="14595" max="14595" width="15" style="39" customWidth="1"/>
    <col min="14596" max="14596" width="10.85546875" style="39" customWidth="1"/>
    <col min="14597" max="14597" width="18.140625" style="39" customWidth="1"/>
    <col min="14598" max="14598" width="16" style="39" customWidth="1"/>
    <col min="14599" max="14599" width="14.28515625" style="39" customWidth="1"/>
    <col min="14600" max="14600" width="15.42578125" style="39" customWidth="1"/>
    <col min="14601" max="14601" width="34.42578125" style="39" customWidth="1"/>
    <col min="14602" max="14602" width="13" style="39" customWidth="1"/>
    <col min="14603" max="14603" width="17.140625" style="39" customWidth="1"/>
    <col min="14604" max="14848" width="9.140625" style="39"/>
    <col min="14849" max="14849" width="14.42578125" style="39" customWidth="1"/>
    <col min="14850" max="14850" width="26.140625" style="39" customWidth="1"/>
    <col min="14851" max="14851" width="15" style="39" customWidth="1"/>
    <col min="14852" max="14852" width="10.85546875" style="39" customWidth="1"/>
    <col min="14853" max="14853" width="18.140625" style="39" customWidth="1"/>
    <col min="14854" max="14854" width="16" style="39" customWidth="1"/>
    <col min="14855" max="14855" width="14.28515625" style="39" customWidth="1"/>
    <col min="14856" max="14856" width="15.42578125" style="39" customWidth="1"/>
    <col min="14857" max="14857" width="34.42578125" style="39" customWidth="1"/>
    <col min="14858" max="14858" width="13" style="39" customWidth="1"/>
    <col min="14859" max="14859" width="17.140625" style="39" customWidth="1"/>
    <col min="14860" max="15104" width="9.140625" style="39"/>
    <col min="15105" max="15105" width="14.42578125" style="39" customWidth="1"/>
    <col min="15106" max="15106" width="26.140625" style="39" customWidth="1"/>
    <col min="15107" max="15107" width="15" style="39" customWidth="1"/>
    <col min="15108" max="15108" width="10.85546875" style="39" customWidth="1"/>
    <col min="15109" max="15109" width="18.140625" style="39" customWidth="1"/>
    <col min="15110" max="15110" width="16" style="39" customWidth="1"/>
    <col min="15111" max="15111" width="14.28515625" style="39" customWidth="1"/>
    <col min="15112" max="15112" width="15.42578125" style="39" customWidth="1"/>
    <col min="15113" max="15113" width="34.42578125" style="39" customWidth="1"/>
    <col min="15114" max="15114" width="13" style="39" customWidth="1"/>
    <col min="15115" max="15115" width="17.140625" style="39" customWidth="1"/>
    <col min="15116" max="15360" width="9.140625" style="39"/>
    <col min="15361" max="15361" width="14.42578125" style="39" customWidth="1"/>
    <col min="15362" max="15362" width="26.140625" style="39" customWidth="1"/>
    <col min="15363" max="15363" width="15" style="39" customWidth="1"/>
    <col min="15364" max="15364" width="10.85546875" style="39" customWidth="1"/>
    <col min="15365" max="15365" width="18.140625" style="39" customWidth="1"/>
    <col min="15366" max="15366" width="16" style="39" customWidth="1"/>
    <col min="15367" max="15367" width="14.28515625" style="39" customWidth="1"/>
    <col min="15368" max="15368" width="15.42578125" style="39" customWidth="1"/>
    <col min="15369" max="15369" width="34.42578125" style="39" customWidth="1"/>
    <col min="15370" max="15370" width="13" style="39" customWidth="1"/>
    <col min="15371" max="15371" width="17.140625" style="39" customWidth="1"/>
    <col min="15372" max="15616" width="9.140625" style="39"/>
    <col min="15617" max="15617" width="14.42578125" style="39" customWidth="1"/>
    <col min="15618" max="15618" width="26.140625" style="39" customWidth="1"/>
    <col min="15619" max="15619" width="15" style="39" customWidth="1"/>
    <col min="15620" max="15620" width="10.85546875" style="39" customWidth="1"/>
    <col min="15621" max="15621" width="18.140625" style="39" customWidth="1"/>
    <col min="15622" max="15622" width="16" style="39" customWidth="1"/>
    <col min="15623" max="15623" width="14.28515625" style="39" customWidth="1"/>
    <col min="15624" max="15624" width="15.42578125" style="39" customWidth="1"/>
    <col min="15625" max="15625" width="34.42578125" style="39" customWidth="1"/>
    <col min="15626" max="15626" width="13" style="39" customWidth="1"/>
    <col min="15627" max="15627" width="17.140625" style="39" customWidth="1"/>
    <col min="15628" max="15872" width="9.140625" style="39"/>
    <col min="15873" max="15873" width="14.42578125" style="39" customWidth="1"/>
    <col min="15874" max="15874" width="26.140625" style="39" customWidth="1"/>
    <col min="15875" max="15875" width="15" style="39" customWidth="1"/>
    <col min="15876" max="15876" width="10.85546875" style="39" customWidth="1"/>
    <col min="15877" max="15877" width="18.140625" style="39" customWidth="1"/>
    <col min="15878" max="15878" width="16" style="39" customWidth="1"/>
    <col min="15879" max="15879" width="14.28515625" style="39" customWidth="1"/>
    <col min="15880" max="15880" width="15.42578125" style="39" customWidth="1"/>
    <col min="15881" max="15881" width="34.42578125" style="39" customWidth="1"/>
    <col min="15882" max="15882" width="13" style="39" customWidth="1"/>
    <col min="15883" max="15883" width="17.140625" style="39" customWidth="1"/>
    <col min="15884" max="16128" width="9.140625" style="39"/>
    <col min="16129" max="16129" width="14.42578125" style="39" customWidth="1"/>
    <col min="16130" max="16130" width="26.140625" style="39" customWidth="1"/>
    <col min="16131" max="16131" width="15" style="39" customWidth="1"/>
    <col min="16132" max="16132" width="10.85546875" style="39" customWidth="1"/>
    <col min="16133" max="16133" width="18.140625" style="39" customWidth="1"/>
    <col min="16134" max="16134" width="16" style="39" customWidth="1"/>
    <col min="16135" max="16135" width="14.28515625" style="39" customWidth="1"/>
    <col min="16136" max="16136" width="15.42578125" style="39" customWidth="1"/>
    <col min="16137" max="16137" width="34.42578125" style="39" customWidth="1"/>
    <col min="16138" max="16138" width="13" style="39" customWidth="1"/>
    <col min="16139" max="16139" width="17.140625" style="39" customWidth="1"/>
    <col min="16140" max="16384" width="9.140625" style="39"/>
  </cols>
  <sheetData>
    <row r="1" spans="1:11" ht="15" x14ac:dyDescent="0.2">
      <c r="K1" s="40"/>
    </row>
    <row r="2" spans="1:11" x14ac:dyDescent="0.2">
      <c r="A2" s="41"/>
      <c r="B2" s="41"/>
      <c r="C2" s="41"/>
      <c r="D2" s="41"/>
      <c r="E2" s="41"/>
      <c r="F2" s="41"/>
      <c r="G2" s="41"/>
      <c r="H2" s="42"/>
      <c r="I2" s="42"/>
      <c r="K2" s="43"/>
    </row>
    <row r="3" spans="1:11" ht="18.75" x14ac:dyDescent="0.2">
      <c r="A3" s="41"/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1"/>
    </row>
    <row r="4" spans="1:11" ht="13.5" thickBot="1" x14ac:dyDescent="0.25">
      <c r="A4" s="46" t="s">
        <v>42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x14ac:dyDescent="0.2">
      <c r="A5" s="47" t="s">
        <v>33</v>
      </c>
      <c r="B5" s="48" t="s">
        <v>5</v>
      </c>
      <c r="C5" s="49" t="s">
        <v>6</v>
      </c>
      <c r="D5" s="49"/>
      <c r="E5" s="49"/>
      <c r="F5" s="49" t="s">
        <v>7</v>
      </c>
      <c r="G5" s="49" t="s">
        <v>8</v>
      </c>
      <c r="H5" s="49"/>
      <c r="I5" s="49"/>
      <c r="J5" s="49"/>
      <c r="K5" s="50" t="s">
        <v>9</v>
      </c>
    </row>
    <row r="6" spans="1:11" ht="89.25" customHeight="1" thickBot="1" x14ac:dyDescent="0.25">
      <c r="A6" s="51"/>
      <c r="B6" s="48"/>
      <c r="C6" s="52" t="s">
        <v>10</v>
      </c>
      <c r="D6" s="52" t="s">
        <v>11</v>
      </c>
      <c r="E6" s="52" t="s">
        <v>12</v>
      </c>
      <c r="F6" s="49"/>
      <c r="G6" s="53" t="s">
        <v>13</v>
      </c>
      <c r="H6" s="52" t="s">
        <v>14</v>
      </c>
      <c r="I6" s="52" t="s">
        <v>15</v>
      </c>
      <c r="J6" s="52" t="s">
        <v>14</v>
      </c>
      <c r="K6" s="50"/>
    </row>
    <row r="7" spans="1:11" ht="15.75" x14ac:dyDescent="0.25">
      <c r="A7" s="61" t="s">
        <v>43</v>
      </c>
      <c r="B7" s="58" t="s">
        <v>44</v>
      </c>
      <c r="C7" s="56">
        <v>245.8</v>
      </c>
      <c r="D7" s="56"/>
      <c r="E7" s="55"/>
      <c r="F7" s="57">
        <f t="shared" ref="F7:F50" si="0">SUM(C7,D7)</f>
        <v>245.8</v>
      </c>
      <c r="G7" s="58"/>
      <c r="H7" s="56"/>
      <c r="I7" s="59"/>
      <c r="J7" s="56"/>
      <c r="K7" s="60"/>
    </row>
    <row r="8" spans="1:11" ht="22.5" customHeight="1" x14ac:dyDescent="0.25">
      <c r="A8" s="61"/>
      <c r="B8" s="58"/>
      <c r="C8" s="56"/>
      <c r="D8" s="56"/>
      <c r="E8" s="55"/>
      <c r="F8" s="57">
        <f t="shared" si="0"/>
        <v>0</v>
      </c>
      <c r="G8" s="58">
        <v>2210</v>
      </c>
      <c r="H8" s="56">
        <v>32.83</v>
      </c>
      <c r="I8" s="59" t="s">
        <v>45</v>
      </c>
      <c r="J8" s="56">
        <v>32.83</v>
      </c>
      <c r="K8" s="60"/>
    </row>
    <row r="9" spans="1:11" ht="21" customHeight="1" thickBot="1" x14ac:dyDescent="0.3">
      <c r="A9" s="62"/>
      <c r="B9" s="58"/>
      <c r="C9" s="56"/>
      <c r="D9" s="56"/>
      <c r="E9" s="55"/>
      <c r="F9" s="57">
        <f t="shared" si="0"/>
        <v>0</v>
      </c>
      <c r="G9" s="58">
        <v>2240</v>
      </c>
      <c r="H9" s="56">
        <v>13.56</v>
      </c>
      <c r="I9" s="59" t="s">
        <v>46</v>
      </c>
      <c r="J9" s="56">
        <v>13.56</v>
      </c>
      <c r="K9" s="60"/>
    </row>
    <row r="10" spans="1:11" ht="47.25" x14ac:dyDescent="0.25">
      <c r="A10" s="54"/>
      <c r="B10" s="58"/>
      <c r="C10" s="56"/>
      <c r="D10" s="56"/>
      <c r="E10" s="55"/>
      <c r="F10" s="57">
        <f t="shared" si="0"/>
        <v>0</v>
      </c>
      <c r="G10" s="58">
        <v>3110</v>
      </c>
      <c r="H10" s="56">
        <v>184.9</v>
      </c>
      <c r="I10" s="59" t="s">
        <v>47</v>
      </c>
      <c r="J10" s="56">
        <v>184.9</v>
      </c>
      <c r="K10" s="60"/>
    </row>
    <row r="11" spans="1:11" ht="16.5" thickBot="1" x14ac:dyDescent="0.3">
      <c r="A11" s="62"/>
      <c r="B11" s="58"/>
      <c r="C11" s="56"/>
      <c r="D11" s="56"/>
      <c r="E11" s="55"/>
      <c r="F11" s="57">
        <f t="shared" si="0"/>
        <v>0</v>
      </c>
      <c r="G11" s="58"/>
      <c r="H11" s="56"/>
      <c r="I11" s="59"/>
      <c r="J11" s="56"/>
      <c r="K11" s="60"/>
    </row>
    <row r="12" spans="1:11" ht="15.75" x14ac:dyDescent="0.25">
      <c r="A12" s="58"/>
      <c r="B12" s="58"/>
      <c r="C12" s="56"/>
      <c r="D12" s="56"/>
      <c r="E12" s="55"/>
      <c r="F12" s="57">
        <f t="shared" si="0"/>
        <v>0</v>
      </c>
      <c r="G12" s="64"/>
      <c r="H12" s="56"/>
      <c r="I12" s="55"/>
      <c r="J12" s="56"/>
      <c r="K12" s="60"/>
    </row>
    <row r="13" spans="1:11" ht="15.75" x14ac:dyDescent="0.25">
      <c r="A13" s="58"/>
      <c r="B13" s="58"/>
      <c r="C13" s="56"/>
      <c r="D13" s="56"/>
      <c r="E13" s="55"/>
      <c r="F13" s="57">
        <f t="shared" si="0"/>
        <v>0</v>
      </c>
      <c r="G13" s="64"/>
      <c r="H13" s="56"/>
      <c r="I13" s="55"/>
      <c r="J13" s="56"/>
      <c r="K13" s="60"/>
    </row>
    <row r="14" spans="1:11" ht="15.75" x14ac:dyDescent="0.25">
      <c r="A14" s="58"/>
      <c r="B14" s="58"/>
      <c r="C14" s="56"/>
      <c r="D14" s="56"/>
      <c r="E14" s="55"/>
      <c r="F14" s="57">
        <f t="shared" si="0"/>
        <v>0</v>
      </c>
      <c r="G14" s="58"/>
      <c r="H14" s="56"/>
      <c r="I14" s="55"/>
      <c r="J14" s="56"/>
      <c r="K14" s="60"/>
    </row>
    <row r="15" spans="1:11" ht="15.75" x14ac:dyDescent="0.25">
      <c r="A15" s="58"/>
      <c r="B15" s="58"/>
      <c r="C15" s="56"/>
      <c r="D15" s="56"/>
      <c r="E15" s="55"/>
      <c r="F15" s="57">
        <f t="shared" si="0"/>
        <v>0</v>
      </c>
      <c r="G15" s="58"/>
      <c r="H15" s="56"/>
      <c r="I15" s="55"/>
      <c r="J15" s="56"/>
      <c r="K15" s="60"/>
    </row>
    <row r="16" spans="1:11" ht="15.75" x14ac:dyDescent="0.25">
      <c r="A16" s="58"/>
      <c r="B16" s="58"/>
      <c r="C16" s="56"/>
      <c r="D16" s="56"/>
      <c r="E16" s="55"/>
      <c r="F16" s="57">
        <f t="shared" si="0"/>
        <v>0</v>
      </c>
      <c r="G16" s="58"/>
      <c r="H16" s="56"/>
      <c r="I16" s="55"/>
      <c r="J16" s="56"/>
      <c r="K16" s="60"/>
    </row>
    <row r="17" spans="1:11" ht="15.75" x14ac:dyDescent="0.25">
      <c r="A17" s="58"/>
      <c r="B17" s="58"/>
      <c r="C17" s="56"/>
      <c r="D17" s="56"/>
      <c r="E17" s="55"/>
      <c r="F17" s="57">
        <f t="shared" si="0"/>
        <v>0</v>
      </c>
      <c r="G17" s="58"/>
      <c r="H17" s="56"/>
      <c r="I17" s="55"/>
      <c r="J17" s="56"/>
      <c r="K17" s="60"/>
    </row>
    <row r="18" spans="1:11" ht="15.75" x14ac:dyDescent="0.25">
      <c r="A18" s="58"/>
      <c r="B18" s="58"/>
      <c r="C18" s="56"/>
      <c r="D18" s="56"/>
      <c r="E18" s="55"/>
      <c r="F18" s="57">
        <f t="shared" si="0"/>
        <v>0</v>
      </c>
      <c r="G18" s="58"/>
      <c r="H18" s="56"/>
      <c r="I18" s="55"/>
      <c r="J18" s="56"/>
      <c r="K18" s="60"/>
    </row>
    <row r="19" spans="1:11" ht="15.75" x14ac:dyDescent="0.25">
      <c r="A19" s="58"/>
      <c r="B19" s="58"/>
      <c r="C19" s="56"/>
      <c r="D19" s="56"/>
      <c r="E19" s="55"/>
      <c r="F19" s="57">
        <f t="shared" si="0"/>
        <v>0</v>
      </c>
      <c r="G19" s="58"/>
      <c r="H19" s="56"/>
      <c r="I19" s="55"/>
      <c r="J19" s="56"/>
      <c r="K19" s="60"/>
    </row>
    <row r="20" spans="1:11" ht="15.75" x14ac:dyDescent="0.25">
      <c r="A20" s="58"/>
      <c r="B20" s="58"/>
      <c r="C20" s="56"/>
      <c r="D20" s="56"/>
      <c r="E20" s="55"/>
      <c r="F20" s="57">
        <f t="shared" si="0"/>
        <v>0</v>
      </c>
      <c r="G20" s="58"/>
      <c r="H20" s="56"/>
      <c r="I20" s="55"/>
      <c r="J20" s="56"/>
      <c r="K20" s="60"/>
    </row>
    <row r="21" spans="1:11" ht="15.75" x14ac:dyDescent="0.25">
      <c r="A21" s="58"/>
      <c r="B21" s="58"/>
      <c r="C21" s="56"/>
      <c r="D21" s="56"/>
      <c r="E21" s="55"/>
      <c r="F21" s="57">
        <f t="shared" si="0"/>
        <v>0</v>
      </c>
      <c r="G21" s="58"/>
      <c r="H21" s="56"/>
      <c r="I21" s="55"/>
      <c r="J21" s="56"/>
      <c r="K21" s="60"/>
    </row>
    <row r="22" spans="1:11" ht="15.75" x14ac:dyDescent="0.25">
      <c r="A22" s="58"/>
      <c r="B22" s="58"/>
      <c r="C22" s="56"/>
      <c r="D22" s="56"/>
      <c r="E22" s="55"/>
      <c r="F22" s="57">
        <f t="shared" si="0"/>
        <v>0</v>
      </c>
      <c r="G22" s="58"/>
      <c r="H22" s="56"/>
      <c r="I22" s="55"/>
      <c r="J22" s="56"/>
      <c r="K22" s="60"/>
    </row>
    <row r="23" spans="1:11" ht="15.75" x14ac:dyDescent="0.25">
      <c r="A23" s="58"/>
      <c r="B23" s="58"/>
      <c r="C23" s="56"/>
      <c r="D23" s="56"/>
      <c r="E23" s="55"/>
      <c r="F23" s="57">
        <f t="shared" si="0"/>
        <v>0</v>
      </c>
      <c r="G23" s="58"/>
      <c r="H23" s="56"/>
      <c r="I23" s="55"/>
      <c r="J23" s="56"/>
      <c r="K23" s="60"/>
    </row>
    <row r="24" spans="1:11" ht="15.75" x14ac:dyDescent="0.25">
      <c r="A24" s="58"/>
      <c r="B24" s="58"/>
      <c r="C24" s="56"/>
      <c r="D24" s="56"/>
      <c r="E24" s="55"/>
      <c r="F24" s="57">
        <f t="shared" si="0"/>
        <v>0</v>
      </c>
      <c r="G24" s="58"/>
      <c r="H24" s="56"/>
      <c r="I24" s="55"/>
      <c r="J24" s="56"/>
      <c r="K24" s="60"/>
    </row>
    <row r="25" spans="1:11" ht="15.75" x14ac:dyDescent="0.25">
      <c r="A25" s="58"/>
      <c r="B25" s="58"/>
      <c r="C25" s="56"/>
      <c r="D25" s="56"/>
      <c r="E25" s="55"/>
      <c r="F25" s="57">
        <f t="shared" si="0"/>
        <v>0</v>
      </c>
      <c r="G25" s="58"/>
      <c r="H25" s="56"/>
      <c r="I25" s="55"/>
      <c r="J25" s="56"/>
      <c r="K25" s="60"/>
    </row>
    <row r="26" spans="1:11" ht="15.75" x14ac:dyDescent="0.25">
      <c r="A26" s="58"/>
      <c r="B26" s="58"/>
      <c r="C26" s="56"/>
      <c r="D26" s="56"/>
      <c r="E26" s="55"/>
      <c r="F26" s="57">
        <f t="shared" si="0"/>
        <v>0</v>
      </c>
      <c r="G26" s="58"/>
      <c r="H26" s="56"/>
      <c r="I26" s="55"/>
      <c r="J26" s="56"/>
      <c r="K26" s="60"/>
    </row>
    <row r="27" spans="1:11" ht="15.75" x14ac:dyDescent="0.25">
      <c r="A27" s="58"/>
      <c r="B27" s="58"/>
      <c r="C27" s="56"/>
      <c r="D27" s="56"/>
      <c r="E27" s="55"/>
      <c r="F27" s="57">
        <f t="shared" si="0"/>
        <v>0</v>
      </c>
      <c r="G27" s="58"/>
      <c r="H27" s="56"/>
      <c r="I27" s="55"/>
      <c r="J27" s="56"/>
      <c r="K27" s="60"/>
    </row>
    <row r="28" spans="1:11" ht="15.75" x14ac:dyDescent="0.25">
      <c r="A28" s="58"/>
      <c r="B28" s="58"/>
      <c r="C28" s="56"/>
      <c r="D28" s="56"/>
      <c r="E28" s="55"/>
      <c r="F28" s="57">
        <f t="shared" si="0"/>
        <v>0</v>
      </c>
      <c r="G28" s="58"/>
      <c r="H28" s="56"/>
      <c r="I28" s="55"/>
      <c r="J28" s="56"/>
      <c r="K28" s="60"/>
    </row>
    <row r="29" spans="1:11" ht="15.75" x14ac:dyDescent="0.25">
      <c r="A29" s="58"/>
      <c r="B29" s="58"/>
      <c r="C29" s="56"/>
      <c r="D29" s="56"/>
      <c r="E29" s="55"/>
      <c r="F29" s="57">
        <f t="shared" si="0"/>
        <v>0</v>
      </c>
      <c r="G29" s="58"/>
      <c r="H29" s="56"/>
      <c r="I29" s="55"/>
      <c r="J29" s="56"/>
      <c r="K29" s="60"/>
    </row>
    <row r="30" spans="1:11" ht="15.75" x14ac:dyDescent="0.25">
      <c r="A30" s="58"/>
      <c r="B30" s="58"/>
      <c r="C30" s="56"/>
      <c r="D30" s="56"/>
      <c r="E30" s="55"/>
      <c r="F30" s="57">
        <f t="shared" si="0"/>
        <v>0</v>
      </c>
      <c r="G30" s="58"/>
      <c r="H30" s="56"/>
      <c r="I30" s="55"/>
      <c r="J30" s="56"/>
      <c r="K30" s="60"/>
    </row>
    <row r="31" spans="1:11" ht="15.75" x14ac:dyDescent="0.25">
      <c r="A31" s="58"/>
      <c r="B31" s="58"/>
      <c r="C31" s="56"/>
      <c r="D31" s="56"/>
      <c r="E31" s="55"/>
      <c r="F31" s="57">
        <f t="shared" si="0"/>
        <v>0</v>
      </c>
      <c r="G31" s="58"/>
      <c r="H31" s="56"/>
      <c r="I31" s="55"/>
      <c r="J31" s="56"/>
      <c r="K31" s="60"/>
    </row>
    <row r="32" spans="1:11" ht="15.75" x14ac:dyDescent="0.25">
      <c r="A32" s="58"/>
      <c r="B32" s="58"/>
      <c r="C32" s="56"/>
      <c r="D32" s="56"/>
      <c r="E32" s="55"/>
      <c r="F32" s="57">
        <f t="shared" si="0"/>
        <v>0</v>
      </c>
      <c r="G32" s="58"/>
      <c r="H32" s="56"/>
      <c r="I32" s="55"/>
      <c r="J32" s="56"/>
      <c r="K32" s="60"/>
    </row>
    <row r="33" spans="1:11" ht="15.75" x14ac:dyDescent="0.25">
      <c r="A33" s="58"/>
      <c r="B33" s="58"/>
      <c r="C33" s="56"/>
      <c r="D33" s="56"/>
      <c r="E33" s="55"/>
      <c r="F33" s="57">
        <f t="shared" si="0"/>
        <v>0</v>
      </c>
      <c r="G33" s="58"/>
      <c r="H33" s="56"/>
      <c r="I33" s="55"/>
      <c r="J33" s="56"/>
      <c r="K33" s="60"/>
    </row>
    <row r="34" spans="1:11" ht="15.75" x14ac:dyDescent="0.25">
      <c r="A34" s="58"/>
      <c r="B34" s="58"/>
      <c r="C34" s="56"/>
      <c r="D34" s="56"/>
      <c r="E34" s="55"/>
      <c r="F34" s="57">
        <f t="shared" si="0"/>
        <v>0</v>
      </c>
      <c r="G34" s="58"/>
      <c r="H34" s="56"/>
      <c r="I34" s="55"/>
      <c r="J34" s="56"/>
      <c r="K34" s="60"/>
    </row>
    <row r="35" spans="1:11" ht="15.75" x14ac:dyDescent="0.25">
      <c r="A35" s="58"/>
      <c r="B35" s="58"/>
      <c r="C35" s="56"/>
      <c r="D35" s="56"/>
      <c r="E35" s="55"/>
      <c r="F35" s="57">
        <f t="shared" si="0"/>
        <v>0</v>
      </c>
      <c r="G35" s="58"/>
      <c r="H35" s="56"/>
      <c r="I35" s="55"/>
      <c r="J35" s="56"/>
      <c r="K35" s="60"/>
    </row>
    <row r="36" spans="1:11" ht="15.75" x14ac:dyDescent="0.25">
      <c r="A36" s="58"/>
      <c r="B36" s="58"/>
      <c r="C36" s="56"/>
      <c r="D36" s="56"/>
      <c r="E36" s="55"/>
      <c r="F36" s="57">
        <f t="shared" si="0"/>
        <v>0</v>
      </c>
      <c r="G36" s="58"/>
      <c r="H36" s="56"/>
      <c r="I36" s="55"/>
      <c r="J36" s="56"/>
      <c r="K36" s="60"/>
    </row>
    <row r="37" spans="1:11" ht="15.75" x14ac:dyDescent="0.25">
      <c r="A37" s="58"/>
      <c r="B37" s="58"/>
      <c r="C37" s="56"/>
      <c r="D37" s="56"/>
      <c r="E37" s="55"/>
      <c r="F37" s="57">
        <f t="shared" si="0"/>
        <v>0</v>
      </c>
      <c r="G37" s="58"/>
      <c r="H37" s="56"/>
      <c r="I37" s="55"/>
      <c r="J37" s="56"/>
      <c r="K37" s="60"/>
    </row>
    <row r="38" spans="1:11" ht="15.75" x14ac:dyDescent="0.25">
      <c r="A38" s="58"/>
      <c r="B38" s="58"/>
      <c r="C38" s="56"/>
      <c r="D38" s="56"/>
      <c r="E38" s="55"/>
      <c r="F38" s="57">
        <f t="shared" si="0"/>
        <v>0</v>
      </c>
      <c r="G38" s="58"/>
      <c r="H38" s="56"/>
      <c r="I38" s="55"/>
      <c r="J38" s="56"/>
      <c r="K38" s="60"/>
    </row>
    <row r="39" spans="1:11" ht="15.75" x14ac:dyDescent="0.25">
      <c r="A39" s="58"/>
      <c r="B39" s="58"/>
      <c r="C39" s="56"/>
      <c r="D39" s="56"/>
      <c r="E39" s="55"/>
      <c r="F39" s="57">
        <f t="shared" si="0"/>
        <v>0</v>
      </c>
      <c r="G39" s="58"/>
      <c r="H39" s="56"/>
      <c r="I39" s="55"/>
      <c r="J39" s="56"/>
      <c r="K39" s="60"/>
    </row>
    <row r="40" spans="1:11" ht="15.75" x14ac:dyDescent="0.25">
      <c r="A40" s="58"/>
      <c r="B40" s="58"/>
      <c r="C40" s="56"/>
      <c r="D40" s="56"/>
      <c r="E40" s="55"/>
      <c r="F40" s="57">
        <f t="shared" si="0"/>
        <v>0</v>
      </c>
      <c r="G40" s="58"/>
      <c r="H40" s="56"/>
      <c r="I40" s="55"/>
      <c r="J40" s="56"/>
      <c r="K40" s="60"/>
    </row>
    <row r="41" spans="1:11" ht="15.75" x14ac:dyDescent="0.25">
      <c r="A41" s="58"/>
      <c r="B41" s="58"/>
      <c r="C41" s="56"/>
      <c r="D41" s="56"/>
      <c r="E41" s="55"/>
      <c r="F41" s="57">
        <f t="shared" si="0"/>
        <v>0</v>
      </c>
      <c r="G41" s="58"/>
      <c r="H41" s="56"/>
      <c r="I41" s="55"/>
      <c r="J41" s="56"/>
      <c r="K41" s="60"/>
    </row>
    <row r="42" spans="1:11" ht="15.75" x14ac:dyDescent="0.25">
      <c r="A42" s="58"/>
      <c r="B42" s="58"/>
      <c r="C42" s="56"/>
      <c r="D42" s="56"/>
      <c r="E42" s="55"/>
      <c r="F42" s="57">
        <f t="shared" si="0"/>
        <v>0</v>
      </c>
      <c r="G42" s="58"/>
      <c r="H42" s="56"/>
      <c r="I42" s="55"/>
      <c r="J42" s="56"/>
      <c r="K42" s="60"/>
    </row>
    <row r="43" spans="1:11" ht="15.75" x14ac:dyDescent="0.25">
      <c r="A43" s="58"/>
      <c r="B43" s="58"/>
      <c r="C43" s="56"/>
      <c r="D43" s="56"/>
      <c r="E43" s="55"/>
      <c r="F43" s="57">
        <f t="shared" si="0"/>
        <v>0</v>
      </c>
      <c r="G43" s="58"/>
      <c r="H43" s="56"/>
      <c r="I43" s="55"/>
      <c r="J43" s="56"/>
      <c r="K43" s="60"/>
    </row>
    <row r="44" spans="1:11" ht="15.75" x14ac:dyDescent="0.25">
      <c r="A44" s="58"/>
      <c r="B44" s="58"/>
      <c r="C44" s="56"/>
      <c r="D44" s="56"/>
      <c r="E44" s="55"/>
      <c r="F44" s="57">
        <f t="shared" si="0"/>
        <v>0</v>
      </c>
      <c r="G44" s="58"/>
      <c r="H44" s="56"/>
      <c r="I44" s="55"/>
      <c r="J44" s="56"/>
      <c r="K44" s="60"/>
    </row>
    <row r="45" spans="1:11" ht="15.75" x14ac:dyDescent="0.25">
      <c r="A45" s="58"/>
      <c r="B45" s="58"/>
      <c r="C45" s="56"/>
      <c r="D45" s="56"/>
      <c r="E45" s="55"/>
      <c r="F45" s="57">
        <f t="shared" si="0"/>
        <v>0</v>
      </c>
      <c r="G45" s="58"/>
      <c r="H45" s="56"/>
      <c r="I45" s="55"/>
      <c r="J45" s="56"/>
      <c r="K45" s="60"/>
    </row>
    <row r="46" spans="1:11" ht="15.75" x14ac:dyDescent="0.25">
      <c r="A46" s="58"/>
      <c r="B46" s="58"/>
      <c r="C46" s="56"/>
      <c r="D46" s="56"/>
      <c r="E46" s="55"/>
      <c r="F46" s="57">
        <f t="shared" si="0"/>
        <v>0</v>
      </c>
      <c r="G46" s="58"/>
      <c r="H46" s="56"/>
      <c r="I46" s="55"/>
      <c r="J46" s="56"/>
      <c r="K46" s="60"/>
    </row>
    <row r="47" spans="1:11" ht="15.75" x14ac:dyDescent="0.25">
      <c r="A47" s="66"/>
      <c r="B47" s="66"/>
      <c r="C47" s="67"/>
      <c r="D47" s="67"/>
      <c r="E47" s="68"/>
      <c r="F47" s="57">
        <f t="shared" si="0"/>
        <v>0</v>
      </c>
      <c r="G47" s="66"/>
      <c r="H47" s="67"/>
      <c r="I47" s="68"/>
      <c r="J47" s="67"/>
      <c r="K47" s="60"/>
    </row>
    <row r="48" spans="1:11" ht="15.75" x14ac:dyDescent="0.25">
      <c r="A48" s="66"/>
      <c r="B48" s="66"/>
      <c r="C48" s="67"/>
      <c r="D48" s="67"/>
      <c r="E48" s="68"/>
      <c r="F48" s="57">
        <f t="shared" si="0"/>
        <v>0</v>
      </c>
      <c r="G48" s="66"/>
      <c r="H48" s="67"/>
      <c r="I48" s="68"/>
      <c r="J48" s="67"/>
      <c r="K48" s="60"/>
    </row>
    <row r="49" spans="1:11" ht="15.75" x14ac:dyDescent="0.25">
      <c r="A49" s="66"/>
      <c r="B49" s="66"/>
      <c r="C49" s="67"/>
      <c r="D49" s="67"/>
      <c r="E49" s="68"/>
      <c r="F49" s="57">
        <f t="shared" si="0"/>
        <v>0</v>
      </c>
      <c r="G49" s="66"/>
      <c r="H49" s="67"/>
      <c r="I49" s="68"/>
      <c r="J49" s="67"/>
      <c r="K49" s="60"/>
    </row>
    <row r="50" spans="1:11" ht="15.75" x14ac:dyDescent="0.25">
      <c r="A50" s="66"/>
      <c r="B50" s="69" t="s">
        <v>18</v>
      </c>
      <c r="C50" s="70">
        <f>SUM(C7:C49)</f>
        <v>245.8</v>
      </c>
      <c r="D50" s="70">
        <f>SUM(D7:D49)</f>
        <v>0</v>
      </c>
      <c r="E50" s="71"/>
      <c r="F50" s="72">
        <f t="shared" si="0"/>
        <v>245.8</v>
      </c>
      <c r="G50" s="73"/>
      <c r="H50" s="70">
        <f>SUM(H7:H49)</f>
        <v>231.29000000000002</v>
      </c>
      <c r="I50" s="71"/>
      <c r="J50" s="70">
        <f>SUM(J7:J49)</f>
        <v>231.29000000000002</v>
      </c>
      <c r="K50" s="74">
        <f>C50-H50</f>
        <v>14.509999999999991</v>
      </c>
    </row>
    <row r="53" spans="1:11" ht="15.75" x14ac:dyDescent="0.25">
      <c r="B53" s="75" t="s">
        <v>48</v>
      </c>
      <c r="F53" s="34"/>
      <c r="G53" s="35" t="s">
        <v>49</v>
      </c>
      <c r="H53" s="76"/>
    </row>
    <row r="54" spans="1:11" ht="15" x14ac:dyDescent="0.25">
      <c r="B54" s="75"/>
      <c r="F54" s="37" t="s">
        <v>21</v>
      </c>
      <c r="G54" s="38"/>
      <c r="H54" s="38"/>
    </row>
    <row r="55" spans="1:11" ht="15.75" x14ac:dyDescent="0.25">
      <c r="B55" s="75" t="s">
        <v>22</v>
      </c>
      <c r="F55" s="34"/>
      <c r="G55" s="35" t="s">
        <v>50</v>
      </c>
      <c r="H55" s="76"/>
    </row>
    <row r="56" spans="1:11" x14ac:dyDescent="0.2">
      <c r="F56" s="37" t="s">
        <v>21</v>
      </c>
      <c r="G56" s="38"/>
      <c r="H56" s="38"/>
    </row>
  </sheetData>
  <mergeCells count="12">
    <mergeCell ref="A7:A9"/>
    <mergeCell ref="A10:A11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80" zoomScaleNormal="80" workbookViewId="0">
      <selection activeCell="H13" sqref="H13"/>
    </sheetView>
  </sheetViews>
  <sheetFormatPr defaultRowHeight="12.75" x14ac:dyDescent="0.2"/>
  <cols>
    <col min="1" max="1" width="11.28515625" style="39" customWidth="1"/>
    <col min="2" max="2" width="17.5703125" style="39" customWidth="1"/>
    <col min="3" max="3" width="10.140625" style="39" customWidth="1"/>
    <col min="4" max="4" width="13.5703125" style="39" customWidth="1"/>
    <col min="5" max="5" width="18.42578125" style="39" customWidth="1"/>
    <col min="6" max="6" width="12.140625" style="39" customWidth="1"/>
    <col min="7" max="7" width="11.85546875" style="39" customWidth="1"/>
    <col min="8" max="8" width="9.140625" style="39"/>
    <col min="9" max="9" width="13.5703125" style="39" customWidth="1"/>
    <col min="10" max="10" width="9.140625" style="39"/>
    <col min="11" max="11" width="22" style="39" customWidth="1"/>
    <col min="12" max="256" width="9.140625" style="39"/>
    <col min="257" max="257" width="11.28515625" style="39" customWidth="1"/>
    <col min="258" max="258" width="17.5703125" style="39" customWidth="1"/>
    <col min="259" max="259" width="10.140625" style="39" customWidth="1"/>
    <col min="260" max="260" width="13.5703125" style="39" customWidth="1"/>
    <col min="261" max="261" width="18.42578125" style="39" customWidth="1"/>
    <col min="262" max="262" width="12.140625" style="39" customWidth="1"/>
    <col min="263" max="263" width="11.85546875" style="39" customWidth="1"/>
    <col min="264" max="264" width="9.140625" style="39"/>
    <col min="265" max="265" width="13.5703125" style="39" customWidth="1"/>
    <col min="266" max="266" width="9.140625" style="39"/>
    <col min="267" max="267" width="22" style="39" customWidth="1"/>
    <col min="268" max="512" width="9.140625" style="39"/>
    <col min="513" max="513" width="11.28515625" style="39" customWidth="1"/>
    <col min="514" max="514" width="17.5703125" style="39" customWidth="1"/>
    <col min="515" max="515" width="10.140625" style="39" customWidth="1"/>
    <col min="516" max="516" width="13.5703125" style="39" customWidth="1"/>
    <col min="517" max="517" width="18.42578125" style="39" customWidth="1"/>
    <col min="518" max="518" width="12.140625" style="39" customWidth="1"/>
    <col min="519" max="519" width="11.85546875" style="39" customWidth="1"/>
    <col min="520" max="520" width="9.140625" style="39"/>
    <col min="521" max="521" width="13.5703125" style="39" customWidth="1"/>
    <col min="522" max="522" width="9.140625" style="39"/>
    <col min="523" max="523" width="22" style="39" customWidth="1"/>
    <col min="524" max="768" width="9.140625" style="39"/>
    <col min="769" max="769" width="11.28515625" style="39" customWidth="1"/>
    <col min="770" max="770" width="17.5703125" style="39" customWidth="1"/>
    <col min="771" max="771" width="10.140625" style="39" customWidth="1"/>
    <col min="772" max="772" width="13.5703125" style="39" customWidth="1"/>
    <col min="773" max="773" width="18.42578125" style="39" customWidth="1"/>
    <col min="774" max="774" width="12.140625" style="39" customWidth="1"/>
    <col min="775" max="775" width="11.85546875" style="39" customWidth="1"/>
    <col min="776" max="776" width="9.140625" style="39"/>
    <col min="777" max="777" width="13.5703125" style="39" customWidth="1"/>
    <col min="778" max="778" width="9.140625" style="39"/>
    <col min="779" max="779" width="22" style="39" customWidth="1"/>
    <col min="780" max="1024" width="9.140625" style="39"/>
    <col min="1025" max="1025" width="11.28515625" style="39" customWidth="1"/>
    <col min="1026" max="1026" width="17.5703125" style="39" customWidth="1"/>
    <col min="1027" max="1027" width="10.140625" style="39" customWidth="1"/>
    <col min="1028" max="1028" width="13.5703125" style="39" customWidth="1"/>
    <col min="1029" max="1029" width="18.42578125" style="39" customWidth="1"/>
    <col min="1030" max="1030" width="12.140625" style="39" customWidth="1"/>
    <col min="1031" max="1031" width="11.85546875" style="39" customWidth="1"/>
    <col min="1032" max="1032" width="9.140625" style="39"/>
    <col min="1033" max="1033" width="13.5703125" style="39" customWidth="1"/>
    <col min="1034" max="1034" width="9.140625" style="39"/>
    <col min="1035" max="1035" width="22" style="39" customWidth="1"/>
    <col min="1036" max="1280" width="9.140625" style="39"/>
    <col min="1281" max="1281" width="11.28515625" style="39" customWidth="1"/>
    <col min="1282" max="1282" width="17.5703125" style="39" customWidth="1"/>
    <col min="1283" max="1283" width="10.140625" style="39" customWidth="1"/>
    <col min="1284" max="1284" width="13.5703125" style="39" customWidth="1"/>
    <col min="1285" max="1285" width="18.42578125" style="39" customWidth="1"/>
    <col min="1286" max="1286" width="12.140625" style="39" customWidth="1"/>
    <col min="1287" max="1287" width="11.85546875" style="39" customWidth="1"/>
    <col min="1288" max="1288" width="9.140625" style="39"/>
    <col min="1289" max="1289" width="13.5703125" style="39" customWidth="1"/>
    <col min="1290" max="1290" width="9.140625" style="39"/>
    <col min="1291" max="1291" width="22" style="39" customWidth="1"/>
    <col min="1292" max="1536" width="9.140625" style="39"/>
    <col min="1537" max="1537" width="11.28515625" style="39" customWidth="1"/>
    <col min="1538" max="1538" width="17.5703125" style="39" customWidth="1"/>
    <col min="1539" max="1539" width="10.140625" style="39" customWidth="1"/>
    <col min="1540" max="1540" width="13.5703125" style="39" customWidth="1"/>
    <col min="1541" max="1541" width="18.42578125" style="39" customWidth="1"/>
    <col min="1542" max="1542" width="12.140625" style="39" customWidth="1"/>
    <col min="1543" max="1543" width="11.85546875" style="39" customWidth="1"/>
    <col min="1544" max="1544" width="9.140625" style="39"/>
    <col min="1545" max="1545" width="13.5703125" style="39" customWidth="1"/>
    <col min="1546" max="1546" width="9.140625" style="39"/>
    <col min="1547" max="1547" width="22" style="39" customWidth="1"/>
    <col min="1548" max="1792" width="9.140625" style="39"/>
    <col min="1793" max="1793" width="11.28515625" style="39" customWidth="1"/>
    <col min="1794" max="1794" width="17.5703125" style="39" customWidth="1"/>
    <col min="1795" max="1795" width="10.140625" style="39" customWidth="1"/>
    <col min="1796" max="1796" width="13.5703125" style="39" customWidth="1"/>
    <col min="1797" max="1797" width="18.42578125" style="39" customWidth="1"/>
    <col min="1798" max="1798" width="12.140625" style="39" customWidth="1"/>
    <col min="1799" max="1799" width="11.85546875" style="39" customWidth="1"/>
    <col min="1800" max="1800" width="9.140625" style="39"/>
    <col min="1801" max="1801" width="13.5703125" style="39" customWidth="1"/>
    <col min="1802" max="1802" width="9.140625" style="39"/>
    <col min="1803" max="1803" width="22" style="39" customWidth="1"/>
    <col min="1804" max="2048" width="9.140625" style="39"/>
    <col min="2049" max="2049" width="11.28515625" style="39" customWidth="1"/>
    <col min="2050" max="2050" width="17.5703125" style="39" customWidth="1"/>
    <col min="2051" max="2051" width="10.140625" style="39" customWidth="1"/>
    <col min="2052" max="2052" width="13.5703125" style="39" customWidth="1"/>
    <col min="2053" max="2053" width="18.42578125" style="39" customWidth="1"/>
    <col min="2054" max="2054" width="12.140625" style="39" customWidth="1"/>
    <col min="2055" max="2055" width="11.85546875" style="39" customWidth="1"/>
    <col min="2056" max="2056" width="9.140625" style="39"/>
    <col min="2057" max="2057" width="13.5703125" style="39" customWidth="1"/>
    <col min="2058" max="2058" width="9.140625" style="39"/>
    <col min="2059" max="2059" width="22" style="39" customWidth="1"/>
    <col min="2060" max="2304" width="9.140625" style="39"/>
    <col min="2305" max="2305" width="11.28515625" style="39" customWidth="1"/>
    <col min="2306" max="2306" width="17.5703125" style="39" customWidth="1"/>
    <col min="2307" max="2307" width="10.140625" style="39" customWidth="1"/>
    <col min="2308" max="2308" width="13.5703125" style="39" customWidth="1"/>
    <col min="2309" max="2309" width="18.42578125" style="39" customWidth="1"/>
    <col min="2310" max="2310" width="12.140625" style="39" customWidth="1"/>
    <col min="2311" max="2311" width="11.85546875" style="39" customWidth="1"/>
    <col min="2312" max="2312" width="9.140625" style="39"/>
    <col min="2313" max="2313" width="13.5703125" style="39" customWidth="1"/>
    <col min="2314" max="2314" width="9.140625" style="39"/>
    <col min="2315" max="2315" width="22" style="39" customWidth="1"/>
    <col min="2316" max="2560" width="9.140625" style="39"/>
    <col min="2561" max="2561" width="11.28515625" style="39" customWidth="1"/>
    <col min="2562" max="2562" width="17.5703125" style="39" customWidth="1"/>
    <col min="2563" max="2563" width="10.140625" style="39" customWidth="1"/>
    <col min="2564" max="2564" width="13.5703125" style="39" customWidth="1"/>
    <col min="2565" max="2565" width="18.42578125" style="39" customWidth="1"/>
    <col min="2566" max="2566" width="12.140625" style="39" customWidth="1"/>
    <col min="2567" max="2567" width="11.85546875" style="39" customWidth="1"/>
    <col min="2568" max="2568" width="9.140625" style="39"/>
    <col min="2569" max="2569" width="13.5703125" style="39" customWidth="1"/>
    <col min="2570" max="2570" width="9.140625" style="39"/>
    <col min="2571" max="2571" width="22" style="39" customWidth="1"/>
    <col min="2572" max="2816" width="9.140625" style="39"/>
    <col min="2817" max="2817" width="11.28515625" style="39" customWidth="1"/>
    <col min="2818" max="2818" width="17.5703125" style="39" customWidth="1"/>
    <col min="2819" max="2819" width="10.140625" style="39" customWidth="1"/>
    <col min="2820" max="2820" width="13.5703125" style="39" customWidth="1"/>
    <col min="2821" max="2821" width="18.42578125" style="39" customWidth="1"/>
    <col min="2822" max="2822" width="12.140625" style="39" customWidth="1"/>
    <col min="2823" max="2823" width="11.85546875" style="39" customWidth="1"/>
    <col min="2824" max="2824" width="9.140625" style="39"/>
    <col min="2825" max="2825" width="13.5703125" style="39" customWidth="1"/>
    <col min="2826" max="2826" width="9.140625" style="39"/>
    <col min="2827" max="2827" width="22" style="39" customWidth="1"/>
    <col min="2828" max="3072" width="9.140625" style="39"/>
    <col min="3073" max="3073" width="11.28515625" style="39" customWidth="1"/>
    <col min="3074" max="3074" width="17.5703125" style="39" customWidth="1"/>
    <col min="3075" max="3075" width="10.140625" style="39" customWidth="1"/>
    <col min="3076" max="3076" width="13.5703125" style="39" customWidth="1"/>
    <col min="3077" max="3077" width="18.42578125" style="39" customWidth="1"/>
    <col min="3078" max="3078" width="12.140625" style="39" customWidth="1"/>
    <col min="3079" max="3079" width="11.85546875" style="39" customWidth="1"/>
    <col min="3080" max="3080" width="9.140625" style="39"/>
    <col min="3081" max="3081" width="13.5703125" style="39" customWidth="1"/>
    <col min="3082" max="3082" width="9.140625" style="39"/>
    <col min="3083" max="3083" width="22" style="39" customWidth="1"/>
    <col min="3084" max="3328" width="9.140625" style="39"/>
    <col min="3329" max="3329" width="11.28515625" style="39" customWidth="1"/>
    <col min="3330" max="3330" width="17.5703125" style="39" customWidth="1"/>
    <col min="3331" max="3331" width="10.140625" style="39" customWidth="1"/>
    <col min="3332" max="3332" width="13.5703125" style="39" customWidth="1"/>
    <col min="3333" max="3333" width="18.42578125" style="39" customWidth="1"/>
    <col min="3334" max="3334" width="12.140625" style="39" customWidth="1"/>
    <col min="3335" max="3335" width="11.85546875" style="39" customWidth="1"/>
    <col min="3336" max="3336" width="9.140625" style="39"/>
    <col min="3337" max="3337" width="13.5703125" style="39" customWidth="1"/>
    <col min="3338" max="3338" width="9.140625" style="39"/>
    <col min="3339" max="3339" width="22" style="39" customWidth="1"/>
    <col min="3340" max="3584" width="9.140625" style="39"/>
    <col min="3585" max="3585" width="11.28515625" style="39" customWidth="1"/>
    <col min="3586" max="3586" width="17.5703125" style="39" customWidth="1"/>
    <col min="3587" max="3587" width="10.140625" style="39" customWidth="1"/>
    <col min="3588" max="3588" width="13.5703125" style="39" customWidth="1"/>
    <col min="3589" max="3589" width="18.42578125" style="39" customWidth="1"/>
    <col min="3590" max="3590" width="12.140625" style="39" customWidth="1"/>
    <col min="3591" max="3591" width="11.85546875" style="39" customWidth="1"/>
    <col min="3592" max="3592" width="9.140625" style="39"/>
    <col min="3593" max="3593" width="13.5703125" style="39" customWidth="1"/>
    <col min="3594" max="3594" width="9.140625" style="39"/>
    <col min="3595" max="3595" width="22" style="39" customWidth="1"/>
    <col min="3596" max="3840" width="9.140625" style="39"/>
    <col min="3841" max="3841" width="11.28515625" style="39" customWidth="1"/>
    <col min="3842" max="3842" width="17.5703125" style="39" customWidth="1"/>
    <col min="3843" max="3843" width="10.140625" style="39" customWidth="1"/>
    <col min="3844" max="3844" width="13.5703125" style="39" customWidth="1"/>
    <col min="3845" max="3845" width="18.42578125" style="39" customWidth="1"/>
    <col min="3846" max="3846" width="12.140625" style="39" customWidth="1"/>
    <col min="3847" max="3847" width="11.85546875" style="39" customWidth="1"/>
    <col min="3848" max="3848" width="9.140625" style="39"/>
    <col min="3849" max="3849" width="13.5703125" style="39" customWidth="1"/>
    <col min="3850" max="3850" width="9.140625" style="39"/>
    <col min="3851" max="3851" width="22" style="39" customWidth="1"/>
    <col min="3852" max="4096" width="9.140625" style="39"/>
    <col min="4097" max="4097" width="11.28515625" style="39" customWidth="1"/>
    <col min="4098" max="4098" width="17.5703125" style="39" customWidth="1"/>
    <col min="4099" max="4099" width="10.140625" style="39" customWidth="1"/>
    <col min="4100" max="4100" width="13.5703125" style="39" customWidth="1"/>
    <col min="4101" max="4101" width="18.42578125" style="39" customWidth="1"/>
    <col min="4102" max="4102" width="12.140625" style="39" customWidth="1"/>
    <col min="4103" max="4103" width="11.85546875" style="39" customWidth="1"/>
    <col min="4104" max="4104" width="9.140625" style="39"/>
    <col min="4105" max="4105" width="13.5703125" style="39" customWidth="1"/>
    <col min="4106" max="4106" width="9.140625" style="39"/>
    <col min="4107" max="4107" width="22" style="39" customWidth="1"/>
    <col min="4108" max="4352" width="9.140625" style="39"/>
    <col min="4353" max="4353" width="11.28515625" style="39" customWidth="1"/>
    <col min="4354" max="4354" width="17.5703125" style="39" customWidth="1"/>
    <col min="4355" max="4355" width="10.140625" style="39" customWidth="1"/>
    <col min="4356" max="4356" width="13.5703125" style="39" customWidth="1"/>
    <col min="4357" max="4357" width="18.42578125" style="39" customWidth="1"/>
    <col min="4358" max="4358" width="12.140625" style="39" customWidth="1"/>
    <col min="4359" max="4359" width="11.85546875" style="39" customWidth="1"/>
    <col min="4360" max="4360" width="9.140625" style="39"/>
    <col min="4361" max="4361" width="13.5703125" style="39" customWidth="1"/>
    <col min="4362" max="4362" width="9.140625" style="39"/>
    <col min="4363" max="4363" width="22" style="39" customWidth="1"/>
    <col min="4364" max="4608" width="9.140625" style="39"/>
    <col min="4609" max="4609" width="11.28515625" style="39" customWidth="1"/>
    <col min="4610" max="4610" width="17.5703125" style="39" customWidth="1"/>
    <col min="4611" max="4611" width="10.140625" style="39" customWidth="1"/>
    <col min="4612" max="4612" width="13.5703125" style="39" customWidth="1"/>
    <col min="4613" max="4613" width="18.42578125" style="39" customWidth="1"/>
    <col min="4614" max="4614" width="12.140625" style="39" customWidth="1"/>
    <col min="4615" max="4615" width="11.85546875" style="39" customWidth="1"/>
    <col min="4616" max="4616" width="9.140625" style="39"/>
    <col min="4617" max="4617" width="13.5703125" style="39" customWidth="1"/>
    <col min="4618" max="4618" width="9.140625" style="39"/>
    <col min="4619" max="4619" width="22" style="39" customWidth="1"/>
    <col min="4620" max="4864" width="9.140625" style="39"/>
    <col min="4865" max="4865" width="11.28515625" style="39" customWidth="1"/>
    <col min="4866" max="4866" width="17.5703125" style="39" customWidth="1"/>
    <col min="4867" max="4867" width="10.140625" style="39" customWidth="1"/>
    <col min="4868" max="4868" width="13.5703125" style="39" customWidth="1"/>
    <col min="4869" max="4869" width="18.42578125" style="39" customWidth="1"/>
    <col min="4870" max="4870" width="12.140625" style="39" customWidth="1"/>
    <col min="4871" max="4871" width="11.85546875" style="39" customWidth="1"/>
    <col min="4872" max="4872" width="9.140625" style="39"/>
    <col min="4873" max="4873" width="13.5703125" style="39" customWidth="1"/>
    <col min="4874" max="4874" width="9.140625" style="39"/>
    <col min="4875" max="4875" width="22" style="39" customWidth="1"/>
    <col min="4876" max="5120" width="9.140625" style="39"/>
    <col min="5121" max="5121" width="11.28515625" style="39" customWidth="1"/>
    <col min="5122" max="5122" width="17.5703125" style="39" customWidth="1"/>
    <col min="5123" max="5123" width="10.140625" style="39" customWidth="1"/>
    <col min="5124" max="5124" width="13.5703125" style="39" customWidth="1"/>
    <col min="5125" max="5125" width="18.42578125" style="39" customWidth="1"/>
    <col min="5126" max="5126" width="12.140625" style="39" customWidth="1"/>
    <col min="5127" max="5127" width="11.85546875" style="39" customWidth="1"/>
    <col min="5128" max="5128" width="9.140625" style="39"/>
    <col min="5129" max="5129" width="13.5703125" style="39" customWidth="1"/>
    <col min="5130" max="5130" width="9.140625" style="39"/>
    <col min="5131" max="5131" width="22" style="39" customWidth="1"/>
    <col min="5132" max="5376" width="9.140625" style="39"/>
    <col min="5377" max="5377" width="11.28515625" style="39" customWidth="1"/>
    <col min="5378" max="5378" width="17.5703125" style="39" customWidth="1"/>
    <col min="5379" max="5379" width="10.140625" style="39" customWidth="1"/>
    <col min="5380" max="5380" width="13.5703125" style="39" customWidth="1"/>
    <col min="5381" max="5381" width="18.42578125" style="39" customWidth="1"/>
    <col min="5382" max="5382" width="12.140625" style="39" customWidth="1"/>
    <col min="5383" max="5383" width="11.85546875" style="39" customWidth="1"/>
    <col min="5384" max="5384" width="9.140625" style="39"/>
    <col min="5385" max="5385" width="13.5703125" style="39" customWidth="1"/>
    <col min="5386" max="5386" width="9.140625" style="39"/>
    <col min="5387" max="5387" width="22" style="39" customWidth="1"/>
    <col min="5388" max="5632" width="9.140625" style="39"/>
    <col min="5633" max="5633" width="11.28515625" style="39" customWidth="1"/>
    <col min="5634" max="5634" width="17.5703125" style="39" customWidth="1"/>
    <col min="5635" max="5635" width="10.140625" style="39" customWidth="1"/>
    <col min="5636" max="5636" width="13.5703125" style="39" customWidth="1"/>
    <col min="5637" max="5637" width="18.42578125" style="39" customWidth="1"/>
    <col min="5638" max="5638" width="12.140625" style="39" customWidth="1"/>
    <col min="5639" max="5639" width="11.85546875" style="39" customWidth="1"/>
    <col min="5640" max="5640" width="9.140625" style="39"/>
    <col min="5641" max="5641" width="13.5703125" style="39" customWidth="1"/>
    <col min="5642" max="5642" width="9.140625" style="39"/>
    <col min="5643" max="5643" width="22" style="39" customWidth="1"/>
    <col min="5644" max="5888" width="9.140625" style="39"/>
    <col min="5889" max="5889" width="11.28515625" style="39" customWidth="1"/>
    <col min="5890" max="5890" width="17.5703125" style="39" customWidth="1"/>
    <col min="5891" max="5891" width="10.140625" style="39" customWidth="1"/>
    <col min="5892" max="5892" width="13.5703125" style="39" customWidth="1"/>
    <col min="5893" max="5893" width="18.42578125" style="39" customWidth="1"/>
    <col min="5894" max="5894" width="12.140625" style="39" customWidth="1"/>
    <col min="5895" max="5895" width="11.85546875" style="39" customWidth="1"/>
    <col min="5896" max="5896" width="9.140625" style="39"/>
    <col min="5897" max="5897" width="13.5703125" style="39" customWidth="1"/>
    <col min="5898" max="5898" width="9.140625" style="39"/>
    <col min="5899" max="5899" width="22" style="39" customWidth="1"/>
    <col min="5900" max="6144" width="9.140625" style="39"/>
    <col min="6145" max="6145" width="11.28515625" style="39" customWidth="1"/>
    <col min="6146" max="6146" width="17.5703125" style="39" customWidth="1"/>
    <col min="6147" max="6147" width="10.140625" style="39" customWidth="1"/>
    <col min="6148" max="6148" width="13.5703125" style="39" customWidth="1"/>
    <col min="6149" max="6149" width="18.42578125" style="39" customWidth="1"/>
    <col min="6150" max="6150" width="12.140625" style="39" customWidth="1"/>
    <col min="6151" max="6151" width="11.85546875" style="39" customWidth="1"/>
    <col min="6152" max="6152" width="9.140625" style="39"/>
    <col min="6153" max="6153" width="13.5703125" style="39" customWidth="1"/>
    <col min="6154" max="6154" width="9.140625" style="39"/>
    <col min="6155" max="6155" width="22" style="39" customWidth="1"/>
    <col min="6156" max="6400" width="9.140625" style="39"/>
    <col min="6401" max="6401" width="11.28515625" style="39" customWidth="1"/>
    <col min="6402" max="6402" width="17.5703125" style="39" customWidth="1"/>
    <col min="6403" max="6403" width="10.140625" style="39" customWidth="1"/>
    <col min="6404" max="6404" width="13.5703125" style="39" customWidth="1"/>
    <col min="6405" max="6405" width="18.42578125" style="39" customWidth="1"/>
    <col min="6406" max="6406" width="12.140625" style="39" customWidth="1"/>
    <col min="6407" max="6407" width="11.85546875" style="39" customWidth="1"/>
    <col min="6408" max="6408" width="9.140625" style="39"/>
    <col min="6409" max="6409" width="13.5703125" style="39" customWidth="1"/>
    <col min="6410" max="6410" width="9.140625" style="39"/>
    <col min="6411" max="6411" width="22" style="39" customWidth="1"/>
    <col min="6412" max="6656" width="9.140625" style="39"/>
    <col min="6657" max="6657" width="11.28515625" style="39" customWidth="1"/>
    <col min="6658" max="6658" width="17.5703125" style="39" customWidth="1"/>
    <col min="6659" max="6659" width="10.140625" style="39" customWidth="1"/>
    <col min="6660" max="6660" width="13.5703125" style="39" customWidth="1"/>
    <col min="6661" max="6661" width="18.42578125" style="39" customWidth="1"/>
    <col min="6662" max="6662" width="12.140625" style="39" customWidth="1"/>
    <col min="6663" max="6663" width="11.85546875" style="39" customWidth="1"/>
    <col min="6664" max="6664" width="9.140625" style="39"/>
    <col min="6665" max="6665" width="13.5703125" style="39" customWidth="1"/>
    <col min="6666" max="6666" width="9.140625" style="39"/>
    <col min="6667" max="6667" width="22" style="39" customWidth="1"/>
    <col min="6668" max="6912" width="9.140625" style="39"/>
    <col min="6913" max="6913" width="11.28515625" style="39" customWidth="1"/>
    <col min="6914" max="6914" width="17.5703125" style="39" customWidth="1"/>
    <col min="6915" max="6915" width="10.140625" style="39" customWidth="1"/>
    <col min="6916" max="6916" width="13.5703125" style="39" customWidth="1"/>
    <col min="6917" max="6917" width="18.42578125" style="39" customWidth="1"/>
    <col min="6918" max="6918" width="12.140625" style="39" customWidth="1"/>
    <col min="6919" max="6919" width="11.85546875" style="39" customWidth="1"/>
    <col min="6920" max="6920" width="9.140625" style="39"/>
    <col min="6921" max="6921" width="13.5703125" style="39" customWidth="1"/>
    <col min="6922" max="6922" width="9.140625" style="39"/>
    <col min="6923" max="6923" width="22" style="39" customWidth="1"/>
    <col min="6924" max="7168" width="9.140625" style="39"/>
    <col min="7169" max="7169" width="11.28515625" style="39" customWidth="1"/>
    <col min="7170" max="7170" width="17.5703125" style="39" customWidth="1"/>
    <col min="7171" max="7171" width="10.140625" style="39" customWidth="1"/>
    <col min="7172" max="7172" width="13.5703125" style="39" customWidth="1"/>
    <col min="7173" max="7173" width="18.42578125" style="39" customWidth="1"/>
    <col min="7174" max="7174" width="12.140625" style="39" customWidth="1"/>
    <col min="7175" max="7175" width="11.85546875" style="39" customWidth="1"/>
    <col min="7176" max="7176" width="9.140625" style="39"/>
    <col min="7177" max="7177" width="13.5703125" style="39" customWidth="1"/>
    <col min="7178" max="7178" width="9.140625" style="39"/>
    <col min="7179" max="7179" width="22" style="39" customWidth="1"/>
    <col min="7180" max="7424" width="9.140625" style="39"/>
    <col min="7425" max="7425" width="11.28515625" style="39" customWidth="1"/>
    <col min="7426" max="7426" width="17.5703125" style="39" customWidth="1"/>
    <col min="7427" max="7427" width="10.140625" style="39" customWidth="1"/>
    <col min="7428" max="7428" width="13.5703125" style="39" customWidth="1"/>
    <col min="7429" max="7429" width="18.42578125" style="39" customWidth="1"/>
    <col min="7430" max="7430" width="12.140625" style="39" customWidth="1"/>
    <col min="7431" max="7431" width="11.85546875" style="39" customWidth="1"/>
    <col min="7432" max="7432" width="9.140625" style="39"/>
    <col min="7433" max="7433" width="13.5703125" style="39" customWidth="1"/>
    <col min="7434" max="7434" width="9.140625" style="39"/>
    <col min="7435" max="7435" width="22" style="39" customWidth="1"/>
    <col min="7436" max="7680" width="9.140625" style="39"/>
    <col min="7681" max="7681" width="11.28515625" style="39" customWidth="1"/>
    <col min="7682" max="7682" width="17.5703125" style="39" customWidth="1"/>
    <col min="7683" max="7683" width="10.140625" style="39" customWidth="1"/>
    <col min="7684" max="7684" width="13.5703125" style="39" customWidth="1"/>
    <col min="7685" max="7685" width="18.42578125" style="39" customWidth="1"/>
    <col min="7686" max="7686" width="12.140625" style="39" customWidth="1"/>
    <col min="7687" max="7687" width="11.85546875" style="39" customWidth="1"/>
    <col min="7688" max="7688" width="9.140625" style="39"/>
    <col min="7689" max="7689" width="13.5703125" style="39" customWidth="1"/>
    <col min="7690" max="7690" width="9.140625" style="39"/>
    <col min="7691" max="7691" width="22" style="39" customWidth="1"/>
    <col min="7692" max="7936" width="9.140625" style="39"/>
    <col min="7937" max="7937" width="11.28515625" style="39" customWidth="1"/>
    <col min="7938" max="7938" width="17.5703125" style="39" customWidth="1"/>
    <col min="7939" max="7939" width="10.140625" style="39" customWidth="1"/>
    <col min="7940" max="7940" width="13.5703125" style="39" customWidth="1"/>
    <col min="7941" max="7941" width="18.42578125" style="39" customWidth="1"/>
    <col min="7942" max="7942" width="12.140625" style="39" customWidth="1"/>
    <col min="7943" max="7943" width="11.85546875" style="39" customWidth="1"/>
    <col min="7944" max="7944" width="9.140625" style="39"/>
    <col min="7945" max="7945" width="13.5703125" style="39" customWidth="1"/>
    <col min="7946" max="7946" width="9.140625" style="39"/>
    <col min="7947" max="7947" width="22" style="39" customWidth="1"/>
    <col min="7948" max="8192" width="9.140625" style="39"/>
    <col min="8193" max="8193" width="11.28515625" style="39" customWidth="1"/>
    <col min="8194" max="8194" width="17.5703125" style="39" customWidth="1"/>
    <col min="8195" max="8195" width="10.140625" style="39" customWidth="1"/>
    <col min="8196" max="8196" width="13.5703125" style="39" customWidth="1"/>
    <col min="8197" max="8197" width="18.42578125" style="39" customWidth="1"/>
    <col min="8198" max="8198" width="12.140625" style="39" customWidth="1"/>
    <col min="8199" max="8199" width="11.85546875" style="39" customWidth="1"/>
    <col min="8200" max="8200" width="9.140625" style="39"/>
    <col min="8201" max="8201" width="13.5703125" style="39" customWidth="1"/>
    <col min="8202" max="8202" width="9.140625" style="39"/>
    <col min="8203" max="8203" width="22" style="39" customWidth="1"/>
    <col min="8204" max="8448" width="9.140625" style="39"/>
    <col min="8449" max="8449" width="11.28515625" style="39" customWidth="1"/>
    <col min="8450" max="8450" width="17.5703125" style="39" customWidth="1"/>
    <col min="8451" max="8451" width="10.140625" style="39" customWidth="1"/>
    <col min="8452" max="8452" width="13.5703125" style="39" customWidth="1"/>
    <col min="8453" max="8453" width="18.42578125" style="39" customWidth="1"/>
    <col min="8454" max="8454" width="12.140625" style="39" customWidth="1"/>
    <col min="8455" max="8455" width="11.85546875" style="39" customWidth="1"/>
    <col min="8456" max="8456" width="9.140625" style="39"/>
    <col min="8457" max="8457" width="13.5703125" style="39" customWidth="1"/>
    <col min="8458" max="8458" width="9.140625" style="39"/>
    <col min="8459" max="8459" width="22" style="39" customWidth="1"/>
    <col min="8460" max="8704" width="9.140625" style="39"/>
    <col min="8705" max="8705" width="11.28515625" style="39" customWidth="1"/>
    <col min="8706" max="8706" width="17.5703125" style="39" customWidth="1"/>
    <col min="8707" max="8707" width="10.140625" style="39" customWidth="1"/>
    <col min="8708" max="8708" width="13.5703125" style="39" customWidth="1"/>
    <col min="8709" max="8709" width="18.42578125" style="39" customWidth="1"/>
    <col min="8710" max="8710" width="12.140625" style="39" customWidth="1"/>
    <col min="8711" max="8711" width="11.85546875" style="39" customWidth="1"/>
    <col min="8712" max="8712" width="9.140625" style="39"/>
    <col min="8713" max="8713" width="13.5703125" style="39" customWidth="1"/>
    <col min="8714" max="8714" width="9.140625" style="39"/>
    <col min="8715" max="8715" width="22" style="39" customWidth="1"/>
    <col min="8716" max="8960" width="9.140625" style="39"/>
    <col min="8961" max="8961" width="11.28515625" style="39" customWidth="1"/>
    <col min="8962" max="8962" width="17.5703125" style="39" customWidth="1"/>
    <col min="8963" max="8963" width="10.140625" style="39" customWidth="1"/>
    <col min="8964" max="8964" width="13.5703125" style="39" customWidth="1"/>
    <col min="8965" max="8965" width="18.42578125" style="39" customWidth="1"/>
    <col min="8966" max="8966" width="12.140625" style="39" customWidth="1"/>
    <col min="8967" max="8967" width="11.85546875" style="39" customWidth="1"/>
    <col min="8968" max="8968" width="9.140625" style="39"/>
    <col min="8969" max="8969" width="13.5703125" style="39" customWidth="1"/>
    <col min="8970" max="8970" width="9.140625" style="39"/>
    <col min="8971" max="8971" width="22" style="39" customWidth="1"/>
    <col min="8972" max="9216" width="9.140625" style="39"/>
    <col min="9217" max="9217" width="11.28515625" style="39" customWidth="1"/>
    <col min="9218" max="9218" width="17.5703125" style="39" customWidth="1"/>
    <col min="9219" max="9219" width="10.140625" style="39" customWidth="1"/>
    <col min="9220" max="9220" width="13.5703125" style="39" customWidth="1"/>
    <col min="9221" max="9221" width="18.42578125" style="39" customWidth="1"/>
    <col min="9222" max="9222" width="12.140625" style="39" customWidth="1"/>
    <col min="9223" max="9223" width="11.85546875" style="39" customWidth="1"/>
    <col min="9224" max="9224" width="9.140625" style="39"/>
    <col min="9225" max="9225" width="13.5703125" style="39" customWidth="1"/>
    <col min="9226" max="9226" width="9.140625" style="39"/>
    <col min="9227" max="9227" width="22" style="39" customWidth="1"/>
    <col min="9228" max="9472" width="9.140625" style="39"/>
    <col min="9473" max="9473" width="11.28515625" style="39" customWidth="1"/>
    <col min="9474" max="9474" width="17.5703125" style="39" customWidth="1"/>
    <col min="9475" max="9475" width="10.140625" style="39" customWidth="1"/>
    <col min="9476" max="9476" width="13.5703125" style="39" customWidth="1"/>
    <col min="9477" max="9477" width="18.42578125" style="39" customWidth="1"/>
    <col min="9478" max="9478" width="12.140625" style="39" customWidth="1"/>
    <col min="9479" max="9479" width="11.85546875" style="39" customWidth="1"/>
    <col min="9480" max="9480" width="9.140625" style="39"/>
    <col min="9481" max="9481" width="13.5703125" style="39" customWidth="1"/>
    <col min="9482" max="9482" width="9.140625" style="39"/>
    <col min="9483" max="9483" width="22" style="39" customWidth="1"/>
    <col min="9484" max="9728" width="9.140625" style="39"/>
    <col min="9729" max="9729" width="11.28515625" style="39" customWidth="1"/>
    <col min="9730" max="9730" width="17.5703125" style="39" customWidth="1"/>
    <col min="9731" max="9731" width="10.140625" style="39" customWidth="1"/>
    <col min="9732" max="9732" width="13.5703125" style="39" customWidth="1"/>
    <col min="9733" max="9733" width="18.42578125" style="39" customWidth="1"/>
    <col min="9734" max="9734" width="12.140625" style="39" customWidth="1"/>
    <col min="9735" max="9735" width="11.85546875" style="39" customWidth="1"/>
    <col min="9736" max="9736" width="9.140625" style="39"/>
    <col min="9737" max="9737" width="13.5703125" style="39" customWidth="1"/>
    <col min="9738" max="9738" width="9.140625" style="39"/>
    <col min="9739" max="9739" width="22" style="39" customWidth="1"/>
    <col min="9740" max="9984" width="9.140625" style="39"/>
    <col min="9985" max="9985" width="11.28515625" style="39" customWidth="1"/>
    <col min="9986" max="9986" width="17.5703125" style="39" customWidth="1"/>
    <col min="9987" max="9987" width="10.140625" style="39" customWidth="1"/>
    <col min="9988" max="9988" width="13.5703125" style="39" customWidth="1"/>
    <col min="9989" max="9989" width="18.42578125" style="39" customWidth="1"/>
    <col min="9990" max="9990" width="12.140625" style="39" customWidth="1"/>
    <col min="9991" max="9991" width="11.85546875" style="39" customWidth="1"/>
    <col min="9992" max="9992" width="9.140625" style="39"/>
    <col min="9993" max="9993" width="13.5703125" style="39" customWidth="1"/>
    <col min="9994" max="9994" width="9.140625" style="39"/>
    <col min="9995" max="9995" width="22" style="39" customWidth="1"/>
    <col min="9996" max="10240" width="9.140625" style="39"/>
    <col min="10241" max="10241" width="11.28515625" style="39" customWidth="1"/>
    <col min="10242" max="10242" width="17.5703125" style="39" customWidth="1"/>
    <col min="10243" max="10243" width="10.140625" style="39" customWidth="1"/>
    <col min="10244" max="10244" width="13.5703125" style="39" customWidth="1"/>
    <col min="10245" max="10245" width="18.42578125" style="39" customWidth="1"/>
    <col min="10246" max="10246" width="12.140625" style="39" customWidth="1"/>
    <col min="10247" max="10247" width="11.85546875" style="39" customWidth="1"/>
    <col min="10248" max="10248" width="9.140625" style="39"/>
    <col min="10249" max="10249" width="13.5703125" style="39" customWidth="1"/>
    <col min="10250" max="10250" width="9.140625" style="39"/>
    <col min="10251" max="10251" width="22" style="39" customWidth="1"/>
    <col min="10252" max="10496" width="9.140625" style="39"/>
    <col min="10497" max="10497" width="11.28515625" style="39" customWidth="1"/>
    <col min="10498" max="10498" width="17.5703125" style="39" customWidth="1"/>
    <col min="10499" max="10499" width="10.140625" style="39" customWidth="1"/>
    <col min="10500" max="10500" width="13.5703125" style="39" customWidth="1"/>
    <col min="10501" max="10501" width="18.42578125" style="39" customWidth="1"/>
    <col min="10502" max="10502" width="12.140625" style="39" customWidth="1"/>
    <col min="10503" max="10503" width="11.85546875" style="39" customWidth="1"/>
    <col min="10504" max="10504" width="9.140625" style="39"/>
    <col min="10505" max="10505" width="13.5703125" style="39" customWidth="1"/>
    <col min="10506" max="10506" width="9.140625" style="39"/>
    <col min="10507" max="10507" width="22" style="39" customWidth="1"/>
    <col min="10508" max="10752" width="9.140625" style="39"/>
    <col min="10753" max="10753" width="11.28515625" style="39" customWidth="1"/>
    <col min="10754" max="10754" width="17.5703125" style="39" customWidth="1"/>
    <col min="10755" max="10755" width="10.140625" style="39" customWidth="1"/>
    <col min="10756" max="10756" width="13.5703125" style="39" customWidth="1"/>
    <col min="10757" max="10757" width="18.42578125" style="39" customWidth="1"/>
    <col min="10758" max="10758" width="12.140625" style="39" customWidth="1"/>
    <col min="10759" max="10759" width="11.85546875" style="39" customWidth="1"/>
    <col min="10760" max="10760" width="9.140625" style="39"/>
    <col min="10761" max="10761" width="13.5703125" style="39" customWidth="1"/>
    <col min="10762" max="10762" width="9.140625" style="39"/>
    <col min="10763" max="10763" width="22" style="39" customWidth="1"/>
    <col min="10764" max="11008" width="9.140625" style="39"/>
    <col min="11009" max="11009" width="11.28515625" style="39" customWidth="1"/>
    <col min="11010" max="11010" width="17.5703125" style="39" customWidth="1"/>
    <col min="11011" max="11011" width="10.140625" style="39" customWidth="1"/>
    <col min="11012" max="11012" width="13.5703125" style="39" customWidth="1"/>
    <col min="11013" max="11013" width="18.42578125" style="39" customWidth="1"/>
    <col min="11014" max="11014" width="12.140625" style="39" customWidth="1"/>
    <col min="11015" max="11015" width="11.85546875" style="39" customWidth="1"/>
    <col min="11016" max="11016" width="9.140625" style="39"/>
    <col min="11017" max="11017" width="13.5703125" style="39" customWidth="1"/>
    <col min="11018" max="11018" width="9.140625" style="39"/>
    <col min="11019" max="11019" width="22" style="39" customWidth="1"/>
    <col min="11020" max="11264" width="9.140625" style="39"/>
    <col min="11265" max="11265" width="11.28515625" style="39" customWidth="1"/>
    <col min="11266" max="11266" width="17.5703125" style="39" customWidth="1"/>
    <col min="11267" max="11267" width="10.140625" style="39" customWidth="1"/>
    <col min="11268" max="11268" width="13.5703125" style="39" customWidth="1"/>
    <col min="11269" max="11269" width="18.42578125" style="39" customWidth="1"/>
    <col min="11270" max="11270" width="12.140625" style="39" customWidth="1"/>
    <col min="11271" max="11271" width="11.85546875" style="39" customWidth="1"/>
    <col min="11272" max="11272" width="9.140625" style="39"/>
    <col min="11273" max="11273" width="13.5703125" style="39" customWidth="1"/>
    <col min="11274" max="11274" width="9.140625" style="39"/>
    <col min="11275" max="11275" width="22" style="39" customWidth="1"/>
    <col min="11276" max="11520" width="9.140625" style="39"/>
    <col min="11521" max="11521" width="11.28515625" style="39" customWidth="1"/>
    <col min="11522" max="11522" width="17.5703125" style="39" customWidth="1"/>
    <col min="11523" max="11523" width="10.140625" style="39" customWidth="1"/>
    <col min="11524" max="11524" width="13.5703125" style="39" customWidth="1"/>
    <col min="11525" max="11525" width="18.42578125" style="39" customWidth="1"/>
    <col min="11526" max="11526" width="12.140625" style="39" customWidth="1"/>
    <col min="11527" max="11527" width="11.85546875" style="39" customWidth="1"/>
    <col min="11528" max="11528" width="9.140625" style="39"/>
    <col min="11529" max="11529" width="13.5703125" style="39" customWidth="1"/>
    <col min="11530" max="11530" width="9.140625" style="39"/>
    <col min="11531" max="11531" width="22" style="39" customWidth="1"/>
    <col min="11532" max="11776" width="9.140625" style="39"/>
    <col min="11777" max="11777" width="11.28515625" style="39" customWidth="1"/>
    <col min="11778" max="11778" width="17.5703125" style="39" customWidth="1"/>
    <col min="11779" max="11779" width="10.140625" style="39" customWidth="1"/>
    <col min="11780" max="11780" width="13.5703125" style="39" customWidth="1"/>
    <col min="11781" max="11781" width="18.42578125" style="39" customWidth="1"/>
    <col min="11782" max="11782" width="12.140625" style="39" customWidth="1"/>
    <col min="11783" max="11783" width="11.85546875" style="39" customWidth="1"/>
    <col min="11784" max="11784" width="9.140625" style="39"/>
    <col min="11785" max="11785" width="13.5703125" style="39" customWidth="1"/>
    <col min="11786" max="11786" width="9.140625" style="39"/>
    <col min="11787" max="11787" width="22" style="39" customWidth="1"/>
    <col min="11788" max="12032" width="9.140625" style="39"/>
    <col min="12033" max="12033" width="11.28515625" style="39" customWidth="1"/>
    <col min="12034" max="12034" width="17.5703125" style="39" customWidth="1"/>
    <col min="12035" max="12035" width="10.140625" style="39" customWidth="1"/>
    <col min="12036" max="12036" width="13.5703125" style="39" customWidth="1"/>
    <col min="12037" max="12037" width="18.42578125" style="39" customWidth="1"/>
    <col min="12038" max="12038" width="12.140625" style="39" customWidth="1"/>
    <col min="12039" max="12039" width="11.85546875" style="39" customWidth="1"/>
    <col min="12040" max="12040" width="9.140625" style="39"/>
    <col min="12041" max="12041" width="13.5703125" style="39" customWidth="1"/>
    <col min="12042" max="12042" width="9.140625" style="39"/>
    <col min="12043" max="12043" width="22" style="39" customWidth="1"/>
    <col min="12044" max="12288" width="9.140625" style="39"/>
    <col min="12289" max="12289" width="11.28515625" style="39" customWidth="1"/>
    <col min="12290" max="12290" width="17.5703125" style="39" customWidth="1"/>
    <col min="12291" max="12291" width="10.140625" style="39" customWidth="1"/>
    <col min="12292" max="12292" width="13.5703125" style="39" customWidth="1"/>
    <col min="12293" max="12293" width="18.42578125" style="39" customWidth="1"/>
    <col min="12294" max="12294" width="12.140625" style="39" customWidth="1"/>
    <col min="12295" max="12295" width="11.85546875" style="39" customWidth="1"/>
    <col min="12296" max="12296" width="9.140625" style="39"/>
    <col min="12297" max="12297" width="13.5703125" style="39" customWidth="1"/>
    <col min="12298" max="12298" width="9.140625" style="39"/>
    <col min="12299" max="12299" width="22" style="39" customWidth="1"/>
    <col min="12300" max="12544" width="9.140625" style="39"/>
    <col min="12545" max="12545" width="11.28515625" style="39" customWidth="1"/>
    <col min="12546" max="12546" width="17.5703125" style="39" customWidth="1"/>
    <col min="12547" max="12547" width="10.140625" style="39" customWidth="1"/>
    <col min="12548" max="12548" width="13.5703125" style="39" customWidth="1"/>
    <col min="12549" max="12549" width="18.42578125" style="39" customWidth="1"/>
    <col min="12550" max="12550" width="12.140625" style="39" customWidth="1"/>
    <col min="12551" max="12551" width="11.85546875" style="39" customWidth="1"/>
    <col min="12552" max="12552" width="9.140625" style="39"/>
    <col min="12553" max="12553" width="13.5703125" style="39" customWidth="1"/>
    <col min="12554" max="12554" width="9.140625" style="39"/>
    <col min="12555" max="12555" width="22" style="39" customWidth="1"/>
    <col min="12556" max="12800" width="9.140625" style="39"/>
    <col min="12801" max="12801" width="11.28515625" style="39" customWidth="1"/>
    <col min="12802" max="12802" width="17.5703125" style="39" customWidth="1"/>
    <col min="12803" max="12803" width="10.140625" style="39" customWidth="1"/>
    <col min="12804" max="12804" width="13.5703125" style="39" customWidth="1"/>
    <col min="12805" max="12805" width="18.42578125" style="39" customWidth="1"/>
    <col min="12806" max="12806" width="12.140625" style="39" customWidth="1"/>
    <col min="12807" max="12807" width="11.85546875" style="39" customWidth="1"/>
    <col min="12808" max="12808" width="9.140625" style="39"/>
    <col min="12809" max="12809" width="13.5703125" style="39" customWidth="1"/>
    <col min="12810" max="12810" width="9.140625" style="39"/>
    <col min="12811" max="12811" width="22" style="39" customWidth="1"/>
    <col min="12812" max="13056" width="9.140625" style="39"/>
    <col min="13057" max="13057" width="11.28515625" style="39" customWidth="1"/>
    <col min="13058" max="13058" width="17.5703125" style="39" customWidth="1"/>
    <col min="13059" max="13059" width="10.140625" style="39" customWidth="1"/>
    <col min="13060" max="13060" width="13.5703125" style="39" customWidth="1"/>
    <col min="13061" max="13061" width="18.42578125" style="39" customWidth="1"/>
    <col min="13062" max="13062" width="12.140625" style="39" customWidth="1"/>
    <col min="13063" max="13063" width="11.85546875" style="39" customWidth="1"/>
    <col min="13064" max="13064" width="9.140625" style="39"/>
    <col min="13065" max="13065" width="13.5703125" style="39" customWidth="1"/>
    <col min="13066" max="13066" width="9.140625" style="39"/>
    <col min="13067" max="13067" width="22" style="39" customWidth="1"/>
    <col min="13068" max="13312" width="9.140625" style="39"/>
    <col min="13313" max="13313" width="11.28515625" style="39" customWidth="1"/>
    <col min="13314" max="13314" width="17.5703125" style="39" customWidth="1"/>
    <col min="13315" max="13315" width="10.140625" style="39" customWidth="1"/>
    <col min="13316" max="13316" width="13.5703125" style="39" customWidth="1"/>
    <col min="13317" max="13317" width="18.42578125" style="39" customWidth="1"/>
    <col min="13318" max="13318" width="12.140625" style="39" customWidth="1"/>
    <col min="13319" max="13319" width="11.85546875" style="39" customWidth="1"/>
    <col min="13320" max="13320" width="9.140625" style="39"/>
    <col min="13321" max="13321" width="13.5703125" style="39" customWidth="1"/>
    <col min="13322" max="13322" width="9.140625" style="39"/>
    <col min="13323" max="13323" width="22" style="39" customWidth="1"/>
    <col min="13324" max="13568" width="9.140625" style="39"/>
    <col min="13569" max="13569" width="11.28515625" style="39" customWidth="1"/>
    <col min="13570" max="13570" width="17.5703125" style="39" customWidth="1"/>
    <col min="13571" max="13571" width="10.140625" style="39" customWidth="1"/>
    <col min="13572" max="13572" width="13.5703125" style="39" customWidth="1"/>
    <col min="13573" max="13573" width="18.42578125" style="39" customWidth="1"/>
    <col min="13574" max="13574" width="12.140625" style="39" customWidth="1"/>
    <col min="13575" max="13575" width="11.85546875" style="39" customWidth="1"/>
    <col min="13576" max="13576" width="9.140625" style="39"/>
    <col min="13577" max="13577" width="13.5703125" style="39" customWidth="1"/>
    <col min="13578" max="13578" width="9.140625" style="39"/>
    <col min="13579" max="13579" width="22" style="39" customWidth="1"/>
    <col min="13580" max="13824" width="9.140625" style="39"/>
    <col min="13825" max="13825" width="11.28515625" style="39" customWidth="1"/>
    <col min="13826" max="13826" width="17.5703125" style="39" customWidth="1"/>
    <col min="13827" max="13827" width="10.140625" style="39" customWidth="1"/>
    <col min="13828" max="13828" width="13.5703125" style="39" customWidth="1"/>
    <col min="13829" max="13829" width="18.42578125" style="39" customWidth="1"/>
    <col min="13830" max="13830" width="12.140625" style="39" customWidth="1"/>
    <col min="13831" max="13831" width="11.85546875" style="39" customWidth="1"/>
    <col min="13832" max="13832" width="9.140625" style="39"/>
    <col min="13833" max="13833" width="13.5703125" style="39" customWidth="1"/>
    <col min="13834" max="13834" width="9.140625" style="39"/>
    <col min="13835" max="13835" width="22" style="39" customWidth="1"/>
    <col min="13836" max="14080" width="9.140625" style="39"/>
    <col min="14081" max="14081" width="11.28515625" style="39" customWidth="1"/>
    <col min="14082" max="14082" width="17.5703125" style="39" customWidth="1"/>
    <col min="14083" max="14083" width="10.140625" style="39" customWidth="1"/>
    <col min="14084" max="14084" width="13.5703125" style="39" customWidth="1"/>
    <col min="14085" max="14085" width="18.42578125" style="39" customWidth="1"/>
    <col min="14086" max="14086" width="12.140625" style="39" customWidth="1"/>
    <col min="14087" max="14087" width="11.85546875" style="39" customWidth="1"/>
    <col min="14088" max="14088" width="9.140625" style="39"/>
    <col min="14089" max="14089" width="13.5703125" style="39" customWidth="1"/>
    <col min="14090" max="14090" width="9.140625" style="39"/>
    <col min="14091" max="14091" width="22" style="39" customWidth="1"/>
    <col min="14092" max="14336" width="9.140625" style="39"/>
    <col min="14337" max="14337" width="11.28515625" style="39" customWidth="1"/>
    <col min="14338" max="14338" width="17.5703125" style="39" customWidth="1"/>
    <col min="14339" max="14339" width="10.140625" style="39" customWidth="1"/>
    <col min="14340" max="14340" width="13.5703125" style="39" customWidth="1"/>
    <col min="14341" max="14341" width="18.42578125" style="39" customWidth="1"/>
    <col min="14342" max="14342" width="12.140625" style="39" customWidth="1"/>
    <col min="14343" max="14343" width="11.85546875" style="39" customWidth="1"/>
    <col min="14344" max="14344" width="9.140625" style="39"/>
    <col min="14345" max="14345" width="13.5703125" style="39" customWidth="1"/>
    <col min="14346" max="14346" width="9.140625" style="39"/>
    <col min="14347" max="14347" width="22" style="39" customWidth="1"/>
    <col min="14348" max="14592" width="9.140625" style="39"/>
    <col min="14593" max="14593" width="11.28515625" style="39" customWidth="1"/>
    <col min="14594" max="14594" width="17.5703125" style="39" customWidth="1"/>
    <col min="14595" max="14595" width="10.140625" style="39" customWidth="1"/>
    <col min="14596" max="14596" width="13.5703125" style="39" customWidth="1"/>
    <col min="14597" max="14597" width="18.42578125" style="39" customWidth="1"/>
    <col min="14598" max="14598" width="12.140625" style="39" customWidth="1"/>
    <col min="14599" max="14599" width="11.85546875" style="39" customWidth="1"/>
    <col min="14600" max="14600" width="9.140625" style="39"/>
    <col min="14601" max="14601" width="13.5703125" style="39" customWidth="1"/>
    <col min="14602" max="14602" width="9.140625" style="39"/>
    <col min="14603" max="14603" width="22" style="39" customWidth="1"/>
    <col min="14604" max="14848" width="9.140625" style="39"/>
    <col min="14849" max="14849" width="11.28515625" style="39" customWidth="1"/>
    <col min="14850" max="14850" width="17.5703125" style="39" customWidth="1"/>
    <col min="14851" max="14851" width="10.140625" style="39" customWidth="1"/>
    <col min="14852" max="14852" width="13.5703125" style="39" customWidth="1"/>
    <col min="14853" max="14853" width="18.42578125" style="39" customWidth="1"/>
    <col min="14854" max="14854" width="12.140625" style="39" customWidth="1"/>
    <col min="14855" max="14855" width="11.85546875" style="39" customWidth="1"/>
    <col min="14856" max="14856" width="9.140625" style="39"/>
    <col min="14857" max="14857" width="13.5703125" style="39" customWidth="1"/>
    <col min="14858" max="14858" width="9.140625" style="39"/>
    <col min="14859" max="14859" width="22" style="39" customWidth="1"/>
    <col min="14860" max="15104" width="9.140625" style="39"/>
    <col min="15105" max="15105" width="11.28515625" style="39" customWidth="1"/>
    <col min="15106" max="15106" width="17.5703125" style="39" customWidth="1"/>
    <col min="15107" max="15107" width="10.140625" style="39" customWidth="1"/>
    <col min="15108" max="15108" width="13.5703125" style="39" customWidth="1"/>
    <col min="15109" max="15109" width="18.42578125" style="39" customWidth="1"/>
    <col min="15110" max="15110" width="12.140625" style="39" customWidth="1"/>
    <col min="15111" max="15111" width="11.85546875" style="39" customWidth="1"/>
    <col min="15112" max="15112" width="9.140625" style="39"/>
    <col min="15113" max="15113" width="13.5703125" style="39" customWidth="1"/>
    <col min="15114" max="15114" width="9.140625" style="39"/>
    <col min="15115" max="15115" width="22" style="39" customWidth="1"/>
    <col min="15116" max="15360" width="9.140625" style="39"/>
    <col min="15361" max="15361" width="11.28515625" style="39" customWidth="1"/>
    <col min="15362" max="15362" width="17.5703125" style="39" customWidth="1"/>
    <col min="15363" max="15363" width="10.140625" style="39" customWidth="1"/>
    <col min="15364" max="15364" width="13.5703125" style="39" customWidth="1"/>
    <col min="15365" max="15365" width="18.42578125" style="39" customWidth="1"/>
    <col min="15366" max="15366" width="12.140625" style="39" customWidth="1"/>
    <col min="15367" max="15367" width="11.85546875" style="39" customWidth="1"/>
    <col min="15368" max="15368" width="9.140625" style="39"/>
    <col min="15369" max="15369" width="13.5703125" style="39" customWidth="1"/>
    <col min="15370" max="15370" width="9.140625" style="39"/>
    <col min="15371" max="15371" width="22" style="39" customWidth="1"/>
    <col min="15372" max="15616" width="9.140625" style="39"/>
    <col min="15617" max="15617" width="11.28515625" style="39" customWidth="1"/>
    <col min="15618" max="15618" width="17.5703125" style="39" customWidth="1"/>
    <col min="15619" max="15619" width="10.140625" style="39" customWidth="1"/>
    <col min="15620" max="15620" width="13.5703125" style="39" customWidth="1"/>
    <col min="15621" max="15621" width="18.42578125" style="39" customWidth="1"/>
    <col min="15622" max="15622" width="12.140625" style="39" customWidth="1"/>
    <col min="15623" max="15623" width="11.85546875" style="39" customWidth="1"/>
    <col min="15624" max="15624" width="9.140625" style="39"/>
    <col min="15625" max="15625" width="13.5703125" style="39" customWidth="1"/>
    <col min="15626" max="15626" width="9.140625" style="39"/>
    <col min="15627" max="15627" width="22" style="39" customWidth="1"/>
    <col min="15628" max="15872" width="9.140625" style="39"/>
    <col min="15873" max="15873" width="11.28515625" style="39" customWidth="1"/>
    <col min="15874" max="15874" width="17.5703125" style="39" customWidth="1"/>
    <col min="15875" max="15875" width="10.140625" style="39" customWidth="1"/>
    <col min="15876" max="15876" width="13.5703125" style="39" customWidth="1"/>
    <col min="15877" max="15877" width="18.42578125" style="39" customWidth="1"/>
    <col min="15878" max="15878" width="12.140625" style="39" customWidth="1"/>
    <col min="15879" max="15879" width="11.85546875" style="39" customWidth="1"/>
    <col min="15880" max="15880" width="9.140625" style="39"/>
    <col min="15881" max="15881" width="13.5703125" style="39" customWidth="1"/>
    <col min="15882" max="15882" width="9.140625" style="39"/>
    <col min="15883" max="15883" width="22" style="39" customWidth="1"/>
    <col min="15884" max="16128" width="9.140625" style="39"/>
    <col min="16129" max="16129" width="11.28515625" style="39" customWidth="1"/>
    <col min="16130" max="16130" width="17.5703125" style="39" customWidth="1"/>
    <col min="16131" max="16131" width="10.140625" style="39" customWidth="1"/>
    <col min="16132" max="16132" width="13.5703125" style="39" customWidth="1"/>
    <col min="16133" max="16133" width="18.42578125" style="39" customWidth="1"/>
    <col min="16134" max="16134" width="12.140625" style="39" customWidth="1"/>
    <col min="16135" max="16135" width="11.85546875" style="39" customWidth="1"/>
    <col min="16136" max="16136" width="9.140625" style="39"/>
    <col min="16137" max="16137" width="13.5703125" style="39" customWidth="1"/>
    <col min="16138" max="16138" width="9.140625" style="39"/>
    <col min="16139" max="16139" width="22" style="39" customWidth="1"/>
    <col min="16140" max="16384" width="9.140625" style="39"/>
  </cols>
  <sheetData>
    <row r="1" spans="1:11" ht="15" x14ac:dyDescent="0.2">
      <c r="K1" s="40"/>
    </row>
    <row r="2" spans="1:11" x14ac:dyDescent="0.2">
      <c r="A2" s="41"/>
      <c r="B2" s="41"/>
      <c r="C2" s="41"/>
      <c r="D2" s="41"/>
      <c r="E2" s="41"/>
      <c r="F2" s="41"/>
      <c r="G2" s="41"/>
      <c r="H2" s="42"/>
      <c r="I2" s="42"/>
      <c r="K2" s="43"/>
    </row>
    <row r="3" spans="1:11" ht="18.75" x14ac:dyDescent="0.2">
      <c r="A3" s="41"/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1"/>
    </row>
    <row r="4" spans="1:11" ht="13.5" thickBot="1" x14ac:dyDescent="0.25">
      <c r="A4" s="46" t="s">
        <v>51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x14ac:dyDescent="0.2">
      <c r="A5" s="47" t="s">
        <v>33</v>
      </c>
      <c r="B5" s="48" t="s">
        <v>5</v>
      </c>
      <c r="C5" s="49" t="s">
        <v>6</v>
      </c>
      <c r="D5" s="49"/>
      <c r="E5" s="49"/>
      <c r="F5" s="49" t="s">
        <v>7</v>
      </c>
      <c r="G5" s="49" t="s">
        <v>8</v>
      </c>
      <c r="H5" s="49"/>
      <c r="I5" s="49"/>
      <c r="J5" s="49"/>
      <c r="K5" s="50" t="s">
        <v>9</v>
      </c>
    </row>
    <row r="6" spans="1:11" ht="145.5" customHeight="1" thickBot="1" x14ac:dyDescent="0.25">
      <c r="A6" s="51"/>
      <c r="B6" s="48"/>
      <c r="C6" s="52" t="s">
        <v>10</v>
      </c>
      <c r="D6" s="52" t="s">
        <v>11</v>
      </c>
      <c r="E6" s="52" t="s">
        <v>12</v>
      </c>
      <c r="F6" s="49"/>
      <c r="G6" s="53" t="s">
        <v>13</v>
      </c>
      <c r="H6" s="52" t="s">
        <v>14</v>
      </c>
      <c r="I6" s="52" t="s">
        <v>15</v>
      </c>
      <c r="J6" s="52" t="s">
        <v>14</v>
      </c>
      <c r="K6" s="50"/>
    </row>
    <row r="7" spans="1:11" ht="62.25" customHeight="1" x14ac:dyDescent="0.25">
      <c r="A7" s="61" t="s">
        <v>34</v>
      </c>
      <c r="B7" s="58" t="s">
        <v>29</v>
      </c>
      <c r="C7" s="56">
        <v>41.604999999999997</v>
      </c>
      <c r="D7" s="56"/>
      <c r="E7" s="55"/>
      <c r="F7" s="57">
        <f>SUM(C7,D7)</f>
        <v>41.604999999999997</v>
      </c>
      <c r="G7" s="58">
        <v>2282</v>
      </c>
      <c r="H7" s="56">
        <v>0.39</v>
      </c>
      <c r="I7" s="59" t="s">
        <v>52</v>
      </c>
      <c r="J7" s="56">
        <v>0.39</v>
      </c>
      <c r="K7" s="60">
        <v>10.02</v>
      </c>
    </row>
    <row r="8" spans="1:11" ht="17.25" hidden="1" customHeight="1" x14ac:dyDescent="0.25">
      <c r="A8" s="61"/>
      <c r="B8" s="58"/>
      <c r="C8" s="56"/>
      <c r="D8" s="56"/>
      <c r="E8" s="55"/>
      <c r="F8" s="57">
        <f>SUM(C8,D8)</f>
        <v>0</v>
      </c>
      <c r="G8" s="58">
        <v>2210</v>
      </c>
      <c r="H8" s="56">
        <v>31.2</v>
      </c>
      <c r="I8" s="59" t="s">
        <v>53</v>
      </c>
      <c r="J8" s="56"/>
      <c r="K8" s="60"/>
    </row>
    <row r="9" spans="1:11" ht="16.5" hidden="1" thickBot="1" x14ac:dyDescent="0.3">
      <c r="A9" s="62"/>
      <c r="B9" s="58"/>
      <c r="C9" s="56"/>
      <c r="D9" s="56"/>
      <c r="E9" s="55"/>
      <c r="F9" s="57">
        <v>0</v>
      </c>
      <c r="G9" s="58"/>
      <c r="H9" s="56"/>
      <c r="I9" s="59"/>
      <c r="J9" s="56"/>
      <c r="K9" s="60"/>
    </row>
    <row r="10" spans="1:11" ht="31.5" x14ac:dyDescent="0.25">
      <c r="A10" s="63"/>
      <c r="B10" s="58"/>
      <c r="C10" s="56"/>
      <c r="D10" s="56"/>
      <c r="E10" s="55"/>
      <c r="F10" s="57">
        <v>0</v>
      </c>
      <c r="G10" s="58">
        <v>2210</v>
      </c>
      <c r="H10" s="56">
        <v>31.2</v>
      </c>
      <c r="I10" s="59" t="s">
        <v>53</v>
      </c>
      <c r="J10" s="56">
        <v>31.2</v>
      </c>
      <c r="K10" s="60"/>
    </row>
    <row r="11" spans="1:11" ht="15.75" x14ac:dyDescent="0.25">
      <c r="A11" s="63"/>
      <c r="B11" s="58"/>
      <c r="C11" s="56"/>
      <c r="D11" s="56"/>
      <c r="E11" s="55"/>
      <c r="F11" s="57">
        <v>0</v>
      </c>
      <c r="G11" s="58"/>
      <c r="H11" s="56"/>
      <c r="I11" s="59"/>
      <c r="J11" s="56"/>
      <c r="K11" s="60"/>
    </row>
    <row r="12" spans="1:11" ht="15.75" x14ac:dyDescent="0.25">
      <c r="A12" s="63"/>
      <c r="B12" s="58"/>
      <c r="C12" s="56"/>
      <c r="D12" s="56"/>
      <c r="E12" s="55"/>
      <c r="F12" s="57">
        <f t="shared" ref="F12:F50" si="0">SUM(C12,D12)</f>
        <v>0</v>
      </c>
      <c r="G12" s="64"/>
      <c r="H12" s="56"/>
      <c r="I12" s="55"/>
      <c r="J12" s="56"/>
      <c r="K12" s="60"/>
    </row>
    <row r="13" spans="1:11" ht="15.75" x14ac:dyDescent="0.25">
      <c r="A13" s="63"/>
      <c r="B13" s="58"/>
      <c r="C13" s="56"/>
      <c r="D13" s="56"/>
      <c r="E13" s="55"/>
      <c r="F13" s="57">
        <f t="shared" si="0"/>
        <v>0</v>
      </c>
      <c r="G13" s="64"/>
      <c r="H13" s="56"/>
      <c r="I13" s="55"/>
      <c r="J13" s="56"/>
      <c r="K13" s="60"/>
    </row>
    <row r="14" spans="1:11" ht="15.75" x14ac:dyDescent="0.25">
      <c r="A14" s="63"/>
      <c r="B14" s="58"/>
      <c r="C14" s="56"/>
      <c r="D14" s="56"/>
      <c r="E14" s="55"/>
      <c r="F14" s="57">
        <f t="shared" si="0"/>
        <v>0</v>
      </c>
      <c r="G14" s="58"/>
      <c r="H14" s="56"/>
      <c r="I14" s="55"/>
      <c r="J14" s="56"/>
      <c r="K14" s="60"/>
    </row>
    <row r="15" spans="1:11" ht="15.75" x14ac:dyDescent="0.25">
      <c r="A15" s="64"/>
      <c r="B15" s="58"/>
      <c r="C15" s="56"/>
      <c r="D15" s="56"/>
      <c r="E15" s="55"/>
      <c r="F15" s="57">
        <f t="shared" si="0"/>
        <v>0</v>
      </c>
      <c r="G15" s="58"/>
      <c r="H15" s="56"/>
      <c r="I15" s="55"/>
      <c r="J15" s="56"/>
      <c r="K15" s="60"/>
    </row>
    <row r="16" spans="1:11" ht="15.75" x14ac:dyDescent="0.25">
      <c r="A16" s="64"/>
      <c r="B16" s="58"/>
      <c r="C16" s="56"/>
      <c r="D16" s="56"/>
      <c r="E16" s="55"/>
      <c r="F16" s="57">
        <f t="shared" si="0"/>
        <v>0</v>
      </c>
      <c r="G16" s="58"/>
      <c r="H16" s="56"/>
      <c r="I16" s="55"/>
      <c r="J16" s="56"/>
      <c r="K16" s="60"/>
    </row>
    <row r="17" spans="1:11" ht="15.75" x14ac:dyDescent="0.25">
      <c r="A17" s="63"/>
      <c r="B17" s="58"/>
      <c r="C17" s="56"/>
      <c r="D17" s="56"/>
      <c r="E17" s="55"/>
      <c r="F17" s="57">
        <f t="shared" si="0"/>
        <v>0</v>
      </c>
      <c r="G17" s="58"/>
      <c r="H17" s="56"/>
      <c r="I17" s="55"/>
      <c r="J17" s="56"/>
      <c r="K17" s="60"/>
    </row>
    <row r="18" spans="1:11" ht="15.75" x14ac:dyDescent="0.25">
      <c r="A18" s="63"/>
      <c r="B18" s="58"/>
      <c r="C18" s="56"/>
      <c r="D18" s="56"/>
      <c r="E18" s="55"/>
      <c r="F18" s="57">
        <f t="shared" si="0"/>
        <v>0</v>
      </c>
      <c r="G18" s="58"/>
      <c r="H18" s="56"/>
      <c r="I18" s="55"/>
      <c r="J18" s="56"/>
      <c r="K18" s="60"/>
    </row>
    <row r="19" spans="1:11" ht="15.75" x14ac:dyDescent="0.25">
      <c r="A19" s="63"/>
      <c r="B19" s="58"/>
      <c r="C19" s="56"/>
      <c r="D19" s="56"/>
      <c r="E19" s="55"/>
      <c r="F19" s="57">
        <f t="shared" si="0"/>
        <v>0</v>
      </c>
      <c r="G19" s="58"/>
      <c r="H19" s="56"/>
      <c r="I19" s="55"/>
      <c r="J19" s="56"/>
      <c r="K19" s="60"/>
    </row>
    <row r="20" spans="1:11" ht="15.75" x14ac:dyDescent="0.25">
      <c r="A20" s="63"/>
      <c r="B20" s="58"/>
      <c r="C20" s="56"/>
      <c r="D20" s="56"/>
      <c r="E20" s="55"/>
      <c r="F20" s="57">
        <f t="shared" si="0"/>
        <v>0</v>
      </c>
      <c r="G20" s="58"/>
      <c r="H20" s="56"/>
      <c r="I20" s="55"/>
      <c r="J20" s="56"/>
      <c r="K20" s="60"/>
    </row>
    <row r="21" spans="1:11" ht="15.75" x14ac:dyDescent="0.25">
      <c r="A21" s="63"/>
      <c r="B21" s="58"/>
      <c r="C21" s="56"/>
      <c r="D21" s="56"/>
      <c r="E21" s="55"/>
      <c r="F21" s="57">
        <f t="shared" si="0"/>
        <v>0</v>
      </c>
      <c r="G21" s="58"/>
      <c r="H21" s="56"/>
      <c r="I21" s="55"/>
      <c r="J21" s="56"/>
      <c r="K21" s="60"/>
    </row>
    <row r="22" spans="1:11" ht="15.75" x14ac:dyDescent="0.25">
      <c r="A22" s="63"/>
      <c r="B22" s="58"/>
      <c r="C22" s="56"/>
      <c r="D22" s="56"/>
      <c r="E22" s="55"/>
      <c r="F22" s="57">
        <f t="shared" si="0"/>
        <v>0</v>
      </c>
      <c r="G22" s="58"/>
      <c r="H22" s="56"/>
      <c r="I22" s="55"/>
      <c r="J22" s="56"/>
      <c r="K22" s="60"/>
    </row>
    <row r="23" spans="1:11" ht="15.75" x14ac:dyDescent="0.25">
      <c r="A23" s="63"/>
      <c r="B23" s="58"/>
      <c r="C23" s="56"/>
      <c r="D23" s="56"/>
      <c r="E23" s="55"/>
      <c r="F23" s="57">
        <f t="shared" si="0"/>
        <v>0</v>
      </c>
      <c r="G23" s="58"/>
      <c r="H23" s="56"/>
      <c r="I23" s="55"/>
      <c r="J23" s="56"/>
      <c r="K23" s="60"/>
    </row>
    <row r="24" spans="1:11" ht="15.75" x14ac:dyDescent="0.25">
      <c r="A24" s="63"/>
      <c r="B24" s="58"/>
      <c r="C24" s="56"/>
      <c r="D24" s="56"/>
      <c r="E24" s="55"/>
      <c r="F24" s="57">
        <f t="shared" si="0"/>
        <v>0</v>
      </c>
      <c r="G24" s="58"/>
      <c r="H24" s="56"/>
      <c r="I24" s="55"/>
      <c r="J24" s="56"/>
      <c r="K24" s="60"/>
    </row>
    <row r="25" spans="1:11" ht="15.75" x14ac:dyDescent="0.25">
      <c r="A25" s="64"/>
      <c r="B25" s="58"/>
      <c r="C25" s="56"/>
      <c r="D25" s="56"/>
      <c r="E25" s="55"/>
      <c r="F25" s="57">
        <f t="shared" si="0"/>
        <v>0</v>
      </c>
      <c r="G25" s="58"/>
      <c r="H25" s="56"/>
      <c r="I25" s="55"/>
      <c r="J25" s="56"/>
      <c r="K25" s="60"/>
    </row>
    <row r="26" spans="1:11" ht="15.75" x14ac:dyDescent="0.25">
      <c r="A26" s="64"/>
      <c r="B26" s="58"/>
      <c r="C26" s="56"/>
      <c r="D26" s="56"/>
      <c r="E26" s="55"/>
      <c r="F26" s="57">
        <f t="shared" si="0"/>
        <v>0</v>
      </c>
      <c r="G26" s="58"/>
      <c r="H26" s="56"/>
      <c r="I26" s="55"/>
      <c r="J26" s="56"/>
      <c r="K26" s="60"/>
    </row>
    <row r="27" spans="1:11" ht="15.75" x14ac:dyDescent="0.25">
      <c r="A27" s="63"/>
      <c r="B27" s="58"/>
      <c r="C27" s="56"/>
      <c r="D27" s="56"/>
      <c r="E27" s="55"/>
      <c r="F27" s="57">
        <f t="shared" si="0"/>
        <v>0</v>
      </c>
      <c r="G27" s="58"/>
      <c r="H27" s="56"/>
      <c r="I27" s="55"/>
      <c r="J27" s="56"/>
      <c r="K27" s="60"/>
    </row>
    <row r="28" spans="1:11" ht="15.75" x14ac:dyDescent="0.25">
      <c r="A28" s="63"/>
      <c r="B28" s="58"/>
      <c r="C28" s="56"/>
      <c r="D28" s="56"/>
      <c r="E28" s="55"/>
      <c r="F28" s="57">
        <f t="shared" si="0"/>
        <v>0</v>
      </c>
      <c r="G28" s="58"/>
      <c r="H28" s="56"/>
      <c r="I28" s="55"/>
      <c r="J28" s="56"/>
      <c r="K28" s="60"/>
    </row>
    <row r="29" spans="1:11" ht="15.75" x14ac:dyDescent="0.25">
      <c r="A29" s="63"/>
      <c r="B29" s="58"/>
      <c r="C29" s="56"/>
      <c r="D29" s="56"/>
      <c r="E29" s="55"/>
      <c r="F29" s="57">
        <f t="shared" si="0"/>
        <v>0</v>
      </c>
      <c r="G29" s="58"/>
      <c r="H29" s="56"/>
      <c r="I29" s="55"/>
      <c r="J29" s="56"/>
      <c r="K29" s="60"/>
    </row>
    <row r="30" spans="1:11" ht="15.75" x14ac:dyDescent="0.25">
      <c r="A30" s="63"/>
      <c r="B30" s="58"/>
      <c r="C30" s="56"/>
      <c r="D30" s="56"/>
      <c r="E30" s="55"/>
      <c r="F30" s="57">
        <f t="shared" si="0"/>
        <v>0</v>
      </c>
      <c r="G30" s="58"/>
      <c r="H30" s="56"/>
      <c r="I30" s="55"/>
      <c r="J30" s="56"/>
      <c r="K30" s="60"/>
    </row>
    <row r="31" spans="1:11" ht="15.75" x14ac:dyDescent="0.25">
      <c r="A31" s="63"/>
      <c r="B31" s="58"/>
      <c r="C31" s="56"/>
      <c r="D31" s="56"/>
      <c r="E31" s="55"/>
      <c r="F31" s="57">
        <f t="shared" si="0"/>
        <v>0</v>
      </c>
      <c r="G31" s="58"/>
      <c r="H31" s="56"/>
      <c r="I31" s="55"/>
      <c r="J31" s="56"/>
      <c r="K31" s="60"/>
    </row>
    <row r="32" spans="1:11" ht="15.75" x14ac:dyDescent="0.25">
      <c r="A32" s="63"/>
      <c r="B32" s="58"/>
      <c r="C32" s="56"/>
      <c r="D32" s="56"/>
      <c r="E32" s="55"/>
      <c r="F32" s="57">
        <f t="shared" si="0"/>
        <v>0</v>
      </c>
      <c r="G32" s="58"/>
      <c r="H32" s="56"/>
      <c r="I32" s="55"/>
      <c r="J32" s="56"/>
      <c r="K32" s="60"/>
    </row>
    <row r="33" spans="1:11" ht="15.75" x14ac:dyDescent="0.25">
      <c r="A33" s="63"/>
      <c r="B33" s="58"/>
      <c r="C33" s="56"/>
      <c r="D33" s="56"/>
      <c r="E33" s="55"/>
      <c r="F33" s="57">
        <f t="shared" si="0"/>
        <v>0</v>
      </c>
      <c r="G33" s="58"/>
      <c r="H33" s="56"/>
      <c r="I33" s="55"/>
      <c r="J33" s="56"/>
      <c r="K33" s="60"/>
    </row>
    <row r="34" spans="1:11" ht="15.75" x14ac:dyDescent="0.25">
      <c r="A34" s="63"/>
      <c r="B34" s="58"/>
      <c r="C34" s="56"/>
      <c r="D34" s="56"/>
      <c r="E34" s="55"/>
      <c r="F34" s="57">
        <f t="shared" si="0"/>
        <v>0</v>
      </c>
      <c r="G34" s="58"/>
      <c r="H34" s="56"/>
      <c r="I34" s="55"/>
      <c r="J34" s="56"/>
      <c r="K34" s="60"/>
    </row>
    <row r="35" spans="1:11" ht="15.75" x14ac:dyDescent="0.25">
      <c r="A35" s="64"/>
      <c r="B35" s="58"/>
      <c r="C35" s="56"/>
      <c r="D35" s="56"/>
      <c r="E35" s="55"/>
      <c r="F35" s="57">
        <f t="shared" si="0"/>
        <v>0</v>
      </c>
      <c r="G35" s="58"/>
      <c r="H35" s="56"/>
      <c r="I35" s="55"/>
      <c r="J35" s="56"/>
      <c r="K35" s="60"/>
    </row>
    <row r="36" spans="1:11" ht="15.75" x14ac:dyDescent="0.25">
      <c r="A36" s="64"/>
      <c r="B36" s="58"/>
      <c r="C36" s="56"/>
      <c r="D36" s="56"/>
      <c r="E36" s="55"/>
      <c r="F36" s="57">
        <f t="shared" si="0"/>
        <v>0</v>
      </c>
      <c r="G36" s="58"/>
      <c r="H36" s="56"/>
      <c r="I36" s="55"/>
      <c r="J36" s="56"/>
      <c r="K36" s="60"/>
    </row>
    <row r="37" spans="1:11" ht="15.75" x14ac:dyDescent="0.25">
      <c r="A37" s="63"/>
      <c r="B37" s="58"/>
      <c r="C37" s="56"/>
      <c r="D37" s="56"/>
      <c r="E37" s="55"/>
      <c r="F37" s="57">
        <f t="shared" si="0"/>
        <v>0</v>
      </c>
      <c r="G37" s="58"/>
      <c r="H37" s="56"/>
      <c r="I37" s="55"/>
      <c r="J37" s="56"/>
      <c r="K37" s="60"/>
    </row>
    <row r="38" spans="1:11" ht="15.75" x14ac:dyDescent="0.25">
      <c r="A38" s="63"/>
      <c r="B38" s="58"/>
      <c r="C38" s="56"/>
      <c r="D38" s="56"/>
      <c r="E38" s="55"/>
      <c r="F38" s="57">
        <f t="shared" si="0"/>
        <v>0</v>
      </c>
      <c r="G38" s="58"/>
      <c r="H38" s="56"/>
      <c r="I38" s="55"/>
      <c r="J38" s="56"/>
      <c r="K38" s="60"/>
    </row>
    <row r="39" spans="1:11" ht="15.75" x14ac:dyDescent="0.25">
      <c r="A39" s="63"/>
      <c r="B39" s="58"/>
      <c r="C39" s="56"/>
      <c r="D39" s="56"/>
      <c r="E39" s="55"/>
      <c r="F39" s="57">
        <f t="shared" si="0"/>
        <v>0</v>
      </c>
      <c r="G39" s="58"/>
      <c r="H39" s="56"/>
      <c r="I39" s="55"/>
      <c r="J39" s="56"/>
      <c r="K39" s="60"/>
    </row>
    <row r="40" spans="1:11" ht="15.75" x14ac:dyDescent="0.25">
      <c r="A40" s="63"/>
      <c r="B40" s="58"/>
      <c r="C40" s="56"/>
      <c r="D40" s="56"/>
      <c r="E40" s="55"/>
      <c r="F40" s="57">
        <f t="shared" si="0"/>
        <v>0</v>
      </c>
      <c r="G40" s="58"/>
      <c r="H40" s="56"/>
      <c r="I40" s="55"/>
      <c r="J40" s="56"/>
      <c r="K40" s="60"/>
    </row>
    <row r="41" spans="1:11" ht="15.75" x14ac:dyDescent="0.25">
      <c r="A41" s="63"/>
      <c r="B41" s="58"/>
      <c r="C41" s="56"/>
      <c r="D41" s="56"/>
      <c r="E41" s="55"/>
      <c r="F41" s="57">
        <f t="shared" si="0"/>
        <v>0</v>
      </c>
      <c r="G41" s="58"/>
      <c r="H41" s="56"/>
      <c r="I41" s="55"/>
      <c r="J41" s="56"/>
      <c r="K41" s="60"/>
    </row>
    <row r="42" spans="1:11" ht="15.75" x14ac:dyDescent="0.25">
      <c r="A42" s="63"/>
      <c r="B42" s="58"/>
      <c r="C42" s="56"/>
      <c r="D42" s="56"/>
      <c r="E42" s="55"/>
      <c r="F42" s="57">
        <f t="shared" si="0"/>
        <v>0</v>
      </c>
      <c r="G42" s="58"/>
      <c r="H42" s="56"/>
      <c r="I42" s="55"/>
      <c r="J42" s="56"/>
      <c r="K42" s="60"/>
    </row>
    <row r="43" spans="1:11" ht="15.75" x14ac:dyDescent="0.25">
      <c r="A43" s="63"/>
      <c r="B43" s="58"/>
      <c r="C43" s="56"/>
      <c r="D43" s="56"/>
      <c r="E43" s="55"/>
      <c r="F43" s="57">
        <f t="shared" si="0"/>
        <v>0</v>
      </c>
      <c r="G43" s="58"/>
      <c r="H43" s="56"/>
      <c r="I43" s="55"/>
      <c r="J43" s="56"/>
      <c r="K43" s="60"/>
    </row>
    <row r="44" spans="1:11" ht="15.75" x14ac:dyDescent="0.25">
      <c r="A44" s="63"/>
      <c r="B44" s="58"/>
      <c r="C44" s="56"/>
      <c r="D44" s="56"/>
      <c r="E44" s="55"/>
      <c r="F44" s="57">
        <f t="shared" si="0"/>
        <v>0</v>
      </c>
      <c r="G44" s="58"/>
      <c r="H44" s="56"/>
      <c r="I44" s="55"/>
      <c r="J44" s="56"/>
      <c r="K44" s="60"/>
    </row>
    <row r="45" spans="1:11" ht="15.75" x14ac:dyDescent="0.25">
      <c r="A45" s="64"/>
      <c r="B45" s="58"/>
      <c r="C45" s="56"/>
      <c r="D45" s="56"/>
      <c r="E45" s="55"/>
      <c r="F45" s="57">
        <f t="shared" si="0"/>
        <v>0</v>
      </c>
      <c r="G45" s="58"/>
      <c r="H45" s="56"/>
      <c r="I45" s="55"/>
      <c r="J45" s="56"/>
      <c r="K45" s="60"/>
    </row>
    <row r="46" spans="1:11" ht="15.75" x14ac:dyDescent="0.25">
      <c r="A46" s="64"/>
      <c r="B46" s="58"/>
      <c r="C46" s="56"/>
      <c r="D46" s="56"/>
      <c r="E46" s="55"/>
      <c r="F46" s="57">
        <f t="shared" si="0"/>
        <v>0</v>
      </c>
      <c r="G46" s="58"/>
      <c r="H46" s="56"/>
      <c r="I46" s="55"/>
      <c r="J46" s="56"/>
      <c r="K46" s="60"/>
    </row>
    <row r="47" spans="1:11" ht="15.75" x14ac:dyDescent="0.25">
      <c r="A47" s="65"/>
      <c r="B47" s="66"/>
      <c r="C47" s="67"/>
      <c r="D47" s="67"/>
      <c r="E47" s="68"/>
      <c r="F47" s="57">
        <f t="shared" si="0"/>
        <v>0</v>
      </c>
      <c r="G47" s="66"/>
      <c r="H47" s="67"/>
      <c r="I47" s="68"/>
      <c r="J47" s="67"/>
      <c r="K47" s="60"/>
    </row>
    <row r="48" spans="1:11" ht="15.75" x14ac:dyDescent="0.25">
      <c r="A48" s="65"/>
      <c r="B48" s="66"/>
      <c r="C48" s="67"/>
      <c r="D48" s="67"/>
      <c r="E48" s="68"/>
      <c r="F48" s="57">
        <f t="shared" si="0"/>
        <v>0</v>
      </c>
      <c r="G48" s="66"/>
      <c r="H48" s="67"/>
      <c r="I48" s="68"/>
      <c r="J48" s="67"/>
      <c r="K48" s="60"/>
    </row>
    <row r="49" spans="1:11" ht="15.75" x14ac:dyDescent="0.25">
      <c r="A49" s="65"/>
      <c r="B49" s="66"/>
      <c r="C49" s="67"/>
      <c r="D49" s="67"/>
      <c r="E49" s="68"/>
      <c r="F49" s="57">
        <f t="shared" si="0"/>
        <v>0</v>
      </c>
      <c r="G49" s="66"/>
      <c r="H49" s="67"/>
      <c r="I49" s="68"/>
      <c r="J49" s="67"/>
      <c r="K49" s="60"/>
    </row>
    <row r="50" spans="1:11" ht="15.75" x14ac:dyDescent="0.25">
      <c r="A50" s="66"/>
      <c r="B50" s="69" t="s">
        <v>18</v>
      </c>
      <c r="C50" s="70">
        <f>SUM(C7:C49)</f>
        <v>41.604999999999997</v>
      </c>
      <c r="D50" s="70">
        <f>SUM(D7:D49)</f>
        <v>0</v>
      </c>
      <c r="E50" s="71"/>
      <c r="F50" s="72">
        <f t="shared" si="0"/>
        <v>41.604999999999997</v>
      </c>
      <c r="G50" s="73"/>
      <c r="H50" s="70">
        <v>31.59</v>
      </c>
      <c r="I50" s="71"/>
      <c r="J50" s="70">
        <f>SUM(J7:J49)</f>
        <v>31.59</v>
      </c>
      <c r="K50" s="74">
        <f>C50-H50</f>
        <v>10.014999999999997</v>
      </c>
    </row>
    <row r="53" spans="1:11" ht="15.75" x14ac:dyDescent="0.25">
      <c r="B53" s="75" t="s">
        <v>48</v>
      </c>
      <c r="F53" s="34"/>
      <c r="G53" s="35" t="s">
        <v>54</v>
      </c>
      <c r="H53" s="76"/>
    </row>
    <row r="54" spans="1:11" ht="15" x14ac:dyDescent="0.25">
      <c r="B54" s="75"/>
      <c r="F54" s="37" t="s">
        <v>21</v>
      </c>
      <c r="G54" s="38"/>
      <c r="H54" s="38"/>
    </row>
    <row r="55" spans="1:11" ht="15.75" x14ac:dyDescent="0.25">
      <c r="B55" s="75" t="s">
        <v>22</v>
      </c>
      <c r="F55" s="34"/>
      <c r="G55" s="35" t="s">
        <v>55</v>
      </c>
      <c r="H55" s="76"/>
    </row>
    <row r="56" spans="1:11" x14ac:dyDescent="0.2">
      <c r="F56" s="37" t="s">
        <v>21</v>
      </c>
      <c r="G56" s="38"/>
      <c r="H56" s="38"/>
    </row>
  </sheetData>
  <mergeCells count="11">
    <mergeCell ref="A7:A9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="80" zoomScaleNormal="80" workbookViewId="0">
      <selection activeCell="H13" sqref="H13"/>
    </sheetView>
  </sheetViews>
  <sheetFormatPr defaultRowHeight="12.75" x14ac:dyDescent="0.2"/>
  <cols>
    <col min="1" max="1" width="20" style="39" customWidth="1"/>
    <col min="2" max="2" width="20.42578125" style="39" customWidth="1"/>
    <col min="3" max="3" width="11.28515625" style="39" customWidth="1"/>
    <col min="4" max="4" width="9.140625" style="39"/>
    <col min="5" max="5" width="12.85546875" style="39" customWidth="1"/>
    <col min="6" max="6" width="13.140625" style="39" customWidth="1"/>
    <col min="7" max="7" width="11.85546875" style="39" customWidth="1"/>
    <col min="8" max="8" width="14.42578125" style="39" customWidth="1"/>
    <col min="9" max="9" width="24.7109375" style="39" customWidth="1"/>
    <col min="10" max="10" width="13.28515625" style="39" customWidth="1"/>
    <col min="11" max="11" width="17" style="39" customWidth="1"/>
    <col min="12" max="256" width="9.140625" style="39"/>
    <col min="257" max="257" width="20" style="39" customWidth="1"/>
    <col min="258" max="258" width="20.42578125" style="39" customWidth="1"/>
    <col min="259" max="259" width="11.28515625" style="39" customWidth="1"/>
    <col min="260" max="260" width="9.140625" style="39"/>
    <col min="261" max="261" width="12.85546875" style="39" customWidth="1"/>
    <col min="262" max="262" width="13.140625" style="39" customWidth="1"/>
    <col min="263" max="263" width="11.85546875" style="39" customWidth="1"/>
    <col min="264" max="264" width="14.42578125" style="39" customWidth="1"/>
    <col min="265" max="265" width="24.7109375" style="39" customWidth="1"/>
    <col min="266" max="266" width="13.28515625" style="39" customWidth="1"/>
    <col min="267" max="267" width="17" style="39" customWidth="1"/>
    <col min="268" max="512" width="9.140625" style="39"/>
    <col min="513" max="513" width="20" style="39" customWidth="1"/>
    <col min="514" max="514" width="20.42578125" style="39" customWidth="1"/>
    <col min="515" max="515" width="11.28515625" style="39" customWidth="1"/>
    <col min="516" max="516" width="9.140625" style="39"/>
    <col min="517" max="517" width="12.85546875" style="39" customWidth="1"/>
    <col min="518" max="518" width="13.140625" style="39" customWidth="1"/>
    <col min="519" max="519" width="11.85546875" style="39" customWidth="1"/>
    <col min="520" max="520" width="14.42578125" style="39" customWidth="1"/>
    <col min="521" max="521" width="24.7109375" style="39" customWidth="1"/>
    <col min="522" max="522" width="13.28515625" style="39" customWidth="1"/>
    <col min="523" max="523" width="17" style="39" customWidth="1"/>
    <col min="524" max="768" width="9.140625" style="39"/>
    <col min="769" max="769" width="20" style="39" customWidth="1"/>
    <col min="770" max="770" width="20.42578125" style="39" customWidth="1"/>
    <col min="771" max="771" width="11.28515625" style="39" customWidth="1"/>
    <col min="772" max="772" width="9.140625" style="39"/>
    <col min="773" max="773" width="12.85546875" style="39" customWidth="1"/>
    <col min="774" max="774" width="13.140625" style="39" customWidth="1"/>
    <col min="775" max="775" width="11.85546875" style="39" customWidth="1"/>
    <col min="776" max="776" width="14.42578125" style="39" customWidth="1"/>
    <col min="777" max="777" width="24.7109375" style="39" customWidth="1"/>
    <col min="778" max="778" width="13.28515625" style="39" customWidth="1"/>
    <col min="779" max="779" width="17" style="39" customWidth="1"/>
    <col min="780" max="1024" width="9.140625" style="39"/>
    <col min="1025" max="1025" width="20" style="39" customWidth="1"/>
    <col min="1026" max="1026" width="20.42578125" style="39" customWidth="1"/>
    <col min="1027" max="1027" width="11.28515625" style="39" customWidth="1"/>
    <col min="1028" max="1028" width="9.140625" style="39"/>
    <col min="1029" max="1029" width="12.85546875" style="39" customWidth="1"/>
    <col min="1030" max="1030" width="13.140625" style="39" customWidth="1"/>
    <col min="1031" max="1031" width="11.85546875" style="39" customWidth="1"/>
    <col min="1032" max="1032" width="14.42578125" style="39" customWidth="1"/>
    <col min="1033" max="1033" width="24.7109375" style="39" customWidth="1"/>
    <col min="1034" max="1034" width="13.28515625" style="39" customWidth="1"/>
    <col min="1035" max="1035" width="17" style="39" customWidth="1"/>
    <col min="1036" max="1280" width="9.140625" style="39"/>
    <col min="1281" max="1281" width="20" style="39" customWidth="1"/>
    <col min="1282" max="1282" width="20.42578125" style="39" customWidth="1"/>
    <col min="1283" max="1283" width="11.28515625" style="39" customWidth="1"/>
    <col min="1284" max="1284" width="9.140625" style="39"/>
    <col min="1285" max="1285" width="12.85546875" style="39" customWidth="1"/>
    <col min="1286" max="1286" width="13.140625" style="39" customWidth="1"/>
    <col min="1287" max="1287" width="11.85546875" style="39" customWidth="1"/>
    <col min="1288" max="1288" width="14.42578125" style="39" customWidth="1"/>
    <col min="1289" max="1289" width="24.7109375" style="39" customWidth="1"/>
    <col min="1290" max="1290" width="13.28515625" style="39" customWidth="1"/>
    <col min="1291" max="1291" width="17" style="39" customWidth="1"/>
    <col min="1292" max="1536" width="9.140625" style="39"/>
    <col min="1537" max="1537" width="20" style="39" customWidth="1"/>
    <col min="1538" max="1538" width="20.42578125" style="39" customWidth="1"/>
    <col min="1539" max="1539" width="11.28515625" style="39" customWidth="1"/>
    <col min="1540" max="1540" width="9.140625" style="39"/>
    <col min="1541" max="1541" width="12.85546875" style="39" customWidth="1"/>
    <col min="1542" max="1542" width="13.140625" style="39" customWidth="1"/>
    <col min="1543" max="1543" width="11.85546875" style="39" customWidth="1"/>
    <col min="1544" max="1544" width="14.42578125" style="39" customWidth="1"/>
    <col min="1545" max="1545" width="24.7109375" style="39" customWidth="1"/>
    <col min="1546" max="1546" width="13.28515625" style="39" customWidth="1"/>
    <col min="1547" max="1547" width="17" style="39" customWidth="1"/>
    <col min="1548" max="1792" width="9.140625" style="39"/>
    <col min="1793" max="1793" width="20" style="39" customWidth="1"/>
    <col min="1794" max="1794" width="20.42578125" style="39" customWidth="1"/>
    <col min="1795" max="1795" width="11.28515625" style="39" customWidth="1"/>
    <col min="1796" max="1796" width="9.140625" style="39"/>
    <col min="1797" max="1797" width="12.85546875" style="39" customWidth="1"/>
    <col min="1798" max="1798" width="13.140625" style="39" customWidth="1"/>
    <col min="1799" max="1799" width="11.85546875" style="39" customWidth="1"/>
    <col min="1800" max="1800" width="14.42578125" style="39" customWidth="1"/>
    <col min="1801" max="1801" width="24.7109375" style="39" customWidth="1"/>
    <col min="1802" max="1802" width="13.28515625" style="39" customWidth="1"/>
    <col min="1803" max="1803" width="17" style="39" customWidth="1"/>
    <col min="1804" max="2048" width="9.140625" style="39"/>
    <col min="2049" max="2049" width="20" style="39" customWidth="1"/>
    <col min="2050" max="2050" width="20.42578125" style="39" customWidth="1"/>
    <col min="2051" max="2051" width="11.28515625" style="39" customWidth="1"/>
    <col min="2052" max="2052" width="9.140625" style="39"/>
    <col min="2053" max="2053" width="12.85546875" style="39" customWidth="1"/>
    <col min="2054" max="2054" width="13.140625" style="39" customWidth="1"/>
    <col min="2055" max="2055" width="11.85546875" style="39" customWidth="1"/>
    <col min="2056" max="2056" width="14.42578125" style="39" customWidth="1"/>
    <col min="2057" max="2057" width="24.7109375" style="39" customWidth="1"/>
    <col min="2058" max="2058" width="13.28515625" style="39" customWidth="1"/>
    <col min="2059" max="2059" width="17" style="39" customWidth="1"/>
    <col min="2060" max="2304" width="9.140625" style="39"/>
    <col min="2305" max="2305" width="20" style="39" customWidth="1"/>
    <col min="2306" max="2306" width="20.42578125" style="39" customWidth="1"/>
    <col min="2307" max="2307" width="11.28515625" style="39" customWidth="1"/>
    <col min="2308" max="2308" width="9.140625" style="39"/>
    <col min="2309" max="2309" width="12.85546875" style="39" customWidth="1"/>
    <col min="2310" max="2310" width="13.140625" style="39" customWidth="1"/>
    <col min="2311" max="2311" width="11.85546875" style="39" customWidth="1"/>
    <col min="2312" max="2312" width="14.42578125" style="39" customWidth="1"/>
    <col min="2313" max="2313" width="24.7109375" style="39" customWidth="1"/>
    <col min="2314" max="2314" width="13.28515625" style="39" customWidth="1"/>
    <col min="2315" max="2315" width="17" style="39" customWidth="1"/>
    <col min="2316" max="2560" width="9.140625" style="39"/>
    <col min="2561" max="2561" width="20" style="39" customWidth="1"/>
    <col min="2562" max="2562" width="20.42578125" style="39" customWidth="1"/>
    <col min="2563" max="2563" width="11.28515625" style="39" customWidth="1"/>
    <col min="2564" max="2564" width="9.140625" style="39"/>
    <col min="2565" max="2565" width="12.85546875" style="39" customWidth="1"/>
    <col min="2566" max="2566" width="13.140625" style="39" customWidth="1"/>
    <col min="2567" max="2567" width="11.85546875" style="39" customWidth="1"/>
    <col min="2568" max="2568" width="14.42578125" style="39" customWidth="1"/>
    <col min="2569" max="2569" width="24.7109375" style="39" customWidth="1"/>
    <col min="2570" max="2570" width="13.28515625" style="39" customWidth="1"/>
    <col min="2571" max="2571" width="17" style="39" customWidth="1"/>
    <col min="2572" max="2816" width="9.140625" style="39"/>
    <col min="2817" max="2817" width="20" style="39" customWidth="1"/>
    <col min="2818" max="2818" width="20.42578125" style="39" customWidth="1"/>
    <col min="2819" max="2819" width="11.28515625" style="39" customWidth="1"/>
    <col min="2820" max="2820" width="9.140625" style="39"/>
    <col min="2821" max="2821" width="12.85546875" style="39" customWidth="1"/>
    <col min="2822" max="2822" width="13.140625" style="39" customWidth="1"/>
    <col min="2823" max="2823" width="11.85546875" style="39" customWidth="1"/>
    <col min="2824" max="2824" width="14.42578125" style="39" customWidth="1"/>
    <col min="2825" max="2825" width="24.7109375" style="39" customWidth="1"/>
    <col min="2826" max="2826" width="13.28515625" style="39" customWidth="1"/>
    <col min="2827" max="2827" width="17" style="39" customWidth="1"/>
    <col min="2828" max="3072" width="9.140625" style="39"/>
    <col min="3073" max="3073" width="20" style="39" customWidth="1"/>
    <col min="3074" max="3074" width="20.42578125" style="39" customWidth="1"/>
    <col min="3075" max="3075" width="11.28515625" style="39" customWidth="1"/>
    <col min="3076" max="3076" width="9.140625" style="39"/>
    <col min="3077" max="3077" width="12.85546875" style="39" customWidth="1"/>
    <col min="3078" max="3078" width="13.140625" style="39" customWidth="1"/>
    <col min="3079" max="3079" width="11.85546875" style="39" customWidth="1"/>
    <col min="3080" max="3080" width="14.42578125" style="39" customWidth="1"/>
    <col min="3081" max="3081" width="24.7109375" style="39" customWidth="1"/>
    <col min="3082" max="3082" width="13.28515625" style="39" customWidth="1"/>
    <col min="3083" max="3083" width="17" style="39" customWidth="1"/>
    <col min="3084" max="3328" width="9.140625" style="39"/>
    <col min="3329" max="3329" width="20" style="39" customWidth="1"/>
    <col min="3330" max="3330" width="20.42578125" style="39" customWidth="1"/>
    <col min="3331" max="3331" width="11.28515625" style="39" customWidth="1"/>
    <col min="3332" max="3332" width="9.140625" style="39"/>
    <col min="3333" max="3333" width="12.85546875" style="39" customWidth="1"/>
    <col min="3334" max="3334" width="13.140625" style="39" customWidth="1"/>
    <col min="3335" max="3335" width="11.85546875" style="39" customWidth="1"/>
    <col min="3336" max="3336" width="14.42578125" style="39" customWidth="1"/>
    <col min="3337" max="3337" width="24.7109375" style="39" customWidth="1"/>
    <col min="3338" max="3338" width="13.28515625" style="39" customWidth="1"/>
    <col min="3339" max="3339" width="17" style="39" customWidth="1"/>
    <col min="3340" max="3584" width="9.140625" style="39"/>
    <col min="3585" max="3585" width="20" style="39" customWidth="1"/>
    <col min="3586" max="3586" width="20.42578125" style="39" customWidth="1"/>
    <col min="3587" max="3587" width="11.28515625" style="39" customWidth="1"/>
    <col min="3588" max="3588" width="9.140625" style="39"/>
    <col min="3589" max="3589" width="12.85546875" style="39" customWidth="1"/>
    <col min="3590" max="3590" width="13.140625" style="39" customWidth="1"/>
    <col min="3591" max="3591" width="11.85546875" style="39" customWidth="1"/>
    <col min="3592" max="3592" width="14.42578125" style="39" customWidth="1"/>
    <col min="3593" max="3593" width="24.7109375" style="39" customWidth="1"/>
    <col min="3594" max="3594" width="13.28515625" style="39" customWidth="1"/>
    <col min="3595" max="3595" width="17" style="39" customWidth="1"/>
    <col min="3596" max="3840" width="9.140625" style="39"/>
    <col min="3841" max="3841" width="20" style="39" customWidth="1"/>
    <col min="3842" max="3842" width="20.42578125" style="39" customWidth="1"/>
    <col min="3843" max="3843" width="11.28515625" style="39" customWidth="1"/>
    <col min="3844" max="3844" width="9.140625" style="39"/>
    <col min="3845" max="3845" width="12.85546875" style="39" customWidth="1"/>
    <col min="3846" max="3846" width="13.140625" style="39" customWidth="1"/>
    <col min="3847" max="3847" width="11.85546875" style="39" customWidth="1"/>
    <col min="3848" max="3848" width="14.42578125" style="39" customWidth="1"/>
    <col min="3849" max="3849" width="24.7109375" style="39" customWidth="1"/>
    <col min="3850" max="3850" width="13.28515625" style="39" customWidth="1"/>
    <col min="3851" max="3851" width="17" style="39" customWidth="1"/>
    <col min="3852" max="4096" width="9.140625" style="39"/>
    <col min="4097" max="4097" width="20" style="39" customWidth="1"/>
    <col min="4098" max="4098" width="20.42578125" style="39" customWidth="1"/>
    <col min="4099" max="4099" width="11.28515625" style="39" customWidth="1"/>
    <col min="4100" max="4100" width="9.140625" style="39"/>
    <col min="4101" max="4101" width="12.85546875" style="39" customWidth="1"/>
    <col min="4102" max="4102" width="13.140625" style="39" customWidth="1"/>
    <col min="4103" max="4103" width="11.85546875" style="39" customWidth="1"/>
    <col min="4104" max="4104" width="14.42578125" style="39" customWidth="1"/>
    <col min="4105" max="4105" width="24.7109375" style="39" customWidth="1"/>
    <col min="4106" max="4106" width="13.28515625" style="39" customWidth="1"/>
    <col min="4107" max="4107" width="17" style="39" customWidth="1"/>
    <col min="4108" max="4352" width="9.140625" style="39"/>
    <col min="4353" max="4353" width="20" style="39" customWidth="1"/>
    <col min="4354" max="4354" width="20.42578125" style="39" customWidth="1"/>
    <col min="4355" max="4355" width="11.28515625" style="39" customWidth="1"/>
    <col min="4356" max="4356" width="9.140625" style="39"/>
    <col min="4357" max="4357" width="12.85546875" style="39" customWidth="1"/>
    <col min="4358" max="4358" width="13.140625" style="39" customWidth="1"/>
    <col min="4359" max="4359" width="11.85546875" style="39" customWidth="1"/>
    <col min="4360" max="4360" width="14.42578125" style="39" customWidth="1"/>
    <col min="4361" max="4361" width="24.7109375" style="39" customWidth="1"/>
    <col min="4362" max="4362" width="13.28515625" style="39" customWidth="1"/>
    <col min="4363" max="4363" width="17" style="39" customWidth="1"/>
    <col min="4364" max="4608" width="9.140625" style="39"/>
    <col min="4609" max="4609" width="20" style="39" customWidth="1"/>
    <col min="4610" max="4610" width="20.42578125" style="39" customWidth="1"/>
    <col min="4611" max="4611" width="11.28515625" style="39" customWidth="1"/>
    <col min="4612" max="4612" width="9.140625" style="39"/>
    <col min="4613" max="4613" width="12.85546875" style="39" customWidth="1"/>
    <col min="4614" max="4614" width="13.140625" style="39" customWidth="1"/>
    <col min="4615" max="4615" width="11.85546875" style="39" customWidth="1"/>
    <col min="4616" max="4616" width="14.42578125" style="39" customWidth="1"/>
    <col min="4617" max="4617" width="24.7109375" style="39" customWidth="1"/>
    <col min="4618" max="4618" width="13.28515625" style="39" customWidth="1"/>
    <col min="4619" max="4619" width="17" style="39" customWidth="1"/>
    <col min="4620" max="4864" width="9.140625" style="39"/>
    <col min="4865" max="4865" width="20" style="39" customWidth="1"/>
    <col min="4866" max="4866" width="20.42578125" style="39" customWidth="1"/>
    <col min="4867" max="4867" width="11.28515625" style="39" customWidth="1"/>
    <col min="4868" max="4868" width="9.140625" style="39"/>
    <col min="4869" max="4869" width="12.85546875" style="39" customWidth="1"/>
    <col min="4870" max="4870" width="13.140625" style="39" customWidth="1"/>
    <col min="4871" max="4871" width="11.85546875" style="39" customWidth="1"/>
    <col min="4872" max="4872" width="14.42578125" style="39" customWidth="1"/>
    <col min="4873" max="4873" width="24.7109375" style="39" customWidth="1"/>
    <col min="4874" max="4874" width="13.28515625" style="39" customWidth="1"/>
    <col min="4875" max="4875" width="17" style="39" customWidth="1"/>
    <col min="4876" max="5120" width="9.140625" style="39"/>
    <col min="5121" max="5121" width="20" style="39" customWidth="1"/>
    <col min="5122" max="5122" width="20.42578125" style="39" customWidth="1"/>
    <col min="5123" max="5123" width="11.28515625" style="39" customWidth="1"/>
    <col min="5124" max="5124" width="9.140625" style="39"/>
    <col min="5125" max="5125" width="12.85546875" style="39" customWidth="1"/>
    <col min="5126" max="5126" width="13.140625" style="39" customWidth="1"/>
    <col min="5127" max="5127" width="11.85546875" style="39" customWidth="1"/>
    <col min="5128" max="5128" width="14.42578125" style="39" customWidth="1"/>
    <col min="5129" max="5129" width="24.7109375" style="39" customWidth="1"/>
    <col min="5130" max="5130" width="13.28515625" style="39" customWidth="1"/>
    <col min="5131" max="5131" width="17" style="39" customWidth="1"/>
    <col min="5132" max="5376" width="9.140625" style="39"/>
    <col min="5377" max="5377" width="20" style="39" customWidth="1"/>
    <col min="5378" max="5378" width="20.42578125" style="39" customWidth="1"/>
    <col min="5379" max="5379" width="11.28515625" style="39" customWidth="1"/>
    <col min="5380" max="5380" width="9.140625" style="39"/>
    <col min="5381" max="5381" width="12.85546875" style="39" customWidth="1"/>
    <col min="5382" max="5382" width="13.140625" style="39" customWidth="1"/>
    <col min="5383" max="5383" width="11.85546875" style="39" customWidth="1"/>
    <col min="5384" max="5384" width="14.42578125" style="39" customWidth="1"/>
    <col min="5385" max="5385" width="24.7109375" style="39" customWidth="1"/>
    <col min="5386" max="5386" width="13.28515625" style="39" customWidth="1"/>
    <col min="5387" max="5387" width="17" style="39" customWidth="1"/>
    <col min="5388" max="5632" width="9.140625" style="39"/>
    <col min="5633" max="5633" width="20" style="39" customWidth="1"/>
    <col min="5634" max="5634" width="20.42578125" style="39" customWidth="1"/>
    <col min="5635" max="5635" width="11.28515625" style="39" customWidth="1"/>
    <col min="5636" max="5636" width="9.140625" style="39"/>
    <col min="5637" max="5637" width="12.85546875" style="39" customWidth="1"/>
    <col min="5638" max="5638" width="13.140625" style="39" customWidth="1"/>
    <col min="5639" max="5639" width="11.85546875" style="39" customWidth="1"/>
    <col min="5640" max="5640" width="14.42578125" style="39" customWidth="1"/>
    <col min="5641" max="5641" width="24.7109375" style="39" customWidth="1"/>
    <col min="5642" max="5642" width="13.28515625" style="39" customWidth="1"/>
    <col min="5643" max="5643" width="17" style="39" customWidth="1"/>
    <col min="5644" max="5888" width="9.140625" style="39"/>
    <col min="5889" max="5889" width="20" style="39" customWidth="1"/>
    <col min="5890" max="5890" width="20.42578125" style="39" customWidth="1"/>
    <col min="5891" max="5891" width="11.28515625" style="39" customWidth="1"/>
    <col min="5892" max="5892" width="9.140625" style="39"/>
    <col min="5893" max="5893" width="12.85546875" style="39" customWidth="1"/>
    <col min="5894" max="5894" width="13.140625" style="39" customWidth="1"/>
    <col min="5895" max="5895" width="11.85546875" style="39" customWidth="1"/>
    <col min="5896" max="5896" width="14.42578125" style="39" customWidth="1"/>
    <col min="5897" max="5897" width="24.7109375" style="39" customWidth="1"/>
    <col min="5898" max="5898" width="13.28515625" style="39" customWidth="1"/>
    <col min="5899" max="5899" width="17" style="39" customWidth="1"/>
    <col min="5900" max="6144" width="9.140625" style="39"/>
    <col min="6145" max="6145" width="20" style="39" customWidth="1"/>
    <col min="6146" max="6146" width="20.42578125" style="39" customWidth="1"/>
    <col min="6147" max="6147" width="11.28515625" style="39" customWidth="1"/>
    <col min="6148" max="6148" width="9.140625" style="39"/>
    <col min="6149" max="6149" width="12.85546875" style="39" customWidth="1"/>
    <col min="6150" max="6150" width="13.140625" style="39" customWidth="1"/>
    <col min="6151" max="6151" width="11.85546875" style="39" customWidth="1"/>
    <col min="6152" max="6152" width="14.42578125" style="39" customWidth="1"/>
    <col min="6153" max="6153" width="24.7109375" style="39" customWidth="1"/>
    <col min="6154" max="6154" width="13.28515625" style="39" customWidth="1"/>
    <col min="6155" max="6155" width="17" style="39" customWidth="1"/>
    <col min="6156" max="6400" width="9.140625" style="39"/>
    <col min="6401" max="6401" width="20" style="39" customWidth="1"/>
    <col min="6402" max="6402" width="20.42578125" style="39" customWidth="1"/>
    <col min="6403" max="6403" width="11.28515625" style="39" customWidth="1"/>
    <col min="6404" max="6404" width="9.140625" style="39"/>
    <col min="6405" max="6405" width="12.85546875" style="39" customWidth="1"/>
    <col min="6406" max="6406" width="13.140625" style="39" customWidth="1"/>
    <col min="6407" max="6407" width="11.85546875" style="39" customWidth="1"/>
    <col min="6408" max="6408" width="14.42578125" style="39" customWidth="1"/>
    <col min="6409" max="6409" width="24.7109375" style="39" customWidth="1"/>
    <col min="6410" max="6410" width="13.28515625" style="39" customWidth="1"/>
    <col min="6411" max="6411" width="17" style="39" customWidth="1"/>
    <col min="6412" max="6656" width="9.140625" style="39"/>
    <col min="6657" max="6657" width="20" style="39" customWidth="1"/>
    <col min="6658" max="6658" width="20.42578125" style="39" customWidth="1"/>
    <col min="6659" max="6659" width="11.28515625" style="39" customWidth="1"/>
    <col min="6660" max="6660" width="9.140625" style="39"/>
    <col min="6661" max="6661" width="12.85546875" style="39" customWidth="1"/>
    <col min="6662" max="6662" width="13.140625" style="39" customWidth="1"/>
    <col min="6663" max="6663" width="11.85546875" style="39" customWidth="1"/>
    <col min="6664" max="6664" width="14.42578125" style="39" customWidth="1"/>
    <col min="6665" max="6665" width="24.7109375" style="39" customWidth="1"/>
    <col min="6666" max="6666" width="13.28515625" style="39" customWidth="1"/>
    <col min="6667" max="6667" width="17" style="39" customWidth="1"/>
    <col min="6668" max="6912" width="9.140625" style="39"/>
    <col min="6913" max="6913" width="20" style="39" customWidth="1"/>
    <col min="6914" max="6914" width="20.42578125" style="39" customWidth="1"/>
    <col min="6915" max="6915" width="11.28515625" style="39" customWidth="1"/>
    <col min="6916" max="6916" width="9.140625" style="39"/>
    <col min="6917" max="6917" width="12.85546875" style="39" customWidth="1"/>
    <col min="6918" max="6918" width="13.140625" style="39" customWidth="1"/>
    <col min="6919" max="6919" width="11.85546875" style="39" customWidth="1"/>
    <col min="6920" max="6920" width="14.42578125" style="39" customWidth="1"/>
    <col min="6921" max="6921" width="24.7109375" style="39" customWidth="1"/>
    <col min="6922" max="6922" width="13.28515625" style="39" customWidth="1"/>
    <col min="6923" max="6923" width="17" style="39" customWidth="1"/>
    <col min="6924" max="7168" width="9.140625" style="39"/>
    <col min="7169" max="7169" width="20" style="39" customWidth="1"/>
    <col min="7170" max="7170" width="20.42578125" style="39" customWidth="1"/>
    <col min="7171" max="7171" width="11.28515625" style="39" customWidth="1"/>
    <col min="7172" max="7172" width="9.140625" style="39"/>
    <col min="7173" max="7173" width="12.85546875" style="39" customWidth="1"/>
    <col min="7174" max="7174" width="13.140625" style="39" customWidth="1"/>
    <col min="7175" max="7175" width="11.85546875" style="39" customWidth="1"/>
    <col min="7176" max="7176" width="14.42578125" style="39" customWidth="1"/>
    <col min="7177" max="7177" width="24.7109375" style="39" customWidth="1"/>
    <col min="7178" max="7178" width="13.28515625" style="39" customWidth="1"/>
    <col min="7179" max="7179" width="17" style="39" customWidth="1"/>
    <col min="7180" max="7424" width="9.140625" style="39"/>
    <col min="7425" max="7425" width="20" style="39" customWidth="1"/>
    <col min="7426" max="7426" width="20.42578125" style="39" customWidth="1"/>
    <col min="7427" max="7427" width="11.28515625" style="39" customWidth="1"/>
    <col min="7428" max="7428" width="9.140625" style="39"/>
    <col min="7429" max="7429" width="12.85546875" style="39" customWidth="1"/>
    <col min="7430" max="7430" width="13.140625" style="39" customWidth="1"/>
    <col min="7431" max="7431" width="11.85546875" style="39" customWidth="1"/>
    <col min="7432" max="7432" width="14.42578125" style="39" customWidth="1"/>
    <col min="7433" max="7433" width="24.7109375" style="39" customWidth="1"/>
    <col min="7434" max="7434" width="13.28515625" style="39" customWidth="1"/>
    <col min="7435" max="7435" width="17" style="39" customWidth="1"/>
    <col min="7436" max="7680" width="9.140625" style="39"/>
    <col min="7681" max="7681" width="20" style="39" customWidth="1"/>
    <col min="7682" max="7682" width="20.42578125" style="39" customWidth="1"/>
    <col min="7683" max="7683" width="11.28515625" style="39" customWidth="1"/>
    <col min="7684" max="7684" width="9.140625" style="39"/>
    <col min="7685" max="7685" width="12.85546875" style="39" customWidth="1"/>
    <col min="7686" max="7686" width="13.140625" style="39" customWidth="1"/>
    <col min="7687" max="7687" width="11.85546875" style="39" customWidth="1"/>
    <col min="7688" max="7688" width="14.42578125" style="39" customWidth="1"/>
    <col min="7689" max="7689" width="24.7109375" style="39" customWidth="1"/>
    <col min="7690" max="7690" width="13.28515625" style="39" customWidth="1"/>
    <col min="7691" max="7691" width="17" style="39" customWidth="1"/>
    <col min="7692" max="7936" width="9.140625" style="39"/>
    <col min="7937" max="7937" width="20" style="39" customWidth="1"/>
    <col min="7938" max="7938" width="20.42578125" style="39" customWidth="1"/>
    <col min="7939" max="7939" width="11.28515625" style="39" customWidth="1"/>
    <col min="7940" max="7940" width="9.140625" style="39"/>
    <col min="7941" max="7941" width="12.85546875" style="39" customWidth="1"/>
    <col min="7942" max="7942" width="13.140625" style="39" customWidth="1"/>
    <col min="7943" max="7943" width="11.85546875" style="39" customWidth="1"/>
    <col min="7944" max="7944" width="14.42578125" style="39" customWidth="1"/>
    <col min="7945" max="7945" width="24.7109375" style="39" customWidth="1"/>
    <col min="7946" max="7946" width="13.28515625" style="39" customWidth="1"/>
    <col min="7947" max="7947" width="17" style="39" customWidth="1"/>
    <col min="7948" max="8192" width="9.140625" style="39"/>
    <col min="8193" max="8193" width="20" style="39" customWidth="1"/>
    <col min="8194" max="8194" width="20.42578125" style="39" customWidth="1"/>
    <col min="8195" max="8195" width="11.28515625" style="39" customWidth="1"/>
    <col min="8196" max="8196" width="9.140625" style="39"/>
    <col min="8197" max="8197" width="12.85546875" style="39" customWidth="1"/>
    <col min="8198" max="8198" width="13.140625" style="39" customWidth="1"/>
    <col min="8199" max="8199" width="11.85546875" style="39" customWidth="1"/>
    <col min="8200" max="8200" width="14.42578125" style="39" customWidth="1"/>
    <col min="8201" max="8201" width="24.7109375" style="39" customWidth="1"/>
    <col min="8202" max="8202" width="13.28515625" style="39" customWidth="1"/>
    <col min="8203" max="8203" width="17" style="39" customWidth="1"/>
    <col min="8204" max="8448" width="9.140625" style="39"/>
    <col min="8449" max="8449" width="20" style="39" customWidth="1"/>
    <col min="8450" max="8450" width="20.42578125" style="39" customWidth="1"/>
    <col min="8451" max="8451" width="11.28515625" style="39" customWidth="1"/>
    <col min="8452" max="8452" width="9.140625" style="39"/>
    <col min="8453" max="8453" width="12.85546875" style="39" customWidth="1"/>
    <col min="8454" max="8454" width="13.140625" style="39" customWidth="1"/>
    <col min="8455" max="8455" width="11.85546875" style="39" customWidth="1"/>
    <col min="8456" max="8456" width="14.42578125" style="39" customWidth="1"/>
    <col min="8457" max="8457" width="24.7109375" style="39" customWidth="1"/>
    <col min="8458" max="8458" width="13.28515625" style="39" customWidth="1"/>
    <col min="8459" max="8459" width="17" style="39" customWidth="1"/>
    <col min="8460" max="8704" width="9.140625" style="39"/>
    <col min="8705" max="8705" width="20" style="39" customWidth="1"/>
    <col min="8706" max="8706" width="20.42578125" style="39" customWidth="1"/>
    <col min="8707" max="8707" width="11.28515625" style="39" customWidth="1"/>
    <col min="8708" max="8708" width="9.140625" style="39"/>
    <col min="8709" max="8709" width="12.85546875" style="39" customWidth="1"/>
    <col min="8710" max="8710" width="13.140625" style="39" customWidth="1"/>
    <col min="8711" max="8711" width="11.85546875" style="39" customWidth="1"/>
    <col min="8712" max="8712" width="14.42578125" style="39" customWidth="1"/>
    <col min="8713" max="8713" width="24.7109375" style="39" customWidth="1"/>
    <col min="8714" max="8714" width="13.28515625" style="39" customWidth="1"/>
    <col min="8715" max="8715" width="17" style="39" customWidth="1"/>
    <col min="8716" max="8960" width="9.140625" style="39"/>
    <col min="8961" max="8961" width="20" style="39" customWidth="1"/>
    <col min="8962" max="8962" width="20.42578125" style="39" customWidth="1"/>
    <col min="8963" max="8963" width="11.28515625" style="39" customWidth="1"/>
    <col min="8964" max="8964" width="9.140625" style="39"/>
    <col min="8965" max="8965" width="12.85546875" style="39" customWidth="1"/>
    <col min="8966" max="8966" width="13.140625" style="39" customWidth="1"/>
    <col min="8967" max="8967" width="11.85546875" style="39" customWidth="1"/>
    <col min="8968" max="8968" width="14.42578125" style="39" customWidth="1"/>
    <col min="8969" max="8969" width="24.7109375" style="39" customWidth="1"/>
    <col min="8970" max="8970" width="13.28515625" style="39" customWidth="1"/>
    <col min="8971" max="8971" width="17" style="39" customWidth="1"/>
    <col min="8972" max="9216" width="9.140625" style="39"/>
    <col min="9217" max="9217" width="20" style="39" customWidth="1"/>
    <col min="9218" max="9218" width="20.42578125" style="39" customWidth="1"/>
    <col min="9219" max="9219" width="11.28515625" style="39" customWidth="1"/>
    <col min="9220" max="9220" width="9.140625" style="39"/>
    <col min="9221" max="9221" width="12.85546875" style="39" customWidth="1"/>
    <col min="9222" max="9222" width="13.140625" style="39" customWidth="1"/>
    <col min="9223" max="9223" width="11.85546875" style="39" customWidth="1"/>
    <col min="9224" max="9224" width="14.42578125" style="39" customWidth="1"/>
    <col min="9225" max="9225" width="24.7109375" style="39" customWidth="1"/>
    <col min="9226" max="9226" width="13.28515625" style="39" customWidth="1"/>
    <col min="9227" max="9227" width="17" style="39" customWidth="1"/>
    <col min="9228" max="9472" width="9.140625" style="39"/>
    <col min="9473" max="9473" width="20" style="39" customWidth="1"/>
    <col min="9474" max="9474" width="20.42578125" style="39" customWidth="1"/>
    <col min="9475" max="9475" width="11.28515625" style="39" customWidth="1"/>
    <col min="9476" max="9476" width="9.140625" style="39"/>
    <col min="9477" max="9477" width="12.85546875" style="39" customWidth="1"/>
    <col min="9478" max="9478" width="13.140625" style="39" customWidth="1"/>
    <col min="9479" max="9479" width="11.85546875" style="39" customWidth="1"/>
    <col min="9480" max="9480" width="14.42578125" style="39" customWidth="1"/>
    <col min="9481" max="9481" width="24.7109375" style="39" customWidth="1"/>
    <col min="9482" max="9482" width="13.28515625" style="39" customWidth="1"/>
    <col min="9483" max="9483" width="17" style="39" customWidth="1"/>
    <col min="9484" max="9728" width="9.140625" style="39"/>
    <col min="9729" max="9729" width="20" style="39" customWidth="1"/>
    <col min="9730" max="9730" width="20.42578125" style="39" customWidth="1"/>
    <col min="9731" max="9731" width="11.28515625" style="39" customWidth="1"/>
    <col min="9732" max="9732" width="9.140625" style="39"/>
    <col min="9733" max="9733" width="12.85546875" style="39" customWidth="1"/>
    <col min="9734" max="9734" width="13.140625" style="39" customWidth="1"/>
    <col min="9735" max="9735" width="11.85546875" style="39" customWidth="1"/>
    <col min="9736" max="9736" width="14.42578125" style="39" customWidth="1"/>
    <col min="9737" max="9737" width="24.7109375" style="39" customWidth="1"/>
    <col min="9738" max="9738" width="13.28515625" style="39" customWidth="1"/>
    <col min="9739" max="9739" width="17" style="39" customWidth="1"/>
    <col min="9740" max="9984" width="9.140625" style="39"/>
    <col min="9985" max="9985" width="20" style="39" customWidth="1"/>
    <col min="9986" max="9986" width="20.42578125" style="39" customWidth="1"/>
    <col min="9987" max="9987" width="11.28515625" style="39" customWidth="1"/>
    <col min="9988" max="9988" width="9.140625" style="39"/>
    <col min="9989" max="9989" width="12.85546875" style="39" customWidth="1"/>
    <col min="9990" max="9990" width="13.140625" style="39" customWidth="1"/>
    <col min="9991" max="9991" width="11.85546875" style="39" customWidth="1"/>
    <col min="9992" max="9992" width="14.42578125" style="39" customWidth="1"/>
    <col min="9993" max="9993" width="24.7109375" style="39" customWidth="1"/>
    <col min="9994" max="9994" width="13.28515625" style="39" customWidth="1"/>
    <col min="9995" max="9995" width="17" style="39" customWidth="1"/>
    <col min="9996" max="10240" width="9.140625" style="39"/>
    <col min="10241" max="10241" width="20" style="39" customWidth="1"/>
    <col min="10242" max="10242" width="20.42578125" style="39" customWidth="1"/>
    <col min="10243" max="10243" width="11.28515625" style="39" customWidth="1"/>
    <col min="10244" max="10244" width="9.140625" style="39"/>
    <col min="10245" max="10245" width="12.85546875" style="39" customWidth="1"/>
    <col min="10246" max="10246" width="13.140625" style="39" customWidth="1"/>
    <col min="10247" max="10247" width="11.85546875" style="39" customWidth="1"/>
    <col min="10248" max="10248" width="14.42578125" style="39" customWidth="1"/>
    <col min="10249" max="10249" width="24.7109375" style="39" customWidth="1"/>
    <col min="10250" max="10250" width="13.28515625" style="39" customWidth="1"/>
    <col min="10251" max="10251" width="17" style="39" customWidth="1"/>
    <col min="10252" max="10496" width="9.140625" style="39"/>
    <col min="10497" max="10497" width="20" style="39" customWidth="1"/>
    <col min="10498" max="10498" width="20.42578125" style="39" customWidth="1"/>
    <col min="10499" max="10499" width="11.28515625" style="39" customWidth="1"/>
    <col min="10500" max="10500" width="9.140625" style="39"/>
    <col min="10501" max="10501" width="12.85546875" style="39" customWidth="1"/>
    <col min="10502" max="10502" width="13.140625" style="39" customWidth="1"/>
    <col min="10503" max="10503" width="11.85546875" style="39" customWidth="1"/>
    <col min="10504" max="10504" width="14.42578125" style="39" customWidth="1"/>
    <col min="10505" max="10505" width="24.7109375" style="39" customWidth="1"/>
    <col min="10506" max="10506" width="13.28515625" style="39" customWidth="1"/>
    <col min="10507" max="10507" width="17" style="39" customWidth="1"/>
    <col min="10508" max="10752" width="9.140625" style="39"/>
    <col min="10753" max="10753" width="20" style="39" customWidth="1"/>
    <col min="10754" max="10754" width="20.42578125" style="39" customWidth="1"/>
    <col min="10755" max="10755" width="11.28515625" style="39" customWidth="1"/>
    <col min="10756" max="10756" width="9.140625" style="39"/>
    <col min="10757" max="10757" width="12.85546875" style="39" customWidth="1"/>
    <col min="10758" max="10758" width="13.140625" style="39" customWidth="1"/>
    <col min="10759" max="10759" width="11.85546875" style="39" customWidth="1"/>
    <col min="10760" max="10760" width="14.42578125" style="39" customWidth="1"/>
    <col min="10761" max="10761" width="24.7109375" style="39" customWidth="1"/>
    <col min="10762" max="10762" width="13.28515625" style="39" customWidth="1"/>
    <col min="10763" max="10763" width="17" style="39" customWidth="1"/>
    <col min="10764" max="11008" width="9.140625" style="39"/>
    <col min="11009" max="11009" width="20" style="39" customWidth="1"/>
    <col min="11010" max="11010" width="20.42578125" style="39" customWidth="1"/>
    <col min="11011" max="11011" width="11.28515625" style="39" customWidth="1"/>
    <col min="11012" max="11012" width="9.140625" style="39"/>
    <col min="11013" max="11013" width="12.85546875" style="39" customWidth="1"/>
    <col min="11014" max="11014" width="13.140625" style="39" customWidth="1"/>
    <col min="11015" max="11015" width="11.85546875" style="39" customWidth="1"/>
    <col min="11016" max="11016" width="14.42578125" style="39" customWidth="1"/>
    <col min="11017" max="11017" width="24.7109375" style="39" customWidth="1"/>
    <col min="11018" max="11018" width="13.28515625" style="39" customWidth="1"/>
    <col min="11019" max="11019" width="17" style="39" customWidth="1"/>
    <col min="11020" max="11264" width="9.140625" style="39"/>
    <col min="11265" max="11265" width="20" style="39" customWidth="1"/>
    <col min="11266" max="11266" width="20.42578125" style="39" customWidth="1"/>
    <col min="11267" max="11267" width="11.28515625" style="39" customWidth="1"/>
    <col min="11268" max="11268" width="9.140625" style="39"/>
    <col min="11269" max="11269" width="12.85546875" style="39" customWidth="1"/>
    <col min="11270" max="11270" width="13.140625" style="39" customWidth="1"/>
    <col min="11271" max="11271" width="11.85546875" style="39" customWidth="1"/>
    <col min="11272" max="11272" width="14.42578125" style="39" customWidth="1"/>
    <col min="11273" max="11273" width="24.7109375" style="39" customWidth="1"/>
    <col min="11274" max="11274" width="13.28515625" style="39" customWidth="1"/>
    <col min="11275" max="11275" width="17" style="39" customWidth="1"/>
    <col min="11276" max="11520" width="9.140625" style="39"/>
    <col min="11521" max="11521" width="20" style="39" customWidth="1"/>
    <col min="11522" max="11522" width="20.42578125" style="39" customWidth="1"/>
    <col min="11523" max="11523" width="11.28515625" style="39" customWidth="1"/>
    <col min="11524" max="11524" width="9.140625" style="39"/>
    <col min="11525" max="11525" width="12.85546875" style="39" customWidth="1"/>
    <col min="11526" max="11526" width="13.140625" style="39" customWidth="1"/>
    <col min="11527" max="11527" width="11.85546875" style="39" customWidth="1"/>
    <col min="11528" max="11528" width="14.42578125" style="39" customWidth="1"/>
    <col min="11529" max="11529" width="24.7109375" style="39" customWidth="1"/>
    <col min="11530" max="11530" width="13.28515625" style="39" customWidth="1"/>
    <col min="11531" max="11531" width="17" style="39" customWidth="1"/>
    <col min="11532" max="11776" width="9.140625" style="39"/>
    <col min="11777" max="11777" width="20" style="39" customWidth="1"/>
    <col min="11778" max="11778" width="20.42578125" style="39" customWidth="1"/>
    <col min="11779" max="11779" width="11.28515625" style="39" customWidth="1"/>
    <col min="11780" max="11780" width="9.140625" style="39"/>
    <col min="11781" max="11781" width="12.85546875" style="39" customWidth="1"/>
    <col min="11782" max="11782" width="13.140625" style="39" customWidth="1"/>
    <col min="11783" max="11783" width="11.85546875" style="39" customWidth="1"/>
    <col min="11784" max="11784" width="14.42578125" style="39" customWidth="1"/>
    <col min="11785" max="11785" width="24.7109375" style="39" customWidth="1"/>
    <col min="11786" max="11786" width="13.28515625" style="39" customWidth="1"/>
    <col min="11787" max="11787" width="17" style="39" customWidth="1"/>
    <col min="11788" max="12032" width="9.140625" style="39"/>
    <col min="12033" max="12033" width="20" style="39" customWidth="1"/>
    <col min="12034" max="12034" width="20.42578125" style="39" customWidth="1"/>
    <col min="12035" max="12035" width="11.28515625" style="39" customWidth="1"/>
    <col min="12036" max="12036" width="9.140625" style="39"/>
    <col min="12037" max="12037" width="12.85546875" style="39" customWidth="1"/>
    <col min="12038" max="12038" width="13.140625" style="39" customWidth="1"/>
    <col min="12039" max="12039" width="11.85546875" style="39" customWidth="1"/>
    <col min="12040" max="12040" width="14.42578125" style="39" customWidth="1"/>
    <col min="12041" max="12041" width="24.7109375" style="39" customWidth="1"/>
    <col min="12042" max="12042" width="13.28515625" style="39" customWidth="1"/>
    <col min="12043" max="12043" width="17" style="39" customWidth="1"/>
    <col min="12044" max="12288" width="9.140625" style="39"/>
    <col min="12289" max="12289" width="20" style="39" customWidth="1"/>
    <col min="12290" max="12290" width="20.42578125" style="39" customWidth="1"/>
    <col min="12291" max="12291" width="11.28515625" style="39" customWidth="1"/>
    <col min="12292" max="12292" width="9.140625" style="39"/>
    <col min="12293" max="12293" width="12.85546875" style="39" customWidth="1"/>
    <col min="12294" max="12294" width="13.140625" style="39" customWidth="1"/>
    <col min="12295" max="12295" width="11.85546875" style="39" customWidth="1"/>
    <col min="12296" max="12296" width="14.42578125" style="39" customWidth="1"/>
    <col min="12297" max="12297" width="24.7109375" style="39" customWidth="1"/>
    <col min="12298" max="12298" width="13.28515625" style="39" customWidth="1"/>
    <col min="12299" max="12299" width="17" style="39" customWidth="1"/>
    <col min="12300" max="12544" width="9.140625" style="39"/>
    <col min="12545" max="12545" width="20" style="39" customWidth="1"/>
    <col min="12546" max="12546" width="20.42578125" style="39" customWidth="1"/>
    <col min="12547" max="12547" width="11.28515625" style="39" customWidth="1"/>
    <col min="12548" max="12548" width="9.140625" style="39"/>
    <col min="12549" max="12549" width="12.85546875" style="39" customWidth="1"/>
    <col min="12550" max="12550" width="13.140625" style="39" customWidth="1"/>
    <col min="12551" max="12551" width="11.85546875" style="39" customWidth="1"/>
    <col min="12552" max="12552" width="14.42578125" style="39" customWidth="1"/>
    <col min="12553" max="12553" width="24.7109375" style="39" customWidth="1"/>
    <col min="12554" max="12554" width="13.28515625" style="39" customWidth="1"/>
    <col min="12555" max="12555" width="17" style="39" customWidth="1"/>
    <col min="12556" max="12800" width="9.140625" style="39"/>
    <col min="12801" max="12801" width="20" style="39" customWidth="1"/>
    <col min="12802" max="12802" width="20.42578125" style="39" customWidth="1"/>
    <col min="12803" max="12803" width="11.28515625" style="39" customWidth="1"/>
    <col min="12804" max="12804" width="9.140625" style="39"/>
    <col min="12805" max="12805" width="12.85546875" style="39" customWidth="1"/>
    <col min="12806" max="12806" width="13.140625" style="39" customWidth="1"/>
    <col min="12807" max="12807" width="11.85546875" style="39" customWidth="1"/>
    <col min="12808" max="12808" width="14.42578125" style="39" customWidth="1"/>
    <col min="12809" max="12809" width="24.7109375" style="39" customWidth="1"/>
    <col min="12810" max="12810" width="13.28515625" style="39" customWidth="1"/>
    <col min="12811" max="12811" width="17" style="39" customWidth="1"/>
    <col min="12812" max="13056" width="9.140625" style="39"/>
    <col min="13057" max="13057" width="20" style="39" customWidth="1"/>
    <col min="13058" max="13058" width="20.42578125" style="39" customWidth="1"/>
    <col min="13059" max="13059" width="11.28515625" style="39" customWidth="1"/>
    <col min="13060" max="13060" width="9.140625" style="39"/>
    <col min="13061" max="13061" width="12.85546875" style="39" customWidth="1"/>
    <col min="13062" max="13062" width="13.140625" style="39" customWidth="1"/>
    <col min="13063" max="13063" width="11.85546875" style="39" customWidth="1"/>
    <col min="13064" max="13064" width="14.42578125" style="39" customWidth="1"/>
    <col min="13065" max="13065" width="24.7109375" style="39" customWidth="1"/>
    <col min="13066" max="13066" width="13.28515625" style="39" customWidth="1"/>
    <col min="13067" max="13067" width="17" style="39" customWidth="1"/>
    <col min="13068" max="13312" width="9.140625" style="39"/>
    <col min="13313" max="13313" width="20" style="39" customWidth="1"/>
    <col min="13314" max="13314" width="20.42578125" style="39" customWidth="1"/>
    <col min="13315" max="13315" width="11.28515625" style="39" customWidth="1"/>
    <col min="13316" max="13316" width="9.140625" style="39"/>
    <col min="13317" max="13317" width="12.85546875" style="39" customWidth="1"/>
    <col min="13318" max="13318" width="13.140625" style="39" customWidth="1"/>
    <col min="13319" max="13319" width="11.85546875" style="39" customWidth="1"/>
    <col min="13320" max="13320" width="14.42578125" style="39" customWidth="1"/>
    <col min="13321" max="13321" width="24.7109375" style="39" customWidth="1"/>
    <col min="13322" max="13322" width="13.28515625" style="39" customWidth="1"/>
    <col min="13323" max="13323" width="17" style="39" customWidth="1"/>
    <col min="13324" max="13568" width="9.140625" style="39"/>
    <col min="13569" max="13569" width="20" style="39" customWidth="1"/>
    <col min="13570" max="13570" width="20.42578125" style="39" customWidth="1"/>
    <col min="13571" max="13571" width="11.28515625" style="39" customWidth="1"/>
    <col min="13572" max="13572" width="9.140625" style="39"/>
    <col min="13573" max="13573" width="12.85546875" style="39" customWidth="1"/>
    <col min="13574" max="13574" width="13.140625" style="39" customWidth="1"/>
    <col min="13575" max="13575" width="11.85546875" style="39" customWidth="1"/>
    <col min="13576" max="13576" width="14.42578125" style="39" customWidth="1"/>
    <col min="13577" max="13577" width="24.7109375" style="39" customWidth="1"/>
    <col min="13578" max="13578" width="13.28515625" style="39" customWidth="1"/>
    <col min="13579" max="13579" width="17" style="39" customWidth="1"/>
    <col min="13580" max="13824" width="9.140625" style="39"/>
    <col min="13825" max="13825" width="20" style="39" customWidth="1"/>
    <col min="13826" max="13826" width="20.42578125" style="39" customWidth="1"/>
    <col min="13827" max="13827" width="11.28515625" style="39" customWidth="1"/>
    <col min="13828" max="13828" width="9.140625" style="39"/>
    <col min="13829" max="13829" width="12.85546875" style="39" customWidth="1"/>
    <col min="13830" max="13830" width="13.140625" style="39" customWidth="1"/>
    <col min="13831" max="13831" width="11.85546875" style="39" customWidth="1"/>
    <col min="13832" max="13832" width="14.42578125" style="39" customWidth="1"/>
    <col min="13833" max="13833" width="24.7109375" style="39" customWidth="1"/>
    <col min="13834" max="13834" width="13.28515625" style="39" customWidth="1"/>
    <col min="13835" max="13835" width="17" style="39" customWidth="1"/>
    <col min="13836" max="14080" width="9.140625" style="39"/>
    <col min="14081" max="14081" width="20" style="39" customWidth="1"/>
    <col min="14082" max="14082" width="20.42578125" style="39" customWidth="1"/>
    <col min="14083" max="14083" width="11.28515625" style="39" customWidth="1"/>
    <col min="14084" max="14084" width="9.140625" style="39"/>
    <col min="14085" max="14085" width="12.85546875" style="39" customWidth="1"/>
    <col min="14086" max="14086" width="13.140625" style="39" customWidth="1"/>
    <col min="14087" max="14087" width="11.85546875" style="39" customWidth="1"/>
    <col min="14088" max="14088" width="14.42578125" style="39" customWidth="1"/>
    <col min="14089" max="14089" width="24.7109375" style="39" customWidth="1"/>
    <col min="14090" max="14090" width="13.28515625" style="39" customWidth="1"/>
    <col min="14091" max="14091" width="17" style="39" customWidth="1"/>
    <col min="14092" max="14336" width="9.140625" style="39"/>
    <col min="14337" max="14337" width="20" style="39" customWidth="1"/>
    <col min="14338" max="14338" width="20.42578125" style="39" customWidth="1"/>
    <col min="14339" max="14339" width="11.28515625" style="39" customWidth="1"/>
    <col min="14340" max="14340" width="9.140625" style="39"/>
    <col min="14341" max="14341" width="12.85546875" style="39" customWidth="1"/>
    <col min="14342" max="14342" width="13.140625" style="39" customWidth="1"/>
    <col min="14343" max="14343" width="11.85546875" style="39" customWidth="1"/>
    <col min="14344" max="14344" width="14.42578125" style="39" customWidth="1"/>
    <col min="14345" max="14345" width="24.7109375" style="39" customWidth="1"/>
    <col min="14346" max="14346" width="13.28515625" style="39" customWidth="1"/>
    <col min="14347" max="14347" width="17" style="39" customWidth="1"/>
    <col min="14348" max="14592" width="9.140625" style="39"/>
    <col min="14593" max="14593" width="20" style="39" customWidth="1"/>
    <col min="14594" max="14594" width="20.42578125" style="39" customWidth="1"/>
    <col min="14595" max="14595" width="11.28515625" style="39" customWidth="1"/>
    <col min="14596" max="14596" width="9.140625" style="39"/>
    <col min="14597" max="14597" width="12.85546875" style="39" customWidth="1"/>
    <col min="14598" max="14598" width="13.140625" style="39" customWidth="1"/>
    <col min="14599" max="14599" width="11.85546875" style="39" customWidth="1"/>
    <col min="14600" max="14600" width="14.42578125" style="39" customWidth="1"/>
    <col min="14601" max="14601" width="24.7109375" style="39" customWidth="1"/>
    <col min="14602" max="14602" width="13.28515625" style="39" customWidth="1"/>
    <col min="14603" max="14603" width="17" style="39" customWidth="1"/>
    <col min="14604" max="14848" width="9.140625" style="39"/>
    <col min="14849" max="14849" width="20" style="39" customWidth="1"/>
    <col min="14850" max="14850" width="20.42578125" style="39" customWidth="1"/>
    <col min="14851" max="14851" width="11.28515625" style="39" customWidth="1"/>
    <col min="14852" max="14852" width="9.140625" style="39"/>
    <col min="14853" max="14853" width="12.85546875" style="39" customWidth="1"/>
    <col min="14854" max="14854" width="13.140625" style="39" customWidth="1"/>
    <col min="14855" max="14855" width="11.85546875" style="39" customWidth="1"/>
    <col min="14856" max="14856" width="14.42578125" style="39" customWidth="1"/>
    <col min="14857" max="14857" width="24.7109375" style="39" customWidth="1"/>
    <col min="14858" max="14858" width="13.28515625" style="39" customWidth="1"/>
    <col min="14859" max="14859" width="17" style="39" customWidth="1"/>
    <col min="14860" max="15104" width="9.140625" style="39"/>
    <col min="15105" max="15105" width="20" style="39" customWidth="1"/>
    <col min="15106" max="15106" width="20.42578125" style="39" customWidth="1"/>
    <col min="15107" max="15107" width="11.28515625" style="39" customWidth="1"/>
    <col min="15108" max="15108" width="9.140625" style="39"/>
    <col min="15109" max="15109" width="12.85546875" style="39" customWidth="1"/>
    <col min="15110" max="15110" width="13.140625" style="39" customWidth="1"/>
    <col min="15111" max="15111" width="11.85546875" style="39" customWidth="1"/>
    <col min="15112" max="15112" width="14.42578125" style="39" customWidth="1"/>
    <col min="15113" max="15113" width="24.7109375" style="39" customWidth="1"/>
    <col min="15114" max="15114" width="13.28515625" style="39" customWidth="1"/>
    <col min="15115" max="15115" width="17" style="39" customWidth="1"/>
    <col min="15116" max="15360" width="9.140625" style="39"/>
    <col min="15361" max="15361" width="20" style="39" customWidth="1"/>
    <col min="15362" max="15362" width="20.42578125" style="39" customWidth="1"/>
    <col min="15363" max="15363" width="11.28515625" style="39" customWidth="1"/>
    <col min="15364" max="15364" width="9.140625" style="39"/>
    <col min="15365" max="15365" width="12.85546875" style="39" customWidth="1"/>
    <col min="15366" max="15366" width="13.140625" style="39" customWidth="1"/>
    <col min="15367" max="15367" width="11.85546875" style="39" customWidth="1"/>
    <col min="15368" max="15368" width="14.42578125" style="39" customWidth="1"/>
    <col min="15369" max="15369" width="24.7109375" style="39" customWidth="1"/>
    <col min="15370" max="15370" width="13.28515625" style="39" customWidth="1"/>
    <col min="15371" max="15371" width="17" style="39" customWidth="1"/>
    <col min="15372" max="15616" width="9.140625" style="39"/>
    <col min="15617" max="15617" width="20" style="39" customWidth="1"/>
    <col min="15618" max="15618" width="20.42578125" style="39" customWidth="1"/>
    <col min="15619" max="15619" width="11.28515625" style="39" customWidth="1"/>
    <col min="15620" max="15620" width="9.140625" style="39"/>
    <col min="15621" max="15621" width="12.85546875" style="39" customWidth="1"/>
    <col min="15622" max="15622" width="13.140625" style="39" customWidth="1"/>
    <col min="15623" max="15623" width="11.85546875" style="39" customWidth="1"/>
    <col min="15624" max="15624" width="14.42578125" style="39" customWidth="1"/>
    <col min="15625" max="15625" width="24.7109375" style="39" customWidth="1"/>
    <col min="15626" max="15626" width="13.28515625" style="39" customWidth="1"/>
    <col min="15627" max="15627" width="17" style="39" customWidth="1"/>
    <col min="15628" max="15872" width="9.140625" style="39"/>
    <col min="15873" max="15873" width="20" style="39" customWidth="1"/>
    <col min="15874" max="15874" width="20.42578125" style="39" customWidth="1"/>
    <col min="15875" max="15875" width="11.28515625" style="39" customWidth="1"/>
    <col min="15876" max="15876" width="9.140625" style="39"/>
    <col min="15877" max="15877" width="12.85546875" style="39" customWidth="1"/>
    <col min="15878" max="15878" width="13.140625" style="39" customWidth="1"/>
    <col min="15879" max="15879" width="11.85546875" style="39" customWidth="1"/>
    <col min="15880" max="15880" width="14.42578125" style="39" customWidth="1"/>
    <col min="15881" max="15881" width="24.7109375" style="39" customWidth="1"/>
    <col min="15882" max="15882" width="13.28515625" style="39" customWidth="1"/>
    <col min="15883" max="15883" width="17" style="39" customWidth="1"/>
    <col min="15884" max="16128" width="9.140625" style="39"/>
    <col min="16129" max="16129" width="20" style="39" customWidth="1"/>
    <col min="16130" max="16130" width="20.42578125" style="39" customWidth="1"/>
    <col min="16131" max="16131" width="11.28515625" style="39" customWidth="1"/>
    <col min="16132" max="16132" width="9.140625" style="39"/>
    <col min="16133" max="16133" width="12.85546875" style="39" customWidth="1"/>
    <col min="16134" max="16134" width="13.140625" style="39" customWidth="1"/>
    <col min="16135" max="16135" width="11.85546875" style="39" customWidth="1"/>
    <col min="16136" max="16136" width="14.42578125" style="39" customWidth="1"/>
    <col min="16137" max="16137" width="24.7109375" style="39" customWidth="1"/>
    <col min="16138" max="16138" width="13.28515625" style="39" customWidth="1"/>
    <col min="16139" max="16139" width="17" style="39" customWidth="1"/>
    <col min="16140" max="16384" width="9.140625" style="39"/>
  </cols>
  <sheetData>
    <row r="1" spans="1:12" ht="15" x14ac:dyDescent="0.2">
      <c r="K1" s="40"/>
      <c r="L1" s="40"/>
    </row>
    <row r="2" spans="1:12" x14ac:dyDescent="0.2">
      <c r="A2" s="41"/>
      <c r="B2" s="41"/>
      <c r="C2" s="41"/>
      <c r="D2" s="41"/>
      <c r="E2" s="41"/>
      <c r="F2" s="41"/>
      <c r="G2" s="41"/>
      <c r="H2" s="42"/>
      <c r="I2" s="42"/>
      <c r="K2" s="43"/>
      <c r="L2" s="43"/>
    </row>
    <row r="3" spans="1:12" ht="18.75" x14ac:dyDescent="0.2">
      <c r="A3" s="41"/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1"/>
    </row>
    <row r="4" spans="1:12" ht="13.5" thickBot="1" x14ac:dyDescent="0.25">
      <c r="A4" s="46" t="s">
        <v>56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x14ac:dyDescent="0.2">
      <c r="A5" s="47" t="s">
        <v>33</v>
      </c>
      <c r="B5" s="48" t="s">
        <v>5</v>
      </c>
      <c r="C5" s="49" t="s">
        <v>6</v>
      </c>
      <c r="D5" s="49"/>
      <c r="E5" s="49"/>
      <c r="F5" s="49" t="s">
        <v>7</v>
      </c>
      <c r="G5" s="49" t="s">
        <v>8</v>
      </c>
      <c r="H5" s="49"/>
      <c r="I5" s="49"/>
      <c r="J5" s="49"/>
      <c r="K5" s="50" t="s">
        <v>9</v>
      </c>
    </row>
    <row r="6" spans="1:12" ht="177.75" customHeight="1" thickBot="1" x14ac:dyDescent="0.25">
      <c r="A6" s="51"/>
      <c r="B6" s="48"/>
      <c r="C6" s="52" t="s">
        <v>10</v>
      </c>
      <c r="D6" s="52" t="s">
        <v>11</v>
      </c>
      <c r="E6" s="52" t="s">
        <v>12</v>
      </c>
      <c r="F6" s="49"/>
      <c r="G6" s="53" t="s">
        <v>13</v>
      </c>
      <c r="H6" s="52" t="s">
        <v>14</v>
      </c>
      <c r="I6" s="52" t="s">
        <v>15</v>
      </c>
      <c r="J6" s="52" t="s">
        <v>14</v>
      </c>
      <c r="K6" s="50"/>
    </row>
    <row r="7" spans="1:12" ht="99" customHeight="1" x14ac:dyDescent="0.25">
      <c r="A7" s="61" t="s">
        <v>34</v>
      </c>
      <c r="B7" s="55" t="s">
        <v>57</v>
      </c>
      <c r="C7" s="56"/>
      <c r="D7" s="56">
        <v>23.9</v>
      </c>
      <c r="E7" s="55" t="s">
        <v>58</v>
      </c>
      <c r="F7" s="57">
        <v>23.9</v>
      </c>
      <c r="G7" s="58">
        <v>2220</v>
      </c>
      <c r="H7" s="56">
        <v>23.9</v>
      </c>
      <c r="I7" s="59" t="s">
        <v>58</v>
      </c>
      <c r="J7" s="56">
        <v>23.9</v>
      </c>
      <c r="K7" s="60"/>
    </row>
    <row r="8" spans="1:12" ht="3.75" customHeight="1" x14ac:dyDescent="0.25">
      <c r="A8" s="61"/>
      <c r="C8" s="56"/>
      <c r="D8" s="56"/>
      <c r="E8" s="55"/>
      <c r="F8" s="57">
        <f t="shared" ref="F8:F50" si="0">SUM(C8,D8)</f>
        <v>0</v>
      </c>
      <c r="G8" s="58"/>
      <c r="H8" s="56"/>
      <c r="I8" s="59"/>
      <c r="J8" s="56"/>
      <c r="K8" s="60"/>
    </row>
    <row r="9" spans="1:12" ht="14.25" customHeight="1" thickBot="1" x14ac:dyDescent="0.3">
      <c r="A9" s="62"/>
      <c r="B9" s="58"/>
      <c r="C9" s="56"/>
      <c r="D9" s="56"/>
      <c r="E9" s="55"/>
      <c r="F9" s="57">
        <f t="shared" si="0"/>
        <v>0</v>
      </c>
      <c r="G9" s="58"/>
      <c r="H9" s="56"/>
      <c r="I9" s="59"/>
      <c r="J9" s="56"/>
      <c r="K9" s="60"/>
    </row>
    <row r="10" spans="1:12" ht="15.75" x14ac:dyDescent="0.25">
      <c r="A10" s="63"/>
      <c r="B10" s="58"/>
      <c r="C10" s="56"/>
      <c r="D10" s="56"/>
      <c r="E10" s="55"/>
      <c r="F10" s="57">
        <f t="shared" si="0"/>
        <v>0</v>
      </c>
      <c r="G10" s="58"/>
      <c r="H10" s="56"/>
      <c r="I10" s="59"/>
      <c r="J10" s="56"/>
      <c r="K10" s="60"/>
    </row>
    <row r="11" spans="1:12" ht="15.75" x14ac:dyDescent="0.25">
      <c r="A11" s="63"/>
      <c r="B11" s="58"/>
      <c r="C11" s="56"/>
      <c r="D11" s="56"/>
      <c r="E11" s="55"/>
      <c r="F11" s="57">
        <f t="shared" si="0"/>
        <v>0</v>
      </c>
      <c r="G11" s="58"/>
      <c r="H11" s="56"/>
      <c r="I11" s="59"/>
      <c r="J11" s="56"/>
      <c r="K11" s="60"/>
    </row>
    <row r="12" spans="1:12" ht="15.75" x14ac:dyDescent="0.25">
      <c r="A12" s="63"/>
      <c r="B12" s="58"/>
      <c r="C12" s="56"/>
      <c r="D12" s="56"/>
      <c r="E12" s="55"/>
      <c r="F12" s="57">
        <f t="shared" si="0"/>
        <v>0</v>
      </c>
      <c r="G12" s="64"/>
      <c r="H12" s="56"/>
      <c r="I12" s="55"/>
      <c r="J12" s="56"/>
      <c r="K12" s="60"/>
    </row>
    <row r="13" spans="1:12" ht="15.75" x14ac:dyDescent="0.25">
      <c r="A13" s="63"/>
      <c r="B13" s="58"/>
      <c r="C13" s="56"/>
      <c r="D13" s="56"/>
      <c r="E13" s="55"/>
      <c r="F13" s="57">
        <f t="shared" si="0"/>
        <v>0</v>
      </c>
      <c r="G13" s="64"/>
      <c r="H13" s="56"/>
      <c r="I13" s="55"/>
      <c r="J13" s="56"/>
      <c r="K13" s="60"/>
    </row>
    <row r="14" spans="1:12" ht="15.75" x14ac:dyDescent="0.25">
      <c r="A14" s="63"/>
      <c r="B14" s="58"/>
      <c r="C14" s="56"/>
      <c r="D14" s="56"/>
      <c r="E14" s="55"/>
      <c r="F14" s="57">
        <f t="shared" si="0"/>
        <v>0</v>
      </c>
      <c r="G14" s="58"/>
      <c r="H14" s="56"/>
      <c r="I14" s="55"/>
      <c r="J14" s="56"/>
      <c r="K14" s="60"/>
    </row>
    <row r="15" spans="1:12" ht="15.75" x14ac:dyDescent="0.25">
      <c r="A15" s="64"/>
      <c r="B15" s="58"/>
      <c r="C15" s="56"/>
      <c r="D15" s="56"/>
      <c r="E15" s="55"/>
      <c r="F15" s="57">
        <f t="shared" si="0"/>
        <v>0</v>
      </c>
      <c r="G15" s="58"/>
      <c r="H15" s="56"/>
      <c r="I15" s="55"/>
      <c r="J15" s="56"/>
      <c r="K15" s="60"/>
    </row>
    <row r="16" spans="1:12" ht="15.75" x14ac:dyDescent="0.25">
      <c r="A16" s="64"/>
      <c r="B16" s="58"/>
      <c r="C16" s="56"/>
      <c r="D16" s="56"/>
      <c r="E16" s="55"/>
      <c r="F16" s="57">
        <f t="shared" si="0"/>
        <v>0</v>
      </c>
      <c r="G16" s="58"/>
      <c r="H16" s="56"/>
      <c r="I16" s="55"/>
      <c r="J16" s="56"/>
      <c r="K16" s="60"/>
    </row>
    <row r="17" spans="1:11" ht="15.75" x14ac:dyDescent="0.25">
      <c r="A17" s="63"/>
      <c r="B17" s="58"/>
      <c r="C17" s="56"/>
      <c r="D17" s="56"/>
      <c r="E17" s="55"/>
      <c r="F17" s="57">
        <f t="shared" si="0"/>
        <v>0</v>
      </c>
      <c r="G17" s="58"/>
      <c r="H17" s="56"/>
      <c r="I17" s="55"/>
      <c r="J17" s="56"/>
      <c r="K17" s="60"/>
    </row>
    <row r="18" spans="1:11" ht="15.75" x14ac:dyDescent="0.25">
      <c r="A18" s="63"/>
      <c r="B18" s="58"/>
      <c r="C18" s="56"/>
      <c r="D18" s="56"/>
      <c r="E18" s="55"/>
      <c r="F18" s="57">
        <f t="shared" si="0"/>
        <v>0</v>
      </c>
      <c r="G18" s="58"/>
      <c r="H18" s="56"/>
      <c r="I18" s="55"/>
      <c r="J18" s="56"/>
      <c r="K18" s="60"/>
    </row>
    <row r="19" spans="1:11" ht="15.75" x14ac:dyDescent="0.25">
      <c r="A19" s="63"/>
      <c r="B19" s="58"/>
      <c r="C19" s="56"/>
      <c r="D19" s="56"/>
      <c r="E19" s="55"/>
      <c r="F19" s="57">
        <f t="shared" si="0"/>
        <v>0</v>
      </c>
      <c r="G19" s="58"/>
      <c r="H19" s="56"/>
      <c r="I19" s="55"/>
      <c r="J19" s="56"/>
      <c r="K19" s="60"/>
    </row>
    <row r="20" spans="1:11" ht="15.75" x14ac:dyDescent="0.25">
      <c r="A20" s="63"/>
      <c r="B20" s="58"/>
      <c r="C20" s="56"/>
      <c r="D20" s="56"/>
      <c r="E20" s="55"/>
      <c r="F20" s="57">
        <f t="shared" si="0"/>
        <v>0</v>
      </c>
      <c r="G20" s="58"/>
      <c r="H20" s="56"/>
      <c r="I20" s="55"/>
      <c r="J20" s="56"/>
      <c r="K20" s="60"/>
    </row>
    <row r="21" spans="1:11" ht="15.75" x14ac:dyDescent="0.25">
      <c r="A21" s="63"/>
      <c r="B21" s="58"/>
      <c r="C21" s="56"/>
      <c r="D21" s="56"/>
      <c r="E21" s="55"/>
      <c r="F21" s="57">
        <f t="shared" si="0"/>
        <v>0</v>
      </c>
      <c r="G21" s="58"/>
      <c r="H21" s="56"/>
      <c r="I21" s="55"/>
      <c r="J21" s="56"/>
      <c r="K21" s="60"/>
    </row>
    <row r="22" spans="1:11" ht="15.75" x14ac:dyDescent="0.25">
      <c r="A22" s="63"/>
      <c r="B22" s="58"/>
      <c r="C22" s="56"/>
      <c r="D22" s="56"/>
      <c r="E22" s="55"/>
      <c r="F22" s="57">
        <f t="shared" si="0"/>
        <v>0</v>
      </c>
      <c r="G22" s="58"/>
      <c r="H22" s="56"/>
      <c r="I22" s="55"/>
      <c r="J22" s="56"/>
      <c r="K22" s="60"/>
    </row>
    <row r="23" spans="1:11" ht="15.75" x14ac:dyDescent="0.25">
      <c r="A23" s="63"/>
      <c r="B23" s="58"/>
      <c r="C23" s="56"/>
      <c r="D23" s="56"/>
      <c r="E23" s="55"/>
      <c r="F23" s="57">
        <f t="shared" si="0"/>
        <v>0</v>
      </c>
      <c r="G23" s="58"/>
      <c r="H23" s="56"/>
      <c r="I23" s="55"/>
      <c r="J23" s="56"/>
      <c r="K23" s="60"/>
    </row>
    <row r="24" spans="1:11" ht="15.75" x14ac:dyDescent="0.25">
      <c r="A24" s="63"/>
      <c r="B24" s="58"/>
      <c r="C24" s="56"/>
      <c r="D24" s="56"/>
      <c r="E24" s="55"/>
      <c r="F24" s="57">
        <f t="shared" si="0"/>
        <v>0</v>
      </c>
      <c r="G24" s="58"/>
      <c r="H24" s="56"/>
      <c r="I24" s="55"/>
      <c r="J24" s="56"/>
      <c r="K24" s="60"/>
    </row>
    <row r="25" spans="1:11" ht="15.75" x14ac:dyDescent="0.25">
      <c r="A25" s="64"/>
      <c r="B25" s="58"/>
      <c r="C25" s="56"/>
      <c r="D25" s="56"/>
      <c r="E25" s="55"/>
      <c r="F25" s="57">
        <f t="shared" si="0"/>
        <v>0</v>
      </c>
      <c r="G25" s="58"/>
      <c r="H25" s="56"/>
      <c r="I25" s="55"/>
      <c r="J25" s="56"/>
      <c r="K25" s="60"/>
    </row>
    <row r="26" spans="1:11" ht="15.75" x14ac:dyDescent="0.25">
      <c r="A26" s="64"/>
      <c r="B26" s="58"/>
      <c r="C26" s="56"/>
      <c r="D26" s="56"/>
      <c r="E26" s="55"/>
      <c r="F26" s="57">
        <f t="shared" si="0"/>
        <v>0</v>
      </c>
      <c r="G26" s="58"/>
      <c r="H26" s="56"/>
      <c r="I26" s="55"/>
      <c r="J26" s="56"/>
      <c r="K26" s="60"/>
    </row>
    <row r="27" spans="1:11" ht="15.75" x14ac:dyDescent="0.25">
      <c r="A27" s="63"/>
      <c r="B27" s="58"/>
      <c r="C27" s="56"/>
      <c r="D27" s="56"/>
      <c r="E27" s="55"/>
      <c r="F27" s="57">
        <f t="shared" si="0"/>
        <v>0</v>
      </c>
      <c r="G27" s="58"/>
      <c r="H27" s="56"/>
      <c r="I27" s="55"/>
      <c r="J27" s="56"/>
      <c r="K27" s="60"/>
    </row>
    <row r="28" spans="1:11" ht="15.75" x14ac:dyDescent="0.25">
      <c r="A28" s="63"/>
      <c r="B28" s="58"/>
      <c r="C28" s="56"/>
      <c r="D28" s="56"/>
      <c r="E28" s="55"/>
      <c r="F28" s="57">
        <f t="shared" si="0"/>
        <v>0</v>
      </c>
      <c r="G28" s="58"/>
      <c r="H28" s="56"/>
      <c r="I28" s="55"/>
      <c r="J28" s="56"/>
      <c r="K28" s="60"/>
    </row>
    <row r="29" spans="1:11" ht="15.75" x14ac:dyDescent="0.25">
      <c r="A29" s="63"/>
      <c r="B29" s="58"/>
      <c r="C29" s="56"/>
      <c r="D29" s="56"/>
      <c r="E29" s="55"/>
      <c r="F29" s="57">
        <f t="shared" si="0"/>
        <v>0</v>
      </c>
      <c r="G29" s="58"/>
      <c r="H29" s="56"/>
      <c r="I29" s="55"/>
      <c r="J29" s="56"/>
      <c r="K29" s="60"/>
    </row>
    <row r="30" spans="1:11" ht="15.75" x14ac:dyDescent="0.25">
      <c r="A30" s="63"/>
      <c r="B30" s="58"/>
      <c r="C30" s="56"/>
      <c r="D30" s="56"/>
      <c r="E30" s="55"/>
      <c r="F30" s="57">
        <f t="shared" si="0"/>
        <v>0</v>
      </c>
      <c r="G30" s="58"/>
      <c r="H30" s="56"/>
      <c r="I30" s="55"/>
      <c r="J30" s="56"/>
      <c r="K30" s="60"/>
    </row>
    <row r="31" spans="1:11" ht="15.75" x14ac:dyDescent="0.25">
      <c r="A31" s="63"/>
      <c r="B31" s="58"/>
      <c r="C31" s="56"/>
      <c r="D31" s="56"/>
      <c r="E31" s="55"/>
      <c r="F31" s="57">
        <f t="shared" si="0"/>
        <v>0</v>
      </c>
      <c r="G31" s="58"/>
      <c r="H31" s="56"/>
      <c r="I31" s="55"/>
      <c r="J31" s="56"/>
      <c r="K31" s="60"/>
    </row>
    <row r="32" spans="1:11" ht="15.75" x14ac:dyDescent="0.25">
      <c r="A32" s="63"/>
      <c r="B32" s="58"/>
      <c r="C32" s="56"/>
      <c r="D32" s="56"/>
      <c r="E32" s="55"/>
      <c r="F32" s="57">
        <f t="shared" si="0"/>
        <v>0</v>
      </c>
      <c r="G32" s="58"/>
      <c r="H32" s="56"/>
      <c r="I32" s="55"/>
      <c r="J32" s="56"/>
      <c r="K32" s="60"/>
    </row>
    <row r="33" spans="1:11" ht="15.75" x14ac:dyDescent="0.25">
      <c r="A33" s="63"/>
      <c r="B33" s="58"/>
      <c r="C33" s="56"/>
      <c r="D33" s="56"/>
      <c r="E33" s="55"/>
      <c r="F33" s="57">
        <f t="shared" si="0"/>
        <v>0</v>
      </c>
      <c r="G33" s="58"/>
      <c r="H33" s="56"/>
      <c r="I33" s="55"/>
      <c r="J33" s="56"/>
      <c r="K33" s="60"/>
    </row>
    <row r="34" spans="1:11" ht="15.75" x14ac:dyDescent="0.25">
      <c r="A34" s="63"/>
      <c r="B34" s="58"/>
      <c r="C34" s="56"/>
      <c r="D34" s="56"/>
      <c r="E34" s="55"/>
      <c r="F34" s="57">
        <f t="shared" si="0"/>
        <v>0</v>
      </c>
      <c r="G34" s="58"/>
      <c r="H34" s="56"/>
      <c r="I34" s="55"/>
      <c r="J34" s="56"/>
      <c r="K34" s="60"/>
    </row>
    <row r="35" spans="1:11" ht="15.75" x14ac:dyDescent="0.25">
      <c r="A35" s="64"/>
      <c r="B35" s="58"/>
      <c r="C35" s="56"/>
      <c r="D35" s="56"/>
      <c r="E35" s="55"/>
      <c r="F35" s="57">
        <f t="shared" si="0"/>
        <v>0</v>
      </c>
      <c r="G35" s="58"/>
      <c r="H35" s="56"/>
      <c r="I35" s="55"/>
      <c r="J35" s="56"/>
      <c r="K35" s="60"/>
    </row>
    <row r="36" spans="1:11" ht="15.75" x14ac:dyDescent="0.25">
      <c r="A36" s="64"/>
      <c r="B36" s="58"/>
      <c r="C36" s="56"/>
      <c r="D36" s="56"/>
      <c r="E36" s="55"/>
      <c r="F36" s="57">
        <f t="shared" si="0"/>
        <v>0</v>
      </c>
      <c r="G36" s="58"/>
      <c r="H36" s="56"/>
      <c r="I36" s="55"/>
      <c r="J36" s="56"/>
      <c r="K36" s="60"/>
    </row>
    <row r="37" spans="1:11" ht="15.75" x14ac:dyDescent="0.25">
      <c r="A37" s="63"/>
      <c r="B37" s="58"/>
      <c r="C37" s="56"/>
      <c r="D37" s="56"/>
      <c r="E37" s="55"/>
      <c r="F37" s="57">
        <f t="shared" si="0"/>
        <v>0</v>
      </c>
      <c r="G37" s="58"/>
      <c r="H37" s="56"/>
      <c r="I37" s="55"/>
      <c r="J37" s="56"/>
      <c r="K37" s="60"/>
    </row>
    <row r="38" spans="1:11" ht="15.75" x14ac:dyDescent="0.25">
      <c r="A38" s="63"/>
      <c r="B38" s="58"/>
      <c r="C38" s="56"/>
      <c r="D38" s="56"/>
      <c r="E38" s="55"/>
      <c r="F38" s="57">
        <f t="shared" si="0"/>
        <v>0</v>
      </c>
      <c r="G38" s="58"/>
      <c r="H38" s="56"/>
      <c r="I38" s="55"/>
      <c r="J38" s="56"/>
      <c r="K38" s="60"/>
    </row>
    <row r="39" spans="1:11" ht="15.75" x14ac:dyDescent="0.25">
      <c r="A39" s="63"/>
      <c r="B39" s="58"/>
      <c r="C39" s="56"/>
      <c r="D39" s="56"/>
      <c r="E39" s="55"/>
      <c r="F39" s="57">
        <f t="shared" si="0"/>
        <v>0</v>
      </c>
      <c r="G39" s="58"/>
      <c r="H39" s="56"/>
      <c r="I39" s="55"/>
      <c r="J39" s="56"/>
      <c r="K39" s="60"/>
    </row>
    <row r="40" spans="1:11" ht="15.75" x14ac:dyDescent="0.25">
      <c r="A40" s="63"/>
      <c r="B40" s="58"/>
      <c r="C40" s="56"/>
      <c r="D40" s="56"/>
      <c r="E40" s="55"/>
      <c r="F40" s="57">
        <f t="shared" si="0"/>
        <v>0</v>
      </c>
      <c r="G40" s="58"/>
      <c r="H40" s="56"/>
      <c r="I40" s="55"/>
      <c r="J40" s="56"/>
      <c r="K40" s="60"/>
    </row>
    <row r="41" spans="1:11" ht="15.75" x14ac:dyDescent="0.25">
      <c r="A41" s="63"/>
      <c r="B41" s="58"/>
      <c r="C41" s="56"/>
      <c r="D41" s="56"/>
      <c r="E41" s="55"/>
      <c r="F41" s="57">
        <f t="shared" si="0"/>
        <v>0</v>
      </c>
      <c r="G41" s="58"/>
      <c r="H41" s="56"/>
      <c r="I41" s="55"/>
      <c r="J41" s="56"/>
      <c r="K41" s="60"/>
    </row>
    <row r="42" spans="1:11" ht="15.75" x14ac:dyDescent="0.25">
      <c r="A42" s="63"/>
      <c r="B42" s="58"/>
      <c r="C42" s="56"/>
      <c r="D42" s="56"/>
      <c r="E42" s="55"/>
      <c r="F42" s="57">
        <f t="shared" si="0"/>
        <v>0</v>
      </c>
      <c r="G42" s="58"/>
      <c r="H42" s="56"/>
      <c r="I42" s="55"/>
      <c r="J42" s="56"/>
      <c r="K42" s="60"/>
    </row>
    <row r="43" spans="1:11" ht="15.75" x14ac:dyDescent="0.25">
      <c r="A43" s="63"/>
      <c r="B43" s="58"/>
      <c r="C43" s="56"/>
      <c r="D43" s="56"/>
      <c r="E43" s="55"/>
      <c r="F43" s="57">
        <f t="shared" si="0"/>
        <v>0</v>
      </c>
      <c r="G43" s="58"/>
      <c r="H43" s="56"/>
      <c r="I43" s="55"/>
      <c r="J43" s="56"/>
      <c r="K43" s="60"/>
    </row>
    <row r="44" spans="1:11" ht="15.75" x14ac:dyDescent="0.25">
      <c r="A44" s="63"/>
      <c r="B44" s="58"/>
      <c r="C44" s="56"/>
      <c r="D44" s="56"/>
      <c r="E44" s="55"/>
      <c r="F44" s="57">
        <f t="shared" si="0"/>
        <v>0</v>
      </c>
      <c r="G44" s="58"/>
      <c r="H44" s="56"/>
      <c r="I44" s="55"/>
      <c r="J44" s="56"/>
      <c r="K44" s="60"/>
    </row>
    <row r="45" spans="1:11" ht="15.75" x14ac:dyDescent="0.25">
      <c r="A45" s="64"/>
      <c r="B45" s="58"/>
      <c r="C45" s="56"/>
      <c r="D45" s="56"/>
      <c r="E45" s="55"/>
      <c r="F45" s="57">
        <f t="shared" si="0"/>
        <v>0</v>
      </c>
      <c r="G45" s="58"/>
      <c r="H45" s="56"/>
      <c r="I45" s="55"/>
      <c r="J45" s="56"/>
      <c r="K45" s="60"/>
    </row>
    <row r="46" spans="1:11" ht="15.75" x14ac:dyDescent="0.25">
      <c r="A46" s="64"/>
      <c r="B46" s="58"/>
      <c r="C46" s="56"/>
      <c r="D46" s="56"/>
      <c r="E46" s="55"/>
      <c r="F46" s="57">
        <f t="shared" si="0"/>
        <v>0</v>
      </c>
      <c r="G46" s="58"/>
      <c r="H46" s="56"/>
      <c r="I46" s="55"/>
      <c r="J46" s="56"/>
      <c r="K46" s="60"/>
    </row>
    <row r="47" spans="1:11" ht="15.75" x14ac:dyDescent="0.25">
      <c r="A47" s="65"/>
      <c r="B47" s="66"/>
      <c r="C47" s="67"/>
      <c r="D47" s="67"/>
      <c r="E47" s="68"/>
      <c r="F47" s="57">
        <f t="shared" si="0"/>
        <v>0</v>
      </c>
      <c r="G47" s="66"/>
      <c r="H47" s="67"/>
      <c r="I47" s="68"/>
      <c r="J47" s="67"/>
      <c r="K47" s="60"/>
    </row>
    <row r="48" spans="1:11" ht="15.75" x14ac:dyDescent="0.25">
      <c r="A48" s="65"/>
      <c r="B48" s="66"/>
      <c r="C48" s="67"/>
      <c r="D48" s="67"/>
      <c r="E48" s="68"/>
      <c r="F48" s="57">
        <f t="shared" si="0"/>
        <v>0</v>
      </c>
      <c r="G48" s="66"/>
      <c r="H48" s="67"/>
      <c r="I48" s="68"/>
      <c r="J48" s="67"/>
      <c r="K48" s="60"/>
    </row>
    <row r="49" spans="1:11" ht="15.75" x14ac:dyDescent="0.25">
      <c r="A49" s="65"/>
      <c r="B49" s="66"/>
      <c r="C49" s="67"/>
      <c r="D49" s="67"/>
      <c r="E49" s="68"/>
      <c r="F49" s="57">
        <f t="shared" si="0"/>
        <v>0</v>
      </c>
      <c r="G49" s="66"/>
      <c r="H49" s="67"/>
      <c r="I49" s="68"/>
      <c r="J49" s="67"/>
      <c r="K49" s="60"/>
    </row>
    <row r="50" spans="1:11" ht="15.75" x14ac:dyDescent="0.25">
      <c r="A50" s="66"/>
      <c r="B50" s="69" t="s">
        <v>18</v>
      </c>
      <c r="C50" s="70">
        <f>SUM(C7:C49)</f>
        <v>0</v>
      </c>
      <c r="D50" s="70">
        <f>SUM(D7:D49)</f>
        <v>23.9</v>
      </c>
      <c r="E50" s="71"/>
      <c r="F50" s="72">
        <f t="shared" si="0"/>
        <v>23.9</v>
      </c>
      <c r="G50" s="73"/>
      <c r="H50" s="70">
        <f>SUM(H7:H49)</f>
        <v>23.9</v>
      </c>
      <c r="I50" s="71"/>
      <c r="J50" s="70">
        <f>SUM(J7:J49)</f>
        <v>23.9</v>
      </c>
      <c r="K50" s="74"/>
    </row>
    <row r="53" spans="1:11" ht="15.75" x14ac:dyDescent="0.25">
      <c r="B53" s="75" t="s">
        <v>30</v>
      </c>
      <c r="F53" s="34"/>
      <c r="G53" s="35" t="s">
        <v>59</v>
      </c>
      <c r="H53" s="76"/>
    </row>
    <row r="54" spans="1:11" ht="15" x14ac:dyDescent="0.25">
      <c r="B54" s="75"/>
      <c r="F54" s="37" t="s">
        <v>21</v>
      </c>
      <c r="G54" s="38"/>
      <c r="H54" s="38"/>
    </row>
    <row r="55" spans="1:11" ht="15.75" x14ac:dyDescent="0.25">
      <c r="B55" s="75" t="s">
        <v>22</v>
      </c>
      <c r="F55" s="34"/>
      <c r="G55" s="35" t="s">
        <v>60</v>
      </c>
      <c r="H55" s="76"/>
    </row>
    <row r="56" spans="1:11" x14ac:dyDescent="0.2">
      <c r="F56" s="37" t="s">
        <v>21</v>
      </c>
      <c r="G56" s="38"/>
      <c r="H56" s="38"/>
    </row>
  </sheetData>
  <mergeCells count="11">
    <mergeCell ref="A7:A9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80" zoomScaleNormal="80" workbookViewId="0">
      <selection activeCell="H13" sqref="H13"/>
    </sheetView>
  </sheetViews>
  <sheetFormatPr defaultRowHeight="12.75" x14ac:dyDescent="0.2"/>
  <cols>
    <col min="1" max="1" width="13.28515625" style="39" customWidth="1"/>
    <col min="2" max="2" width="18.28515625" style="39" customWidth="1"/>
    <col min="3" max="3" width="11.42578125" style="39" customWidth="1"/>
    <col min="4" max="4" width="12.28515625" style="39" customWidth="1"/>
    <col min="5" max="6" width="9.140625" style="39"/>
    <col min="7" max="7" width="11.5703125" style="39" customWidth="1"/>
    <col min="8" max="8" width="12.140625" style="39" customWidth="1"/>
    <col min="9" max="9" width="17.7109375" style="39" customWidth="1"/>
    <col min="10" max="256" width="9.140625" style="39"/>
    <col min="257" max="257" width="13.28515625" style="39" customWidth="1"/>
    <col min="258" max="258" width="18.28515625" style="39" customWidth="1"/>
    <col min="259" max="259" width="11.42578125" style="39" customWidth="1"/>
    <col min="260" max="260" width="12.28515625" style="39" customWidth="1"/>
    <col min="261" max="262" width="9.140625" style="39"/>
    <col min="263" max="263" width="11.5703125" style="39" customWidth="1"/>
    <col min="264" max="264" width="12.140625" style="39" customWidth="1"/>
    <col min="265" max="265" width="17.7109375" style="39" customWidth="1"/>
    <col min="266" max="512" width="9.140625" style="39"/>
    <col min="513" max="513" width="13.28515625" style="39" customWidth="1"/>
    <col min="514" max="514" width="18.28515625" style="39" customWidth="1"/>
    <col min="515" max="515" width="11.42578125" style="39" customWidth="1"/>
    <col min="516" max="516" width="12.28515625" style="39" customWidth="1"/>
    <col min="517" max="518" width="9.140625" style="39"/>
    <col min="519" max="519" width="11.5703125" style="39" customWidth="1"/>
    <col min="520" max="520" width="12.140625" style="39" customWidth="1"/>
    <col min="521" max="521" width="17.7109375" style="39" customWidth="1"/>
    <col min="522" max="768" width="9.140625" style="39"/>
    <col min="769" max="769" width="13.28515625" style="39" customWidth="1"/>
    <col min="770" max="770" width="18.28515625" style="39" customWidth="1"/>
    <col min="771" max="771" width="11.42578125" style="39" customWidth="1"/>
    <col min="772" max="772" width="12.28515625" style="39" customWidth="1"/>
    <col min="773" max="774" width="9.140625" style="39"/>
    <col min="775" max="775" width="11.5703125" style="39" customWidth="1"/>
    <col min="776" max="776" width="12.140625" style="39" customWidth="1"/>
    <col min="777" max="777" width="17.7109375" style="39" customWidth="1"/>
    <col min="778" max="1024" width="9.140625" style="39"/>
    <col min="1025" max="1025" width="13.28515625" style="39" customWidth="1"/>
    <col min="1026" max="1026" width="18.28515625" style="39" customWidth="1"/>
    <col min="1027" max="1027" width="11.42578125" style="39" customWidth="1"/>
    <col min="1028" max="1028" width="12.28515625" style="39" customWidth="1"/>
    <col min="1029" max="1030" width="9.140625" style="39"/>
    <col min="1031" max="1031" width="11.5703125" style="39" customWidth="1"/>
    <col min="1032" max="1032" width="12.140625" style="39" customWidth="1"/>
    <col min="1033" max="1033" width="17.7109375" style="39" customWidth="1"/>
    <col min="1034" max="1280" width="9.140625" style="39"/>
    <col min="1281" max="1281" width="13.28515625" style="39" customWidth="1"/>
    <col min="1282" max="1282" width="18.28515625" style="39" customWidth="1"/>
    <col min="1283" max="1283" width="11.42578125" style="39" customWidth="1"/>
    <col min="1284" max="1284" width="12.28515625" style="39" customWidth="1"/>
    <col min="1285" max="1286" width="9.140625" style="39"/>
    <col min="1287" max="1287" width="11.5703125" style="39" customWidth="1"/>
    <col min="1288" max="1288" width="12.140625" style="39" customWidth="1"/>
    <col min="1289" max="1289" width="17.7109375" style="39" customWidth="1"/>
    <col min="1290" max="1536" width="9.140625" style="39"/>
    <col min="1537" max="1537" width="13.28515625" style="39" customWidth="1"/>
    <col min="1538" max="1538" width="18.28515625" style="39" customWidth="1"/>
    <col min="1539" max="1539" width="11.42578125" style="39" customWidth="1"/>
    <col min="1540" max="1540" width="12.28515625" style="39" customWidth="1"/>
    <col min="1541" max="1542" width="9.140625" style="39"/>
    <col min="1543" max="1543" width="11.5703125" style="39" customWidth="1"/>
    <col min="1544" max="1544" width="12.140625" style="39" customWidth="1"/>
    <col min="1545" max="1545" width="17.7109375" style="39" customWidth="1"/>
    <col min="1546" max="1792" width="9.140625" style="39"/>
    <col min="1793" max="1793" width="13.28515625" style="39" customWidth="1"/>
    <col min="1794" max="1794" width="18.28515625" style="39" customWidth="1"/>
    <col min="1795" max="1795" width="11.42578125" style="39" customWidth="1"/>
    <col min="1796" max="1796" width="12.28515625" style="39" customWidth="1"/>
    <col min="1797" max="1798" width="9.140625" style="39"/>
    <col min="1799" max="1799" width="11.5703125" style="39" customWidth="1"/>
    <col min="1800" max="1800" width="12.140625" style="39" customWidth="1"/>
    <col min="1801" max="1801" width="17.7109375" style="39" customWidth="1"/>
    <col min="1802" max="2048" width="9.140625" style="39"/>
    <col min="2049" max="2049" width="13.28515625" style="39" customWidth="1"/>
    <col min="2050" max="2050" width="18.28515625" style="39" customWidth="1"/>
    <col min="2051" max="2051" width="11.42578125" style="39" customWidth="1"/>
    <col min="2052" max="2052" width="12.28515625" style="39" customWidth="1"/>
    <col min="2053" max="2054" width="9.140625" style="39"/>
    <col min="2055" max="2055" width="11.5703125" style="39" customWidth="1"/>
    <col min="2056" max="2056" width="12.140625" style="39" customWidth="1"/>
    <col min="2057" max="2057" width="17.7109375" style="39" customWidth="1"/>
    <col min="2058" max="2304" width="9.140625" style="39"/>
    <col min="2305" max="2305" width="13.28515625" style="39" customWidth="1"/>
    <col min="2306" max="2306" width="18.28515625" style="39" customWidth="1"/>
    <col min="2307" max="2307" width="11.42578125" style="39" customWidth="1"/>
    <col min="2308" max="2308" width="12.28515625" style="39" customWidth="1"/>
    <col min="2309" max="2310" width="9.140625" style="39"/>
    <col min="2311" max="2311" width="11.5703125" style="39" customWidth="1"/>
    <col min="2312" max="2312" width="12.140625" style="39" customWidth="1"/>
    <col min="2313" max="2313" width="17.7109375" style="39" customWidth="1"/>
    <col min="2314" max="2560" width="9.140625" style="39"/>
    <col min="2561" max="2561" width="13.28515625" style="39" customWidth="1"/>
    <col min="2562" max="2562" width="18.28515625" style="39" customWidth="1"/>
    <col min="2563" max="2563" width="11.42578125" style="39" customWidth="1"/>
    <col min="2564" max="2564" width="12.28515625" style="39" customWidth="1"/>
    <col min="2565" max="2566" width="9.140625" style="39"/>
    <col min="2567" max="2567" width="11.5703125" style="39" customWidth="1"/>
    <col min="2568" max="2568" width="12.140625" style="39" customWidth="1"/>
    <col min="2569" max="2569" width="17.7109375" style="39" customWidth="1"/>
    <col min="2570" max="2816" width="9.140625" style="39"/>
    <col min="2817" max="2817" width="13.28515625" style="39" customWidth="1"/>
    <col min="2818" max="2818" width="18.28515625" style="39" customWidth="1"/>
    <col min="2819" max="2819" width="11.42578125" style="39" customWidth="1"/>
    <col min="2820" max="2820" width="12.28515625" style="39" customWidth="1"/>
    <col min="2821" max="2822" width="9.140625" style="39"/>
    <col min="2823" max="2823" width="11.5703125" style="39" customWidth="1"/>
    <col min="2824" max="2824" width="12.140625" style="39" customWidth="1"/>
    <col min="2825" max="2825" width="17.7109375" style="39" customWidth="1"/>
    <col min="2826" max="3072" width="9.140625" style="39"/>
    <col min="3073" max="3073" width="13.28515625" style="39" customWidth="1"/>
    <col min="3074" max="3074" width="18.28515625" style="39" customWidth="1"/>
    <col min="3075" max="3075" width="11.42578125" style="39" customWidth="1"/>
    <col min="3076" max="3076" width="12.28515625" style="39" customWidth="1"/>
    <col min="3077" max="3078" width="9.140625" style="39"/>
    <col min="3079" max="3079" width="11.5703125" style="39" customWidth="1"/>
    <col min="3080" max="3080" width="12.140625" style="39" customWidth="1"/>
    <col min="3081" max="3081" width="17.7109375" style="39" customWidth="1"/>
    <col min="3082" max="3328" width="9.140625" style="39"/>
    <col min="3329" max="3329" width="13.28515625" style="39" customWidth="1"/>
    <col min="3330" max="3330" width="18.28515625" style="39" customWidth="1"/>
    <col min="3331" max="3331" width="11.42578125" style="39" customWidth="1"/>
    <col min="3332" max="3332" width="12.28515625" style="39" customWidth="1"/>
    <col min="3333" max="3334" width="9.140625" style="39"/>
    <col min="3335" max="3335" width="11.5703125" style="39" customWidth="1"/>
    <col min="3336" max="3336" width="12.140625" style="39" customWidth="1"/>
    <col min="3337" max="3337" width="17.7109375" style="39" customWidth="1"/>
    <col min="3338" max="3584" width="9.140625" style="39"/>
    <col min="3585" max="3585" width="13.28515625" style="39" customWidth="1"/>
    <col min="3586" max="3586" width="18.28515625" style="39" customWidth="1"/>
    <col min="3587" max="3587" width="11.42578125" style="39" customWidth="1"/>
    <col min="3588" max="3588" width="12.28515625" style="39" customWidth="1"/>
    <col min="3589" max="3590" width="9.140625" style="39"/>
    <col min="3591" max="3591" width="11.5703125" style="39" customWidth="1"/>
    <col min="3592" max="3592" width="12.140625" style="39" customWidth="1"/>
    <col min="3593" max="3593" width="17.7109375" style="39" customWidth="1"/>
    <col min="3594" max="3840" width="9.140625" style="39"/>
    <col min="3841" max="3841" width="13.28515625" style="39" customWidth="1"/>
    <col min="3842" max="3842" width="18.28515625" style="39" customWidth="1"/>
    <col min="3843" max="3843" width="11.42578125" style="39" customWidth="1"/>
    <col min="3844" max="3844" width="12.28515625" style="39" customWidth="1"/>
    <col min="3845" max="3846" width="9.140625" style="39"/>
    <col min="3847" max="3847" width="11.5703125" style="39" customWidth="1"/>
    <col min="3848" max="3848" width="12.140625" style="39" customWidth="1"/>
    <col min="3849" max="3849" width="17.7109375" style="39" customWidth="1"/>
    <col min="3850" max="4096" width="9.140625" style="39"/>
    <col min="4097" max="4097" width="13.28515625" style="39" customWidth="1"/>
    <col min="4098" max="4098" width="18.28515625" style="39" customWidth="1"/>
    <col min="4099" max="4099" width="11.42578125" style="39" customWidth="1"/>
    <col min="4100" max="4100" width="12.28515625" style="39" customWidth="1"/>
    <col min="4101" max="4102" width="9.140625" style="39"/>
    <col min="4103" max="4103" width="11.5703125" style="39" customWidth="1"/>
    <col min="4104" max="4104" width="12.140625" style="39" customWidth="1"/>
    <col min="4105" max="4105" width="17.7109375" style="39" customWidth="1"/>
    <col min="4106" max="4352" width="9.140625" style="39"/>
    <col min="4353" max="4353" width="13.28515625" style="39" customWidth="1"/>
    <col min="4354" max="4354" width="18.28515625" style="39" customWidth="1"/>
    <col min="4355" max="4355" width="11.42578125" style="39" customWidth="1"/>
    <col min="4356" max="4356" width="12.28515625" style="39" customWidth="1"/>
    <col min="4357" max="4358" width="9.140625" style="39"/>
    <col min="4359" max="4359" width="11.5703125" style="39" customWidth="1"/>
    <col min="4360" max="4360" width="12.140625" style="39" customWidth="1"/>
    <col min="4361" max="4361" width="17.7109375" style="39" customWidth="1"/>
    <col min="4362" max="4608" width="9.140625" style="39"/>
    <col min="4609" max="4609" width="13.28515625" style="39" customWidth="1"/>
    <col min="4610" max="4610" width="18.28515625" style="39" customWidth="1"/>
    <col min="4611" max="4611" width="11.42578125" style="39" customWidth="1"/>
    <col min="4612" max="4612" width="12.28515625" style="39" customWidth="1"/>
    <col min="4613" max="4614" width="9.140625" style="39"/>
    <col min="4615" max="4615" width="11.5703125" style="39" customWidth="1"/>
    <col min="4616" max="4616" width="12.140625" style="39" customWidth="1"/>
    <col min="4617" max="4617" width="17.7109375" style="39" customWidth="1"/>
    <col min="4618" max="4864" width="9.140625" style="39"/>
    <col min="4865" max="4865" width="13.28515625" style="39" customWidth="1"/>
    <col min="4866" max="4866" width="18.28515625" style="39" customWidth="1"/>
    <col min="4867" max="4867" width="11.42578125" style="39" customWidth="1"/>
    <col min="4868" max="4868" width="12.28515625" style="39" customWidth="1"/>
    <col min="4869" max="4870" width="9.140625" style="39"/>
    <col min="4871" max="4871" width="11.5703125" style="39" customWidth="1"/>
    <col min="4872" max="4872" width="12.140625" style="39" customWidth="1"/>
    <col min="4873" max="4873" width="17.7109375" style="39" customWidth="1"/>
    <col min="4874" max="5120" width="9.140625" style="39"/>
    <col min="5121" max="5121" width="13.28515625" style="39" customWidth="1"/>
    <col min="5122" max="5122" width="18.28515625" style="39" customWidth="1"/>
    <col min="5123" max="5123" width="11.42578125" style="39" customWidth="1"/>
    <col min="5124" max="5124" width="12.28515625" style="39" customWidth="1"/>
    <col min="5125" max="5126" width="9.140625" style="39"/>
    <col min="5127" max="5127" width="11.5703125" style="39" customWidth="1"/>
    <col min="5128" max="5128" width="12.140625" style="39" customWidth="1"/>
    <col min="5129" max="5129" width="17.7109375" style="39" customWidth="1"/>
    <col min="5130" max="5376" width="9.140625" style="39"/>
    <col min="5377" max="5377" width="13.28515625" style="39" customWidth="1"/>
    <col min="5378" max="5378" width="18.28515625" style="39" customWidth="1"/>
    <col min="5379" max="5379" width="11.42578125" style="39" customWidth="1"/>
    <col min="5380" max="5380" width="12.28515625" style="39" customWidth="1"/>
    <col min="5381" max="5382" width="9.140625" style="39"/>
    <col min="5383" max="5383" width="11.5703125" style="39" customWidth="1"/>
    <col min="5384" max="5384" width="12.140625" style="39" customWidth="1"/>
    <col min="5385" max="5385" width="17.7109375" style="39" customWidth="1"/>
    <col min="5386" max="5632" width="9.140625" style="39"/>
    <col min="5633" max="5633" width="13.28515625" style="39" customWidth="1"/>
    <col min="5634" max="5634" width="18.28515625" style="39" customWidth="1"/>
    <col min="5635" max="5635" width="11.42578125" style="39" customWidth="1"/>
    <col min="5636" max="5636" width="12.28515625" style="39" customWidth="1"/>
    <col min="5637" max="5638" width="9.140625" style="39"/>
    <col min="5639" max="5639" width="11.5703125" style="39" customWidth="1"/>
    <col min="5640" max="5640" width="12.140625" style="39" customWidth="1"/>
    <col min="5641" max="5641" width="17.7109375" style="39" customWidth="1"/>
    <col min="5642" max="5888" width="9.140625" style="39"/>
    <col min="5889" max="5889" width="13.28515625" style="39" customWidth="1"/>
    <col min="5890" max="5890" width="18.28515625" style="39" customWidth="1"/>
    <col min="5891" max="5891" width="11.42578125" style="39" customWidth="1"/>
    <col min="5892" max="5892" width="12.28515625" style="39" customWidth="1"/>
    <col min="5893" max="5894" width="9.140625" style="39"/>
    <col min="5895" max="5895" width="11.5703125" style="39" customWidth="1"/>
    <col min="5896" max="5896" width="12.140625" style="39" customWidth="1"/>
    <col min="5897" max="5897" width="17.7109375" style="39" customWidth="1"/>
    <col min="5898" max="6144" width="9.140625" style="39"/>
    <col min="6145" max="6145" width="13.28515625" style="39" customWidth="1"/>
    <col min="6146" max="6146" width="18.28515625" style="39" customWidth="1"/>
    <col min="6147" max="6147" width="11.42578125" style="39" customWidth="1"/>
    <col min="6148" max="6148" width="12.28515625" style="39" customWidth="1"/>
    <col min="6149" max="6150" width="9.140625" style="39"/>
    <col min="6151" max="6151" width="11.5703125" style="39" customWidth="1"/>
    <col min="6152" max="6152" width="12.140625" style="39" customWidth="1"/>
    <col min="6153" max="6153" width="17.7109375" style="39" customWidth="1"/>
    <col min="6154" max="6400" width="9.140625" style="39"/>
    <col min="6401" max="6401" width="13.28515625" style="39" customWidth="1"/>
    <col min="6402" max="6402" width="18.28515625" style="39" customWidth="1"/>
    <col min="6403" max="6403" width="11.42578125" style="39" customWidth="1"/>
    <col min="6404" max="6404" width="12.28515625" style="39" customWidth="1"/>
    <col min="6405" max="6406" width="9.140625" style="39"/>
    <col min="6407" max="6407" width="11.5703125" style="39" customWidth="1"/>
    <col min="6408" max="6408" width="12.140625" style="39" customWidth="1"/>
    <col min="6409" max="6409" width="17.7109375" style="39" customWidth="1"/>
    <col min="6410" max="6656" width="9.140625" style="39"/>
    <col min="6657" max="6657" width="13.28515625" style="39" customWidth="1"/>
    <col min="6658" max="6658" width="18.28515625" style="39" customWidth="1"/>
    <col min="6659" max="6659" width="11.42578125" style="39" customWidth="1"/>
    <col min="6660" max="6660" width="12.28515625" style="39" customWidth="1"/>
    <col min="6661" max="6662" width="9.140625" style="39"/>
    <col min="6663" max="6663" width="11.5703125" style="39" customWidth="1"/>
    <col min="6664" max="6664" width="12.140625" style="39" customWidth="1"/>
    <col min="6665" max="6665" width="17.7109375" style="39" customWidth="1"/>
    <col min="6666" max="6912" width="9.140625" style="39"/>
    <col min="6913" max="6913" width="13.28515625" style="39" customWidth="1"/>
    <col min="6914" max="6914" width="18.28515625" style="39" customWidth="1"/>
    <col min="6915" max="6915" width="11.42578125" style="39" customWidth="1"/>
    <col min="6916" max="6916" width="12.28515625" style="39" customWidth="1"/>
    <col min="6917" max="6918" width="9.140625" style="39"/>
    <col min="6919" max="6919" width="11.5703125" style="39" customWidth="1"/>
    <col min="6920" max="6920" width="12.140625" style="39" customWidth="1"/>
    <col min="6921" max="6921" width="17.7109375" style="39" customWidth="1"/>
    <col min="6922" max="7168" width="9.140625" style="39"/>
    <col min="7169" max="7169" width="13.28515625" style="39" customWidth="1"/>
    <col min="7170" max="7170" width="18.28515625" style="39" customWidth="1"/>
    <col min="7171" max="7171" width="11.42578125" style="39" customWidth="1"/>
    <col min="7172" max="7172" width="12.28515625" style="39" customWidth="1"/>
    <col min="7173" max="7174" width="9.140625" style="39"/>
    <col min="7175" max="7175" width="11.5703125" style="39" customWidth="1"/>
    <col min="7176" max="7176" width="12.140625" style="39" customWidth="1"/>
    <col min="7177" max="7177" width="17.7109375" style="39" customWidth="1"/>
    <col min="7178" max="7424" width="9.140625" style="39"/>
    <col min="7425" max="7425" width="13.28515625" style="39" customWidth="1"/>
    <col min="7426" max="7426" width="18.28515625" style="39" customWidth="1"/>
    <col min="7427" max="7427" width="11.42578125" style="39" customWidth="1"/>
    <col min="7428" max="7428" width="12.28515625" style="39" customWidth="1"/>
    <col min="7429" max="7430" width="9.140625" style="39"/>
    <col min="7431" max="7431" width="11.5703125" style="39" customWidth="1"/>
    <col min="7432" max="7432" width="12.140625" style="39" customWidth="1"/>
    <col min="7433" max="7433" width="17.7109375" style="39" customWidth="1"/>
    <col min="7434" max="7680" width="9.140625" style="39"/>
    <col min="7681" max="7681" width="13.28515625" style="39" customWidth="1"/>
    <col min="7682" max="7682" width="18.28515625" style="39" customWidth="1"/>
    <col min="7683" max="7683" width="11.42578125" style="39" customWidth="1"/>
    <col min="7684" max="7684" width="12.28515625" style="39" customWidth="1"/>
    <col min="7685" max="7686" width="9.140625" style="39"/>
    <col min="7687" max="7687" width="11.5703125" style="39" customWidth="1"/>
    <col min="7688" max="7688" width="12.140625" style="39" customWidth="1"/>
    <col min="7689" max="7689" width="17.7109375" style="39" customWidth="1"/>
    <col min="7690" max="7936" width="9.140625" style="39"/>
    <col min="7937" max="7937" width="13.28515625" style="39" customWidth="1"/>
    <col min="7938" max="7938" width="18.28515625" style="39" customWidth="1"/>
    <col min="7939" max="7939" width="11.42578125" style="39" customWidth="1"/>
    <col min="7940" max="7940" width="12.28515625" style="39" customWidth="1"/>
    <col min="7941" max="7942" width="9.140625" style="39"/>
    <col min="7943" max="7943" width="11.5703125" style="39" customWidth="1"/>
    <col min="7944" max="7944" width="12.140625" style="39" customWidth="1"/>
    <col min="7945" max="7945" width="17.7109375" style="39" customWidth="1"/>
    <col min="7946" max="8192" width="9.140625" style="39"/>
    <col min="8193" max="8193" width="13.28515625" style="39" customWidth="1"/>
    <col min="8194" max="8194" width="18.28515625" style="39" customWidth="1"/>
    <col min="8195" max="8195" width="11.42578125" style="39" customWidth="1"/>
    <col min="8196" max="8196" width="12.28515625" style="39" customWidth="1"/>
    <col min="8197" max="8198" width="9.140625" style="39"/>
    <col min="8199" max="8199" width="11.5703125" style="39" customWidth="1"/>
    <col min="8200" max="8200" width="12.140625" style="39" customWidth="1"/>
    <col min="8201" max="8201" width="17.7109375" style="39" customWidth="1"/>
    <col min="8202" max="8448" width="9.140625" style="39"/>
    <col min="8449" max="8449" width="13.28515625" style="39" customWidth="1"/>
    <col min="8450" max="8450" width="18.28515625" style="39" customWidth="1"/>
    <col min="8451" max="8451" width="11.42578125" style="39" customWidth="1"/>
    <col min="8452" max="8452" width="12.28515625" style="39" customWidth="1"/>
    <col min="8453" max="8454" width="9.140625" style="39"/>
    <col min="8455" max="8455" width="11.5703125" style="39" customWidth="1"/>
    <col min="8456" max="8456" width="12.140625" style="39" customWidth="1"/>
    <col min="8457" max="8457" width="17.7109375" style="39" customWidth="1"/>
    <col min="8458" max="8704" width="9.140625" style="39"/>
    <col min="8705" max="8705" width="13.28515625" style="39" customWidth="1"/>
    <col min="8706" max="8706" width="18.28515625" style="39" customWidth="1"/>
    <col min="8707" max="8707" width="11.42578125" style="39" customWidth="1"/>
    <col min="8708" max="8708" width="12.28515625" style="39" customWidth="1"/>
    <col min="8709" max="8710" width="9.140625" style="39"/>
    <col min="8711" max="8711" width="11.5703125" style="39" customWidth="1"/>
    <col min="8712" max="8712" width="12.140625" style="39" customWidth="1"/>
    <col min="8713" max="8713" width="17.7109375" style="39" customWidth="1"/>
    <col min="8714" max="8960" width="9.140625" style="39"/>
    <col min="8961" max="8961" width="13.28515625" style="39" customWidth="1"/>
    <col min="8962" max="8962" width="18.28515625" style="39" customWidth="1"/>
    <col min="8963" max="8963" width="11.42578125" style="39" customWidth="1"/>
    <col min="8964" max="8964" width="12.28515625" style="39" customWidth="1"/>
    <col min="8965" max="8966" width="9.140625" style="39"/>
    <col min="8967" max="8967" width="11.5703125" style="39" customWidth="1"/>
    <col min="8968" max="8968" width="12.140625" style="39" customWidth="1"/>
    <col min="8969" max="8969" width="17.7109375" style="39" customWidth="1"/>
    <col min="8970" max="9216" width="9.140625" style="39"/>
    <col min="9217" max="9217" width="13.28515625" style="39" customWidth="1"/>
    <col min="9218" max="9218" width="18.28515625" style="39" customWidth="1"/>
    <col min="9219" max="9219" width="11.42578125" style="39" customWidth="1"/>
    <col min="9220" max="9220" width="12.28515625" style="39" customWidth="1"/>
    <col min="9221" max="9222" width="9.140625" style="39"/>
    <col min="9223" max="9223" width="11.5703125" style="39" customWidth="1"/>
    <col min="9224" max="9224" width="12.140625" style="39" customWidth="1"/>
    <col min="9225" max="9225" width="17.7109375" style="39" customWidth="1"/>
    <col min="9226" max="9472" width="9.140625" style="39"/>
    <col min="9473" max="9473" width="13.28515625" style="39" customWidth="1"/>
    <col min="9474" max="9474" width="18.28515625" style="39" customWidth="1"/>
    <col min="9475" max="9475" width="11.42578125" style="39" customWidth="1"/>
    <col min="9476" max="9476" width="12.28515625" style="39" customWidth="1"/>
    <col min="9477" max="9478" width="9.140625" style="39"/>
    <col min="9479" max="9479" width="11.5703125" style="39" customWidth="1"/>
    <col min="9480" max="9480" width="12.140625" style="39" customWidth="1"/>
    <col min="9481" max="9481" width="17.7109375" style="39" customWidth="1"/>
    <col min="9482" max="9728" width="9.140625" style="39"/>
    <col min="9729" max="9729" width="13.28515625" style="39" customWidth="1"/>
    <col min="9730" max="9730" width="18.28515625" style="39" customWidth="1"/>
    <col min="9731" max="9731" width="11.42578125" style="39" customWidth="1"/>
    <col min="9732" max="9732" width="12.28515625" style="39" customWidth="1"/>
    <col min="9733" max="9734" width="9.140625" style="39"/>
    <col min="9735" max="9735" width="11.5703125" style="39" customWidth="1"/>
    <col min="9736" max="9736" width="12.140625" style="39" customWidth="1"/>
    <col min="9737" max="9737" width="17.7109375" style="39" customWidth="1"/>
    <col min="9738" max="9984" width="9.140625" style="39"/>
    <col min="9985" max="9985" width="13.28515625" style="39" customWidth="1"/>
    <col min="9986" max="9986" width="18.28515625" style="39" customWidth="1"/>
    <col min="9987" max="9987" width="11.42578125" style="39" customWidth="1"/>
    <col min="9988" max="9988" width="12.28515625" style="39" customWidth="1"/>
    <col min="9989" max="9990" width="9.140625" style="39"/>
    <col min="9991" max="9991" width="11.5703125" style="39" customWidth="1"/>
    <col min="9992" max="9992" width="12.140625" style="39" customWidth="1"/>
    <col min="9993" max="9993" width="17.7109375" style="39" customWidth="1"/>
    <col min="9994" max="10240" width="9.140625" style="39"/>
    <col min="10241" max="10241" width="13.28515625" style="39" customWidth="1"/>
    <col min="10242" max="10242" width="18.28515625" style="39" customWidth="1"/>
    <col min="10243" max="10243" width="11.42578125" style="39" customWidth="1"/>
    <col min="10244" max="10244" width="12.28515625" style="39" customWidth="1"/>
    <col min="10245" max="10246" width="9.140625" style="39"/>
    <col min="10247" max="10247" width="11.5703125" style="39" customWidth="1"/>
    <col min="10248" max="10248" width="12.140625" style="39" customWidth="1"/>
    <col min="10249" max="10249" width="17.7109375" style="39" customWidth="1"/>
    <col min="10250" max="10496" width="9.140625" style="39"/>
    <col min="10497" max="10497" width="13.28515625" style="39" customWidth="1"/>
    <col min="10498" max="10498" width="18.28515625" style="39" customWidth="1"/>
    <col min="10499" max="10499" width="11.42578125" style="39" customWidth="1"/>
    <col min="10500" max="10500" width="12.28515625" style="39" customWidth="1"/>
    <col min="10501" max="10502" width="9.140625" style="39"/>
    <col min="10503" max="10503" width="11.5703125" style="39" customWidth="1"/>
    <col min="10504" max="10504" width="12.140625" style="39" customWidth="1"/>
    <col min="10505" max="10505" width="17.7109375" style="39" customWidth="1"/>
    <col min="10506" max="10752" width="9.140625" style="39"/>
    <col min="10753" max="10753" width="13.28515625" style="39" customWidth="1"/>
    <col min="10754" max="10754" width="18.28515625" style="39" customWidth="1"/>
    <col min="10755" max="10755" width="11.42578125" style="39" customWidth="1"/>
    <col min="10756" max="10756" width="12.28515625" style="39" customWidth="1"/>
    <col min="10757" max="10758" width="9.140625" style="39"/>
    <col min="10759" max="10759" width="11.5703125" style="39" customWidth="1"/>
    <col min="10760" max="10760" width="12.140625" style="39" customWidth="1"/>
    <col min="10761" max="10761" width="17.7109375" style="39" customWidth="1"/>
    <col min="10762" max="11008" width="9.140625" style="39"/>
    <col min="11009" max="11009" width="13.28515625" style="39" customWidth="1"/>
    <col min="11010" max="11010" width="18.28515625" style="39" customWidth="1"/>
    <col min="11011" max="11011" width="11.42578125" style="39" customWidth="1"/>
    <col min="11012" max="11012" width="12.28515625" style="39" customWidth="1"/>
    <col min="11013" max="11014" width="9.140625" style="39"/>
    <col min="11015" max="11015" width="11.5703125" style="39" customWidth="1"/>
    <col min="11016" max="11016" width="12.140625" style="39" customWidth="1"/>
    <col min="11017" max="11017" width="17.7109375" style="39" customWidth="1"/>
    <col min="11018" max="11264" width="9.140625" style="39"/>
    <col min="11265" max="11265" width="13.28515625" style="39" customWidth="1"/>
    <col min="11266" max="11266" width="18.28515625" style="39" customWidth="1"/>
    <col min="11267" max="11267" width="11.42578125" style="39" customWidth="1"/>
    <col min="11268" max="11268" width="12.28515625" style="39" customWidth="1"/>
    <col min="11269" max="11270" width="9.140625" style="39"/>
    <col min="11271" max="11271" width="11.5703125" style="39" customWidth="1"/>
    <col min="11272" max="11272" width="12.140625" style="39" customWidth="1"/>
    <col min="11273" max="11273" width="17.7109375" style="39" customWidth="1"/>
    <col min="11274" max="11520" width="9.140625" style="39"/>
    <col min="11521" max="11521" width="13.28515625" style="39" customWidth="1"/>
    <col min="11522" max="11522" width="18.28515625" style="39" customWidth="1"/>
    <col min="11523" max="11523" width="11.42578125" style="39" customWidth="1"/>
    <col min="11524" max="11524" width="12.28515625" style="39" customWidth="1"/>
    <col min="11525" max="11526" width="9.140625" style="39"/>
    <col min="11527" max="11527" width="11.5703125" style="39" customWidth="1"/>
    <col min="11528" max="11528" width="12.140625" style="39" customWidth="1"/>
    <col min="11529" max="11529" width="17.7109375" style="39" customWidth="1"/>
    <col min="11530" max="11776" width="9.140625" style="39"/>
    <col min="11777" max="11777" width="13.28515625" style="39" customWidth="1"/>
    <col min="11778" max="11778" width="18.28515625" style="39" customWidth="1"/>
    <col min="11779" max="11779" width="11.42578125" style="39" customWidth="1"/>
    <col min="11780" max="11780" width="12.28515625" style="39" customWidth="1"/>
    <col min="11781" max="11782" width="9.140625" style="39"/>
    <col min="11783" max="11783" width="11.5703125" style="39" customWidth="1"/>
    <col min="11784" max="11784" width="12.140625" style="39" customWidth="1"/>
    <col min="11785" max="11785" width="17.7109375" style="39" customWidth="1"/>
    <col min="11786" max="12032" width="9.140625" style="39"/>
    <col min="12033" max="12033" width="13.28515625" style="39" customWidth="1"/>
    <col min="12034" max="12034" width="18.28515625" style="39" customWidth="1"/>
    <col min="12035" max="12035" width="11.42578125" style="39" customWidth="1"/>
    <col min="12036" max="12036" width="12.28515625" style="39" customWidth="1"/>
    <col min="12037" max="12038" width="9.140625" style="39"/>
    <col min="12039" max="12039" width="11.5703125" style="39" customWidth="1"/>
    <col min="12040" max="12040" width="12.140625" style="39" customWidth="1"/>
    <col min="12041" max="12041" width="17.7109375" style="39" customWidth="1"/>
    <col min="12042" max="12288" width="9.140625" style="39"/>
    <col min="12289" max="12289" width="13.28515625" style="39" customWidth="1"/>
    <col min="12290" max="12290" width="18.28515625" style="39" customWidth="1"/>
    <col min="12291" max="12291" width="11.42578125" style="39" customWidth="1"/>
    <col min="12292" max="12292" width="12.28515625" style="39" customWidth="1"/>
    <col min="12293" max="12294" width="9.140625" style="39"/>
    <col min="12295" max="12295" width="11.5703125" style="39" customWidth="1"/>
    <col min="12296" max="12296" width="12.140625" style="39" customWidth="1"/>
    <col min="12297" max="12297" width="17.7109375" style="39" customWidth="1"/>
    <col min="12298" max="12544" width="9.140625" style="39"/>
    <col min="12545" max="12545" width="13.28515625" style="39" customWidth="1"/>
    <col min="12546" max="12546" width="18.28515625" style="39" customWidth="1"/>
    <col min="12547" max="12547" width="11.42578125" style="39" customWidth="1"/>
    <col min="12548" max="12548" width="12.28515625" style="39" customWidth="1"/>
    <col min="12549" max="12550" width="9.140625" style="39"/>
    <col min="12551" max="12551" width="11.5703125" style="39" customWidth="1"/>
    <col min="12552" max="12552" width="12.140625" style="39" customWidth="1"/>
    <col min="12553" max="12553" width="17.7109375" style="39" customWidth="1"/>
    <col min="12554" max="12800" width="9.140625" style="39"/>
    <col min="12801" max="12801" width="13.28515625" style="39" customWidth="1"/>
    <col min="12802" max="12802" width="18.28515625" style="39" customWidth="1"/>
    <col min="12803" max="12803" width="11.42578125" style="39" customWidth="1"/>
    <col min="12804" max="12804" width="12.28515625" style="39" customWidth="1"/>
    <col min="12805" max="12806" width="9.140625" style="39"/>
    <col min="12807" max="12807" width="11.5703125" style="39" customWidth="1"/>
    <col min="12808" max="12808" width="12.140625" style="39" customWidth="1"/>
    <col min="12809" max="12809" width="17.7109375" style="39" customWidth="1"/>
    <col min="12810" max="13056" width="9.140625" style="39"/>
    <col min="13057" max="13057" width="13.28515625" style="39" customWidth="1"/>
    <col min="13058" max="13058" width="18.28515625" style="39" customWidth="1"/>
    <col min="13059" max="13059" width="11.42578125" style="39" customWidth="1"/>
    <col min="13060" max="13060" width="12.28515625" style="39" customWidth="1"/>
    <col min="13061" max="13062" width="9.140625" style="39"/>
    <col min="13063" max="13063" width="11.5703125" style="39" customWidth="1"/>
    <col min="13064" max="13064" width="12.140625" style="39" customWidth="1"/>
    <col min="13065" max="13065" width="17.7109375" style="39" customWidth="1"/>
    <col min="13066" max="13312" width="9.140625" style="39"/>
    <col min="13313" max="13313" width="13.28515625" style="39" customWidth="1"/>
    <col min="13314" max="13314" width="18.28515625" style="39" customWidth="1"/>
    <col min="13315" max="13315" width="11.42578125" style="39" customWidth="1"/>
    <col min="13316" max="13316" width="12.28515625" style="39" customWidth="1"/>
    <col min="13317" max="13318" width="9.140625" style="39"/>
    <col min="13319" max="13319" width="11.5703125" style="39" customWidth="1"/>
    <col min="13320" max="13320" width="12.140625" style="39" customWidth="1"/>
    <col min="13321" max="13321" width="17.7109375" style="39" customWidth="1"/>
    <col min="13322" max="13568" width="9.140625" style="39"/>
    <col min="13569" max="13569" width="13.28515625" style="39" customWidth="1"/>
    <col min="13570" max="13570" width="18.28515625" style="39" customWidth="1"/>
    <col min="13571" max="13571" width="11.42578125" style="39" customWidth="1"/>
    <col min="13572" max="13572" width="12.28515625" style="39" customWidth="1"/>
    <col min="13573" max="13574" width="9.140625" style="39"/>
    <col min="13575" max="13575" width="11.5703125" style="39" customWidth="1"/>
    <col min="13576" max="13576" width="12.140625" style="39" customWidth="1"/>
    <col min="13577" max="13577" width="17.7109375" style="39" customWidth="1"/>
    <col min="13578" max="13824" width="9.140625" style="39"/>
    <col min="13825" max="13825" width="13.28515625" style="39" customWidth="1"/>
    <col min="13826" max="13826" width="18.28515625" style="39" customWidth="1"/>
    <col min="13827" max="13827" width="11.42578125" style="39" customWidth="1"/>
    <col min="13828" max="13828" width="12.28515625" style="39" customWidth="1"/>
    <col min="13829" max="13830" width="9.140625" style="39"/>
    <col min="13831" max="13831" width="11.5703125" style="39" customWidth="1"/>
    <col min="13832" max="13832" width="12.140625" style="39" customWidth="1"/>
    <col min="13833" max="13833" width="17.7109375" style="39" customWidth="1"/>
    <col min="13834" max="14080" width="9.140625" style="39"/>
    <col min="14081" max="14081" width="13.28515625" style="39" customWidth="1"/>
    <col min="14082" max="14082" width="18.28515625" style="39" customWidth="1"/>
    <col min="14083" max="14083" width="11.42578125" style="39" customWidth="1"/>
    <col min="14084" max="14084" width="12.28515625" style="39" customWidth="1"/>
    <col min="14085" max="14086" width="9.140625" style="39"/>
    <col min="14087" max="14087" width="11.5703125" style="39" customWidth="1"/>
    <col min="14088" max="14088" width="12.140625" style="39" customWidth="1"/>
    <col min="14089" max="14089" width="17.7109375" style="39" customWidth="1"/>
    <col min="14090" max="14336" width="9.140625" style="39"/>
    <col min="14337" max="14337" width="13.28515625" style="39" customWidth="1"/>
    <col min="14338" max="14338" width="18.28515625" style="39" customWidth="1"/>
    <col min="14339" max="14339" width="11.42578125" style="39" customWidth="1"/>
    <col min="14340" max="14340" width="12.28515625" style="39" customWidth="1"/>
    <col min="14341" max="14342" width="9.140625" style="39"/>
    <col min="14343" max="14343" width="11.5703125" style="39" customWidth="1"/>
    <col min="14344" max="14344" width="12.140625" style="39" customWidth="1"/>
    <col min="14345" max="14345" width="17.7109375" style="39" customWidth="1"/>
    <col min="14346" max="14592" width="9.140625" style="39"/>
    <col min="14593" max="14593" width="13.28515625" style="39" customWidth="1"/>
    <col min="14594" max="14594" width="18.28515625" style="39" customWidth="1"/>
    <col min="14595" max="14595" width="11.42578125" style="39" customWidth="1"/>
    <col min="14596" max="14596" width="12.28515625" style="39" customWidth="1"/>
    <col min="14597" max="14598" width="9.140625" style="39"/>
    <col min="14599" max="14599" width="11.5703125" style="39" customWidth="1"/>
    <col min="14600" max="14600" width="12.140625" style="39" customWidth="1"/>
    <col min="14601" max="14601" width="17.7109375" style="39" customWidth="1"/>
    <col min="14602" max="14848" width="9.140625" style="39"/>
    <col min="14849" max="14849" width="13.28515625" style="39" customWidth="1"/>
    <col min="14850" max="14850" width="18.28515625" style="39" customWidth="1"/>
    <col min="14851" max="14851" width="11.42578125" style="39" customWidth="1"/>
    <col min="14852" max="14852" width="12.28515625" style="39" customWidth="1"/>
    <col min="14853" max="14854" width="9.140625" style="39"/>
    <col min="14855" max="14855" width="11.5703125" style="39" customWidth="1"/>
    <col min="14856" max="14856" width="12.140625" style="39" customWidth="1"/>
    <col min="14857" max="14857" width="17.7109375" style="39" customWidth="1"/>
    <col min="14858" max="15104" width="9.140625" style="39"/>
    <col min="15105" max="15105" width="13.28515625" style="39" customWidth="1"/>
    <col min="15106" max="15106" width="18.28515625" style="39" customWidth="1"/>
    <col min="15107" max="15107" width="11.42578125" style="39" customWidth="1"/>
    <col min="15108" max="15108" width="12.28515625" style="39" customWidth="1"/>
    <col min="15109" max="15110" width="9.140625" style="39"/>
    <col min="15111" max="15111" width="11.5703125" style="39" customWidth="1"/>
    <col min="15112" max="15112" width="12.140625" style="39" customWidth="1"/>
    <col min="15113" max="15113" width="17.7109375" style="39" customWidth="1"/>
    <col min="15114" max="15360" width="9.140625" style="39"/>
    <col min="15361" max="15361" width="13.28515625" style="39" customWidth="1"/>
    <col min="15362" max="15362" width="18.28515625" style="39" customWidth="1"/>
    <col min="15363" max="15363" width="11.42578125" style="39" customWidth="1"/>
    <col min="15364" max="15364" width="12.28515625" style="39" customWidth="1"/>
    <col min="15365" max="15366" width="9.140625" style="39"/>
    <col min="15367" max="15367" width="11.5703125" style="39" customWidth="1"/>
    <col min="15368" max="15368" width="12.140625" style="39" customWidth="1"/>
    <col min="15369" max="15369" width="17.7109375" style="39" customWidth="1"/>
    <col min="15370" max="15616" width="9.140625" style="39"/>
    <col min="15617" max="15617" width="13.28515625" style="39" customWidth="1"/>
    <col min="15618" max="15618" width="18.28515625" style="39" customWidth="1"/>
    <col min="15619" max="15619" width="11.42578125" style="39" customWidth="1"/>
    <col min="15620" max="15620" width="12.28515625" style="39" customWidth="1"/>
    <col min="15621" max="15622" width="9.140625" style="39"/>
    <col min="15623" max="15623" width="11.5703125" style="39" customWidth="1"/>
    <col min="15624" max="15624" width="12.140625" style="39" customWidth="1"/>
    <col min="15625" max="15625" width="17.7109375" style="39" customWidth="1"/>
    <col min="15626" max="15872" width="9.140625" style="39"/>
    <col min="15873" max="15873" width="13.28515625" style="39" customWidth="1"/>
    <col min="15874" max="15874" width="18.28515625" style="39" customWidth="1"/>
    <col min="15875" max="15875" width="11.42578125" style="39" customWidth="1"/>
    <col min="15876" max="15876" width="12.28515625" style="39" customWidth="1"/>
    <col min="15877" max="15878" width="9.140625" style="39"/>
    <col min="15879" max="15879" width="11.5703125" style="39" customWidth="1"/>
    <col min="15880" max="15880" width="12.140625" style="39" customWidth="1"/>
    <col min="15881" max="15881" width="17.7109375" style="39" customWidth="1"/>
    <col min="15882" max="16128" width="9.140625" style="39"/>
    <col min="16129" max="16129" width="13.28515625" style="39" customWidth="1"/>
    <col min="16130" max="16130" width="18.28515625" style="39" customWidth="1"/>
    <col min="16131" max="16131" width="11.42578125" style="39" customWidth="1"/>
    <col min="16132" max="16132" width="12.28515625" style="39" customWidth="1"/>
    <col min="16133" max="16134" width="9.140625" style="39"/>
    <col min="16135" max="16135" width="11.5703125" style="39" customWidth="1"/>
    <col min="16136" max="16136" width="12.140625" style="39" customWidth="1"/>
    <col min="16137" max="16137" width="17.7109375" style="39" customWidth="1"/>
    <col min="16138" max="16384" width="9.140625" style="39"/>
  </cols>
  <sheetData>
    <row r="1" spans="1:13" ht="15" x14ac:dyDescent="0.2">
      <c r="K1" s="40"/>
      <c r="L1" s="40"/>
      <c r="M1" s="40" t="s">
        <v>0</v>
      </c>
    </row>
    <row r="2" spans="1:13" x14ac:dyDescent="0.2">
      <c r="A2" s="41"/>
      <c r="B2" s="41"/>
      <c r="C2" s="41"/>
      <c r="D2" s="41"/>
      <c r="E2" s="41"/>
      <c r="F2" s="41"/>
      <c r="G2" s="41"/>
      <c r="H2" s="42"/>
      <c r="I2" s="42"/>
      <c r="K2" s="43"/>
      <c r="L2" s="43"/>
      <c r="M2" s="43" t="s">
        <v>61</v>
      </c>
    </row>
    <row r="3" spans="1:13" ht="18.75" x14ac:dyDescent="0.2">
      <c r="A3" s="41"/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1"/>
    </row>
    <row r="4" spans="1:13" ht="13.5" thickBot="1" x14ac:dyDescent="0.25">
      <c r="A4" s="46" t="s">
        <v>62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12.75" customHeight="1" x14ac:dyDescent="0.2">
      <c r="A5" s="47" t="s">
        <v>33</v>
      </c>
      <c r="B5" s="48" t="s">
        <v>5</v>
      </c>
      <c r="C5" s="49" t="s">
        <v>6</v>
      </c>
      <c r="D5" s="49"/>
      <c r="E5" s="49"/>
      <c r="F5" s="49" t="s">
        <v>7</v>
      </c>
      <c r="G5" s="49" t="s">
        <v>8</v>
      </c>
      <c r="H5" s="49"/>
      <c r="I5" s="49"/>
      <c r="J5" s="49"/>
      <c r="K5" s="50" t="s">
        <v>9</v>
      </c>
    </row>
    <row r="6" spans="1:13" ht="332.25" thickBot="1" x14ac:dyDescent="0.25">
      <c r="A6" s="51"/>
      <c r="B6" s="48"/>
      <c r="C6" s="52" t="s">
        <v>10</v>
      </c>
      <c r="D6" s="52" t="s">
        <v>11</v>
      </c>
      <c r="E6" s="52" t="s">
        <v>12</v>
      </c>
      <c r="F6" s="49"/>
      <c r="G6" s="53" t="s">
        <v>13</v>
      </c>
      <c r="H6" s="52" t="s">
        <v>14</v>
      </c>
      <c r="I6" s="52" t="s">
        <v>15</v>
      </c>
      <c r="J6" s="52" t="s">
        <v>14</v>
      </c>
      <c r="K6" s="50"/>
    </row>
    <row r="7" spans="1:13" ht="15.75" x14ac:dyDescent="0.25">
      <c r="A7" s="61" t="s">
        <v>34</v>
      </c>
      <c r="B7" s="58" t="s">
        <v>29</v>
      </c>
      <c r="C7" s="56">
        <v>3.3</v>
      </c>
      <c r="D7" s="56"/>
      <c r="E7" s="55"/>
      <c r="F7" s="57">
        <v>3.3</v>
      </c>
      <c r="G7" s="58">
        <v>2220</v>
      </c>
      <c r="H7" s="56">
        <v>2.41</v>
      </c>
      <c r="I7" s="59" t="s">
        <v>63</v>
      </c>
      <c r="J7" s="56">
        <v>2.41</v>
      </c>
      <c r="K7" s="60"/>
    </row>
    <row r="8" spans="1:13" ht="31.5" x14ac:dyDescent="0.25">
      <c r="A8" s="61"/>
      <c r="B8" s="58"/>
      <c r="C8" s="56"/>
      <c r="D8" s="56"/>
      <c r="E8" s="55"/>
      <c r="F8" s="57"/>
      <c r="G8" s="58">
        <v>2240</v>
      </c>
      <c r="H8" s="56">
        <v>0.8</v>
      </c>
      <c r="I8" s="59" t="s">
        <v>64</v>
      </c>
      <c r="J8" s="56">
        <v>0.8</v>
      </c>
      <c r="K8" s="60"/>
    </row>
    <row r="9" spans="1:13" ht="16.5" thickBot="1" x14ac:dyDescent="0.3">
      <c r="A9" s="62"/>
      <c r="B9" s="77" t="s">
        <v>18</v>
      </c>
      <c r="C9" s="70">
        <v>3.3</v>
      </c>
      <c r="D9" s="70"/>
      <c r="E9" s="71"/>
      <c r="F9" s="72">
        <v>3.3</v>
      </c>
      <c r="G9" s="73"/>
      <c r="H9" s="70">
        <v>3.21</v>
      </c>
      <c r="I9" s="71"/>
      <c r="J9" s="70">
        <v>3.21</v>
      </c>
      <c r="K9" s="74">
        <v>0.09</v>
      </c>
    </row>
    <row r="12" spans="1:13" ht="15.75" x14ac:dyDescent="0.25">
      <c r="B12" s="75" t="s">
        <v>30</v>
      </c>
      <c r="F12" s="34"/>
      <c r="G12" s="35" t="s">
        <v>65</v>
      </c>
      <c r="H12" s="76"/>
    </row>
    <row r="13" spans="1:13" ht="15" x14ac:dyDescent="0.25">
      <c r="B13" s="75"/>
      <c r="F13" s="37" t="s">
        <v>21</v>
      </c>
      <c r="G13" s="38"/>
      <c r="H13" s="38"/>
    </row>
    <row r="14" spans="1:13" ht="15.75" x14ac:dyDescent="0.25">
      <c r="B14" s="75" t="s">
        <v>22</v>
      </c>
      <c r="F14" s="34"/>
      <c r="G14" s="35" t="s">
        <v>66</v>
      </c>
      <c r="H14" s="76"/>
    </row>
    <row r="15" spans="1:13" x14ac:dyDescent="0.2">
      <c r="F15" s="37" t="s">
        <v>21</v>
      </c>
      <c r="G15" s="38"/>
      <c r="H15" s="38"/>
    </row>
    <row r="16" spans="1:13" x14ac:dyDescent="0.2">
      <c r="B16" s="39" t="s">
        <v>67</v>
      </c>
    </row>
  </sheetData>
  <mergeCells count="11">
    <mergeCell ref="A7:A9"/>
    <mergeCell ref="G12:H12"/>
    <mergeCell ref="G14:H14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68</v>
      </c>
      <c r="N2" s="6"/>
      <c r="O2" s="6"/>
      <c r="P2" s="6"/>
    </row>
    <row r="3" spans="1:16" ht="61.5" customHeight="1" x14ac:dyDescent="0.25">
      <c r="A3" s="3"/>
      <c r="B3" s="7" t="s">
        <v>69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3.75" customHeight="1" x14ac:dyDescent="0.25">
      <c r="A7" s="78">
        <v>1</v>
      </c>
      <c r="B7" s="79" t="s">
        <v>70</v>
      </c>
      <c r="C7" s="78">
        <v>10</v>
      </c>
      <c r="D7" s="78"/>
      <c r="E7" s="79"/>
      <c r="F7" s="80">
        <f>SUM(C7,D7)</f>
        <v>10</v>
      </c>
      <c r="G7" s="79" t="s">
        <v>71</v>
      </c>
      <c r="H7" s="81" t="s">
        <v>72</v>
      </c>
      <c r="I7" s="82"/>
      <c r="J7" s="78">
        <v>10</v>
      </c>
      <c r="K7" s="83"/>
    </row>
    <row r="8" spans="1:16" ht="15.75" x14ac:dyDescent="0.25">
      <c r="A8" s="15"/>
      <c r="B8" s="16"/>
      <c r="C8" s="17"/>
      <c r="D8" s="17"/>
      <c r="E8" s="18"/>
      <c r="F8" s="19">
        <f t="shared" ref="F8:F50" si="0">SUM(C8,D8)</f>
        <v>0</v>
      </c>
      <c r="G8" s="16"/>
      <c r="H8" s="17"/>
      <c r="I8" s="20"/>
      <c r="J8" s="17"/>
      <c r="K8" s="21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20"/>
      <c r="J9" s="17"/>
      <c r="K9" s="21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0"/>
      <c r="J10" s="17"/>
      <c r="K10" s="21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6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6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6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6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10</v>
      </c>
      <c r="D50" s="28">
        <f>SUM(D7:D49)</f>
        <v>0</v>
      </c>
      <c r="E50" s="29"/>
      <c r="F50" s="30">
        <f t="shared" si="0"/>
        <v>10</v>
      </c>
      <c r="G50" s="31"/>
      <c r="H50" s="28">
        <v>10</v>
      </c>
      <c r="I50" s="29"/>
      <c r="J50" s="28">
        <f>SUM(J7:J49)</f>
        <v>10</v>
      </c>
      <c r="K50" s="32">
        <f>C50-H50</f>
        <v>0</v>
      </c>
    </row>
    <row r="53" spans="1:11" ht="15.75" x14ac:dyDescent="0.25">
      <c r="B53" s="33" t="s">
        <v>73</v>
      </c>
      <c r="F53" s="34"/>
      <c r="G53" s="35" t="s">
        <v>74</v>
      </c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 t="s">
        <v>75</v>
      </c>
      <c r="H55" s="36"/>
    </row>
    <row r="56" spans="1:11" x14ac:dyDescent="0.25">
      <c r="F56" s="37" t="s">
        <v>21</v>
      </c>
      <c r="G56" s="38"/>
      <c r="H56" s="38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0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1</v>
      </c>
      <c r="N2" s="6"/>
      <c r="O2" s="6"/>
      <c r="P2" s="6"/>
    </row>
    <row r="3" spans="1:16" ht="61.5" customHeight="1" x14ac:dyDescent="0.25">
      <c r="A3" s="3"/>
      <c r="B3" s="7" t="s">
        <v>76</v>
      </c>
      <c r="C3" s="8"/>
      <c r="D3" s="8"/>
      <c r="E3" s="8"/>
      <c r="F3" s="8"/>
      <c r="G3" s="8"/>
      <c r="H3" s="8"/>
      <c r="I3" s="8"/>
      <c r="J3" s="8"/>
      <c r="K3" s="3"/>
      <c r="M3" t="s">
        <v>0</v>
      </c>
    </row>
    <row r="4" spans="1:16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6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</row>
    <row r="7" spans="1:16" ht="31.5" x14ac:dyDescent="0.25">
      <c r="A7" s="15">
        <v>1</v>
      </c>
      <c r="B7" s="16" t="s">
        <v>29</v>
      </c>
      <c r="C7" s="84">
        <v>109.9</v>
      </c>
      <c r="D7" s="17"/>
      <c r="E7" s="18"/>
      <c r="F7" s="19">
        <f>SUM(C7,D7)</f>
        <v>109.9</v>
      </c>
      <c r="G7" s="18" t="s">
        <v>77</v>
      </c>
      <c r="H7" s="84">
        <v>62.1</v>
      </c>
      <c r="I7" s="85"/>
      <c r="J7" s="84"/>
      <c r="K7" s="86">
        <f>C7-H7-H8</f>
        <v>40.900000000000006</v>
      </c>
    </row>
    <row r="8" spans="1:16" ht="15.75" x14ac:dyDescent="0.25">
      <c r="A8" s="15"/>
      <c r="B8" s="16"/>
      <c r="C8" s="17"/>
      <c r="D8" s="17"/>
      <c r="E8" s="18"/>
      <c r="F8" s="19">
        <f t="shared" ref="F8:F15" si="0">SUM(C8,D8)</f>
        <v>0</v>
      </c>
      <c r="G8" s="16" t="s">
        <v>17</v>
      </c>
      <c r="H8" s="17">
        <v>6.9</v>
      </c>
      <c r="I8" s="20"/>
      <c r="J8" s="17"/>
      <c r="K8" s="21"/>
    </row>
    <row r="9" spans="1:16" ht="15.75" x14ac:dyDescent="0.25">
      <c r="A9" s="15"/>
      <c r="B9" s="16"/>
      <c r="C9" s="17"/>
      <c r="D9" s="17"/>
      <c r="E9" s="18"/>
      <c r="F9" s="19">
        <f t="shared" si="0"/>
        <v>0</v>
      </c>
      <c r="G9" s="16"/>
      <c r="H9" s="17"/>
      <c r="I9" s="20"/>
      <c r="J9" s="17"/>
      <c r="K9" s="21"/>
    </row>
    <row r="10" spans="1:16" ht="15.75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0"/>
      <c r="J10" s="17"/>
      <c r="K10" s="21"/>
    </row>
    <row r="11" spans="1:16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6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6" ht="15.75" x14ac:dyDescent="0.25">
      <c r="A13" s="23"/>
      <c r="B13" s="24"/>
      <c r="C13" s="25"/>
      <c r="D13" s="25"/>
      <c r="E13" s="26"/>
      <c r="F13" s="19">
        <f t="shared" si="0"/>
        <v>0</v>
      </c>
      <c r="G13" s="24"/>
      <c r="H13" s="25"/>
      <c r="I13" s="26"/>
      <c r="J13" s="25"/>
      <c r="K13" s="21"/>
    </row>
    <row r="14" spans="1:16" ht="15.75" x14ac:dyDescent="0.25">
      <c r="A14" s="23"/>
      <c r="B14" s="24"/>
      <c r="C14" s="25"/>
      <c r="D14" s="25"/>
      <c r="E14" s="26"/>
      <c r="F14" s="19">
        <f t="shared" si="0"/>
        <v>0</v>
      </c>
      <c r="G14" s="24"/>
      <c r="H14" s="25"/>
      <c r="I14" s="26"/>
      <c r="J14" s="25"/>
      <c r="K14" s="21"/>
    </row>
    <row r="15" spans="1:16" ht="15.75" x14ac:dyDescent="0.25">
      <c r="A15" s="24"/>
      <c r="B15" s="27" t="s">
        <v>18</v>
      </c>
      <c r="C15" s="87">
        <f>SUM(C7:C14)</f>
        <v>109.9</v>
      </c>
      <c r="D15" s="87">
        <f>SUM(D7:D14)</f>
        <v>0</v>
      </c>
      <c r="E15" s="88"/>
      <c r="F15" s="89">
        <f t="shared" si="0"/>
        <v>109.9</v>
      </c>
      <c r="G15" s="90"/>
      <c r="H15" s="87">
        <f>SUM(H7:H14)</f>
        <v>69</v>
      </c>
      <c r="I15" s="88"/>
      <c r="J15" s="87">
        <f>SUM(J7:J14)</f>
        <v>0</v>
      </c>
      <c r="K15" s="89">
        <f>C15-H15</f>
        <v>40.900000000000006</v>
      </c>
    </row>
    <row r="18" spans="2:8" ht="15.75" x14ac:dyDescent="0.25">
      <c r="B18" s="33" t="s">
        <v>30</v>
      </c>
      <c r="F18" s="34"/>
      <c r="G18" s="35" t="s">
        <v>78</v>
      </c>
      <c r="H18" s="36"/>
    </row>
    <row r="19" spans="2:8" x14ac:dyDescent="0.25">
      <c r="B19" s="33"/>
      <c r="F19" s="37" t="s">
        <v>21</v>
      </c>
      <c r="G19" s="38"/>
      <c r="H19" s="38"/>
    </row>
    <row r="20" spans="2:8" ht="15.75" x14ac:dyDescent="0.25">
      <c r="B20" s="33" t="s">
        <v>22</v>
      </c>
      <c r="F20" s="34"/>
      <c r="G20" s="35" t="s">
        <v>79</v>
      </c>
      <c r="H20" s="36"/>
    </row>
    <row r="21" spans="2:8" x14ac:dyDescent="0.25">
      <c r="F21" s="37" t="s">
        <v>21</v>
      </c>
      <c r="G21" s="38"/>
      <c r="H21" s="38"/>
    </row>
  </sheetData>
  <mergeCells count="12">
    <mergeCell ref="G18:H18"/>
    <mergeCell ref="G20:H2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zoomScale="80" zoomScaleNormal="8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0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24</v>
      </c>
    </row>
    <row r="3" spans="1:13" ht="61.5" customHeight="1" x14ac:dyDescent="0.25">
      <c r="A3" s="3"/>
      <c r="B3" s="7" t="s">
        <v>80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4</v>
      </c>
      <c r="B5" s="10" t="s">
        <v>5</v>
      </c>
      <c r="C5" s="11" t="s">
        <v>6</v>
      </c>
      <c r="D5" s="11"/>
      <c r="E5" s="11"/>
      <c r="F5" s="11" t="s">
        <v>7</v>
      </c>
      <c r="G5" s="11" t="s">
        <v>8</v>
      </c>
      <c r="H5" s="11"/>
      <c r="I5" s="11"/>
      <c r="J5" s="11"/>
      <c r="K5" s="12" t="s">
        <v>9</v>
      </c>
    </row>
    <row r="6" spans="1:13" ht="158.25" customHeight="1" x14ac:dyDescent="0.25">
      <c r="A6" s="10"/>
      <c r="B6" s="10"/>
      <c r="C6" s="13" t="s">
        <v>10</v>
      </c>
      <c r="D6" s="13" t="s">
        <v>11</v>
      </c>
      <c r="E6" s="13" t="s">
        <v>12</v>
      </c>
      <c r="F6" s="11"/>
      <c r="G6" s="14" t="s">
        <v>13</v>
      </c>
      <c r="H6" s="13" t="s">
        <v>14</v>
      </c>
      <c r="I6" s="13" t="s">
        <v>15</v>
      </c>
      <c r="J6" s="13" t="s">
        <v>14</v>
      </c>
      <c r="K6" s="12"/>
      <c r="M6" s="91"/>
    </row>
    <row r="7" spans="1:13" ht="15.75" x14ac:dyDescent="0.25">
      <c r="A7" s="15">
        <v>1</v>
      </c>
      <c r="B7" s="16" t="s">
        <v>44</v>
      </c>
      <c r="C7" s="17">
        <v>12.25</v>
      </c>
      <c r="D7" s="17"/>
      <c r="E7" s="18"/>
      <c r="F7" s="19">
        <f>SUM(C7,D7)</f>
        <v>12.25</v>
      </c>
      <c r="G7" s="16">
        <v>2240</v>
      </c>
      <c r="H7" s="92">
        <v>12.2</v>
      </c>
      <c r="I7" s="93" t="s">
        <v>81</v>
      </c>
      <c r="J7" s="17"/>
      <c r="K7" s="21"/>
    </row>
    <row r="8" spans="1:13" ht="51" customHeight="1" x14ac:dyDescent="0.25">
      <c r="A8" s="15"/>
      <c r="B8" s="18"/>
      <c r="C8" s="17"/>
      <c r="D8" s="17"/>
      <c r="E8" s="18"/>
      <c r="F8" s="19">
        <f t="shared" ref="F8:F50" si="0">SUM(C8,D8)</f>
        <v>0</v>
      </c>
      <c r="G8" s="16"/>
      <c r="H8" s="92"/>
      <c r="I8" s="93"/>
      <c r="J8" s="17"/>
      <c r="K8" s="21"/>
    </row>
    <row r="9" spans="1:13" ht="15.75" x14ac:dyDescent="0.25">
      <c r="A9" s="15"/>
      <c r="B9" s="16"/>
      <c r="C9" s="17"/>
      <c r="D9" s="17"/>
      <c r="E9" s="18"/>
      <c r="F9" s="19">
        <f t="shared" si="0"/>
        <v>0</v>
      </c>
      <c r="G9" s="94"/>
      <c r="H9" s="17"/>
      <c r="I9" s="20"/>
      <c r="J9" s="17"/>
      <c r="K9" s="21"/>
    </row>
    <row r="10" spans="1:13" ht="35.25" customHeight="1" x14ac:dyDescent="0.25">
      <c r="A10" s="15"/>
      <c r="B10" s="16"/>
      <c r="C10" s="17"/>
      <c r="D10" s="17"/>
      <c r="E10" s="18"/>
      <c r="F10" s="19">
        <f t="shared" si="0"/>
        <v>0</v>
      </c>
      <c r="G10" s="16"/>
      <c r="H10" s="17"/>
      <c r="I10" s="20"/>
      <c r="J10" s="17"/>
      <c r="K10" s="21"/>
    </row>
    <row r="11" spans="1:13" ht="15.75" x14ac:dyDescent="0.25">
      <c r="A11" s="15"/>
      <c r="B11" s="16"/>
      <c r="C11" s="17"/>
      <c r="D11" s="17"/>
      <c r="E11" s="18"/>
      <c r="F11" s="19">
        <f t="shared" si="0"/>
        <v>0</v>
      </c>
      <c r="G11" s="16"/>
      <c r="H11" s="17"/>
      <c r="I11" s="20"/>
      <c r="J11" s="17"/>
      <c r="K11" s="21"/>
    </row>
    <row r="12" spans="1:13" ht="15.75" x14ac:dyDescent="0.25">
      <c r="A12" s="15"/>
      <c r="B12" s="16"/>
      <c r="C12" s="17"/>
      <c r="D12" s="17"/>
      <c r="E12" s="18"/>
      <c r="F12" s="19">
        <f t="shared" si="0"/>
        <v>0</v>
      </c>
      <c r="G12" s="22"/>
      <c r="H12" s="17"/>
      <c r="I12" s="18"/>
      <c r="J12" s="17"/>
      <c r="K12" s="21"/>
    </row>
    <row r="13" spans="1:13" ht="15.75" x14ac:dyDescent="0.25">
      <c r="A13" s="15"/>
      <c r="B13" s="16"/>
      <c r="C13" s="17"/>
      <c r="D13" s="17"/>
      <c r="E13" s="18"/>
      <c r="F13" s="19">
        <f t="shared" si="0"/>
        <v>0</v>
      </c>
      <c r="G13" s="22"/>
      <c r="H13" s="17"/>
      <c r="I13" s="18"/>
      <c r="J13" s="17"/>
      <c r="K13" s="21"/>
    </row>
    <row r="14" spans="1:13" ht="15.75" x14ac:dyDescent="0.25">
      <c r="A14" s="15"/>
      <c r="B14" s="16"/>
      <c r="C14" s="17"/>
      <c r="D14" s="17"/>
      <c r="E14" s="18"/>
      <c r="F14" s="19">
        <f t="shared" si="0"/>
        <v>0</v>
      </c>
      <c r="G14" s="16"/>
      <c r="H14" s="17"/>
      <c r="I14" s="18"/>
      <c r="J14" s="17"/>
      <c r="K14" s="21"/>
    </row>
    <row r="15" spans="1:13" ht="15.75" x14ac:dyDescent="0.25">
      <c r="A15" s="22"/>
      <c r="B15" s="16"/>
      <c r="C15" s="17"/>
      <c r="D15" s="17"/>
      <c r="E15" s="18"/>
      <c r="F15" s="19">
        <f t="shared" si="0"/>
        <v>0</v>
      </c>
      <c r="G15" s="16"/>
      <c r="H15" s="17"/>
      <c r="I15" s="18"/>
      <c r="J15" s="17"/>
      <c r="K15" s="21"/>
    </row>
    <row r="16" spans="1:13" ht="15" customHeight="1" x14ac:dyDescent="0.25">
      <c r="A16" s="22"/>
      <c r="B16" s="16"/>
      <c r="C16" s="17"/>
      <c r="D16" s="17"/>
      <c r="E16" s="18"/>
      <c r="F16" s="19">
        <f t="shared" si="0"/>
        <v>0</v>
      </c>
      <c r="G16" s="16"/>
      <c r="H16" s="17"/>
      <c r="I16" s="18"/>
      <c r="J16" s="17"/>
      <c r="K16" s="21"/>
    </row>
    <row r="17" spans="1:11" ht="15.75" x14ac:dyDescent="0.25">
      <c r="A17" s="15"/>
      <c r="B17" s="16"/>
      <c r="C17" s="17"/>
      <c r="D17" s="17"/>
      <c r="E17" s="18"/>
      <c r="F17" s="19">
        <f t="shared" si="0"/>
        <v>0</v>
      </c>
      <c r="G17" s="16"/>
      <c r="H17" s="17"/>
      <c r="I17" s="18"/>
      <c r="J17" s="17"/>
      <c r="K17" s="21"/>
    </row>
    <row r="18" spans="1:11" ht="15.75" x14ac:dyDescent="0.25">
      <c r="A18" s="15"/>
      <c r="B18" s="16"/>
      <c r="C18" s="17"/>
      <c r="D18" s="17"/>
      <c r="E18" s="18"/>
      <c r="F18" s="19">
        <f t="shared" si="0"/>
        <v>0</v>
      </c>
      <c r="G18" s="16"/>
      <c r="H18" s="17"/>
      <c r="I18" s="18"/>
      <c r="J18" s="17"/>
      <c r="K18" s="21"/>
    </row>
    <row r="19" spans="1:11" ht="15.75" x14ac:dyDescent="0.25">
      <c r="A19" s="15"/>
      <c r="B19" s="16"/>
      <c r="C19" s="17"/>
      <c r="D19" s="17"/>
      <c r="E19" s="18"/>
      <c r="F19" s="19">
        <f t="shared" si="0"/>
        <v>0</v>
      </c>
      <c r="G19" s="16"/>
      <c r="H19" s="17"/>
      <c r="I19" s="18"/>
      <c r="J19" s="17"/>
      <c r="K19" s="21"/>
    </row>
    <row r="20" spans="1:11" ht="15.75" x14ac:dyDescent="0.25">
      <c r="A20" s="15"/>
      <c r="B20" s="16"/>
      <c r="C20" s="17"/>
      <c r="D20" s="17"/>
      <c r="E20" s="18"/>
      <c r="F20" s="19">
        <f t="shared" si="0"/>
        <v>0</v>
      </c>
      <c r="G20" s="16"/>
      <c r="H20" s="17"/>
      <c r="I20" s="18"/>
      <c r="J20" s="17"/>
      <c r="K20" s="21"/>
    </row>
    <row r="21" spans="1:11" ht="15.75" x14ac:dyDescent="0.25">
      <c r="A21" s="15"/>
      <c r="B21" s="16"/>
      <c r="C21" s="17"/>
      <c r="D21" s="17"/>
      <c r="E21" s="18"/>
      <c r="F21" s="19">
        <f t="shared" si="0"/>
        <v>0</v>
      </c>
      <c r="G21" s="16"/>
      <c r="H21" s="17"/>
      <c r="I21" s="18"/>
      <c r="J21" s="17"/>
      <c r="K21" s="21"/>
    </row>
    <row r="22" spans="1:11" ht="15.75" x14ac:dyDescent="0.25">
      <c r="A22" s="15"/>
      <c r="B22" s="16"/>
      <c r="C22" s="17"/>
      <c r="D22" s="17"/>
      <c r="E22" s="18"/>
      <c r="F22" s="19">
        <f t="shared" si="0"/>
        <v>0</v>
      </c>
      <c r="G22" s="16"/>
      <c r="H22" s="17"/>
      <c r="I22" s="18"/>
      <c r="J22" s="17"/>
      <c r="K22" s="21"/>
    </row>
    <row r="23" spans="1:11" ht="15.75" x14ac:dyDescent="0.25">
      <c r="A23" s="15"/>
      <c r="B23" s="16"/>
      <c r="C23" s="17"/>
      <c r="D23" s="17"/>
      <c r="E23" s="18"/>
      <c r="F23" s="19">
        <f t="shared" si="0"/>
        <v>0</v>
      </c>
      <c r="G23" s="16"/>
      <c r="H23" s="17"/>
      <c r="I23" s="18"/>
      <c r="J23" s="17"/>
      <c r="K23" s="21"/>
    </row>
    <row r="24" spans="1:11" ht="15.75" x14ac:dyDescent="0.25">
      <c r="A24" s="15"/>
      <c r="B24" s="16"/>
      <c r="C24" s="17"/>
      <c r="D24" s="17"/>
      <c r="E24" s="18"/>
      <c r="F24" s="19">
        <f t="shared" si="0"/>
        <v>0</v>
      </c>
      <c r="G24" s="16"/>
      <c r="H24" s="17"/>
      <c r="I24" s="18"/>
      <c r="J24" s="17"/>
      <c r="K24" s="21"/>
    </row>
    <row r="25" spans="1:11" ht="15.75" x14ac:dyDescent="0.25">
      <c r="A25" s="22"/>
      <c r="B25" s="16"/>
      <c r="C25" s="17"/>
      <c r="D25" s="17"/>
      <c r="E25" s="18"/>
      <c r="F25" s="19">
        <f t="shared" si="0"/>
        <v>0</v>
      </c>
      <c r="G25" s="16"/>
      <c r="H25" s="17"/>
      <c r="I25" s="18"/>
      <c r="J25" s="17"/>
      <c r="K25" s="21"/>
    </row>
    <row r="26" spans="1:11" ht="15.75" x14ac:dyDescent="0.25">
      <c r="A26" s="22"/>
      <c r="B26" s="16"/>
      <c r="C26" s="17"/>
      <c r="D26" s="17"/>
      <c r="E26" s="18"/>
      <c r="F26" s="19">
        <f t="shared" si="0"/>
        <v>0</v>
      </c>
      <c r="G26" s="16"/>
      <c r="H26" s="17"/>
      <c r="I26" s="18"/>
      <c r="J26" s="17"/>
      <c r="K26" s="21"/>
    </row>
    <row r="27" spans="1:11" ht="15.75" x14ac:dyDescent="0.25">
      <c r="A27" s="15"/>
      <c r="B27" s="16"/>
      <c r="C27" s="17"/>
      <c r="D27" s="17"/>
      <c r="E27" s="18"/>
      <c r="F27" s="19">
        <f t="shared" si="0"/>
        <v>0</v>
      </c>
      <c r="G27" s="16"/>
      <c r="H27" s="17"/>
      <c r="I27" s="18"/>
      <c r="J27" s="17"/>
      <c r="K27" s="21"/>
    </row>
    <row r="28" spans="1:11" ht="15.75" x14ac:dyDescent="0.25">
      <c r="A28" s="15"/>
      <c r="B28" s="16"/>
      <c r="C28" s="17"/>
      <c r="D28" s="17"/>
      <c r="E28" s="18"/>
      <c r="F28" s="19">
        <f t="shared" si="0"/>
        <v>0</v>
      </c>
      <c r="G28" s="16"/>
      <c r="H28" s="17"/>
      <c r="I28" s="18"/>
      <c r="J28" s="17"/>
      <c r="K28" s="21"/>
    </row>
    <row r="29" spans="1:11" ht="15.75" x14ac:dyDescent="0.25">
      <c r="A29" s="15"/>
      <c r="B29" s="16"/>
      <c r="C29" s="17"/>
      <c r="D29" s="17"/>
      <c r="E29" s="18"/>
      <c r="F29" s="19">
        <f t="shared" si="0"/>
        <v>0</v>
      </c>
      <c r="G29" s="16"/>
      <c r="H29" s="17"/>
      <c r="I29" s="18"/>
      <c r="J29" s="17"/>
      <c r="K29" s="21"/>
    </row>
    <row r="30" spans="1:11" ht="15.75" x14ac:dyDescent="0.25">
      <c r="A30" s="15"/>
      <c r="B30" s="16"/>
      <c r="C30" s="17"/>
      <c r="D30" s="17"/>
      <c r="E30" s="18"/>
      <c r="F30" s="19">
        <f t="shared" si="0"/>
        <v>0</v>
      </c>
      <c r="G30" s="16"/>
      <c r="H30" s="17"/>
      <c r="I30" s="18"/>
      <c r="J30" s="17"/>
      <c r="K30" s="21"/>
    </row>
    <row r="31" spans="1:11" ht="15.75" x14ac:dyDescent="0.25">
      <c r="A31" s="15"/>
      <c r="B31" s="16"/>
      <c r="C31" s="17"/>
      <c r="D31" s="17"/>
      <c r="E31" s="18"/>
      <c r="F31" s="19">
        <f t="shared" si="0"/>
        <v>0</v>
      </c>
      <c r="G31" s="16"/>
      <c r="H31" s="17"/>
      <c r="I31" s="18"/>
      <c r="J31" s="17"/>
      <c r="K31" s="21"/>
    </row>
    <row r="32" spans="1:11" ht="15.75" x14ac:dyDescent="0.25">
      <c r="A32" s="15"/>
      <c r="B32" s="16"/>
      <c r="C32" s="17"/>
      <c r="D32" s="17"/>
      <c r="E32" s="18"/>
      <c r="F32" s="19">
        <f t="shared" si="0"/>
        <v>0</v>
      </c>
      <c r="G32" s="16"/>
      <c r="H32" s="17"/>
      <c r="I32" s="18"/>
      <c r="J32" s="17"/>
      <c r="K32" s="21"/>
    </row>
    <row r="33" spans="1:11" ht="15.75" x14ac:dyDescent="0.25">
      <c r="A33" s="15"/>
      <c r="B33" s="16"/>
      <c r="C33" s="17"/>
      <c r="D33" s="17"/>
      <c r="E33" s="18"/>
      <c r="F33" s="19">
        <f t="shared" si="0"/>
        <v>0</v>
      </c>
      <c r="G33" s="16"/>
      <c r="H33" s="17"/>
      <c r="I33" s="18"/>
      <c r="J33" s="17"/>
      <c r="K33" s="21"/>
    </row>
    <row r="34" spans="1:11" ht="15.75" x14ac:dyDescent="0.25">
      <c r="A34" s="15"/>
      <c r="B34" s="16"/>
      <c r="C34" s="17"/>
      <c r="D34" s="17"/>
      <c r="E34" s="18"/>
      <c r="F34" s="19">
        <f t="shared" si="0"/>
        <v>0</v>
      </c>
      <c r="G34" s="16"/>
      <c r="H34" s="17"/>
      <c r="I34" s="18"/>
      <c r="J34" s="17"/>
      <c r="K34" s="21"/>
    </row>
    <row r="35" spans="1:11" ht="15.75" x14ac:dyDescent="0.25">
      <c r="A35" s="22"/>
      <c r="B35" s="16"/>
      <c r="C35" s="17"/>
      <c r="D35" s="17"/>
      <c r="E35" s="18"/>
      <c r="F35" s="19">
        <f t="shared" si="0"/>
        <v>0</v>
      </c>
      <c r="G35" s="16"/>
      <c r="H35" s="17"/>
      <c r="I35" s="18"/>
      <c r="J35" s="17"/>
      <c r="K35" s="21"/>
    </row>
    <row r="36" spans="1:11" ht="15.75" x14ac:dyDescent="0.25">
      <c r="A36" s="22"/>
      <c r="B36" s="16"/>
      <c r="C36" s="17"/>
      <c r="D36" s="17"/>
      <c r="E36" s="18"/>
      <c r="F36" s="19">
        <f t="shared" si="0"/>
        <v>0</v>
      </c>
      <c r="G36" s="16"/>
      <c r="H36" s="17"/>
      <c r="I36" s="18"/>
      <c r="J36" s="17"/>
      <c r="K36" s="21"/>
    </row>
    <row r="37" spans="1:11" ht="15.75" x14ac:dyDescent="0.25">
      <c r="A37" s="15"/>
      <c r="B37" s="16"/>
      <c r="C37" s="17"/>
      <c r="D37" s="17"/>
      <c r="E37" s="18"/>
      <c r="F37" s="19">
        <f t="shared" si="0"/>
        <v>0</v>
      </c>
      <c r="G37" s="16"/>
      <c r="H37" s="17"/>
      <c r="I37" s="18"/>
      <c r="J37" s="17"/>
      <c r="K37" s="21"/>
    </row>
    <row r="38" spans="1:11" ht="15.75" x14ac:dyDescent="0.25">
      <c r="A38" s="15"/>
      <c r="B38" s="16"/>
      <c r="C38" s="17"/>
      <c r="D38" s="17"/>
      <c r="E38" s="18"/>
      <c r="F38" s="19">
        <f t="shared" si="0"/>
        <v>0</v>
      </c>
      <c r="G38" s="16"/>
      <c r="H38" s="17"/>
      <c r="I38" s="18"/>
      <c r="J38" s="17"/>
      <c r="K38" s="21"/>
    </row>
    <row r="39" spans="1:11" ht="15.75" x14ac:dyDescent="0.25">
      <c r="A39" s="15"/>
      <c r="B39" s="16"/>
      <c r="C39" s="17"/>
      <c r="D39" s="17"/>
      <c r="E39" s="18"/>
      <c r="F39" s="19">
        <f t="shared" si="0"/>
        <v>0</v>
      </c>
      <c r="G39" s="16"/>
      <c r="H39" s="17"/>
      <c r="I39" s="18"/>
      <c r="J39" s="17"/>
      <c r="K39" s="21"/>
    </row>
    <row r="40" spans="1:11" ht="15.75" x14ac:dyDescent="0.25">
      <c r="A40" s="15"/>
      <c r="B40" s="16"/>
      <c r="C40" s="17"/>
      <c r="D40" s="17"/>
      <c r="E40" s="18"/>
      <c r="F40" s="19">
        <f t="shared" si="0"/>
        <v>0</v>
      </c>
      <c r="G40" s="16"/>
      <c r="H40" s="17"/>
      <c r="I40" s="18"/>
      <c r="J40" s="17"/>
      <c r="K40" s="21"/>
    </row>
    <row r="41" spans="1:11" ht="15.75" x14ac:dyDescent="0.25">
      <c r="A41" s="15"/>
      <c r="B41" s="16"/>
      <c r="C41" s="17"/>
      <c r="D41" s="17"/>
      <c r="E41" s="18"/>
      <c r="F41" s="19">
        <f t="shared" si="0"/>
        <v>0</v>
      </c>
      <c r="G41" s="16"/>
      <c r="H41" s="17"/>
      <c r="I41" s="18"/>
      <c r="J41" s="17"/>
      <c r="K41" s="21"/>
    </row>
    <row r="42" spans="1:11" ht="15.75" x14ac:dyDescent="0.25">
      <c r="A42" s="15"/>
      <c r="B42" s="16"/>
      <c r="C42" s="17"/>
      <c r="D42" s="17"/>
      <c r="E42" s="18"/>
      <c r="F42" s="19">
        <f t="shared" si="0"/>
        <v>0</v>
      </c>
      <c r="G42" s="16"/>
      <c r="H42" s="17"/>
      <c r="I42" s="18"/>
      <c r="J42" s="17"/>
      <c r="K42" s="21"/>
    </row>
    <row r="43" spans="1:11" ht="15.75" x14ac:dyDescent="0.25">
      <c r="A43" s="15"/>
      <c r="B43" s="16"/>
      <c r="C43" s="17"/>
      <c r="D43" s="17"/>
      <c r="E43" s="18"/>
      <c r="F43" s="19">
        <f t="shared" si="0"/>
        <v>0</v>
      </c>
      <c r="G43" s="16"/>
      <c r="H43" s="17"/>
      <c r="I43" s="18"/>
      <c r="J43" s="17"/>
      <c r="K43" s="21"/>
    </row>
    <row r="44" spans="1:11" ht="15.75" x14ac:dyDescent="0.25">
      <c r="A44" s="15"/>
      <c r="B44" s="16"/>
      <c r="C44" s="17"/>
      <c r="D44" s="17"/>
      <c r="E44" s="18"/>
      <c r="F44" s="19">
        <f t="shared" si="0"/>
        <v>0</v>
      </c>
      <c r="G44" s="16"/>
      <c r="H44" s="17"/>
      <c r="I44" s="18"/>
      <c r="J44" s="17"/>
      <c r="K44" s="21"/>
    </row>
    <row r="45" spans="1:11" ht="15.75" x14ac:dyDescent="0.25">
      <c r="A45" s="22"/>
      <c r="B45" s="16"/>
      <c r="C45" s="17"/>
      <c r="D45" s="17"/>
      <c r="E45" s="18"/>
      <c r="F45" s="19">
        <f t="shared" si="0"/>
        <v>0</v>
      </c>
      <c r="G45" s="16"/>
      <c r="H45" s="17"/>
      <c r="I45" s="18"/>
      <c r="J45" s="17"/>
      <c r="K45" s="21"/>
    </row>
    <row r="46" spans="1:11" ht="15.75" x14ac:dyDescent="0.25">
      <c r="A46" s="22"/>
      <c r="B46" s="16"/>
      <c r="C46" s="17"/>
      <c r="D46" s="17"/>
      <c r="E46" s="18"/>
      <c r="F46" s="19">
        <f t="shared" si="0"/>
        <v>0</v>
      </c>
      <c r="G46" s="16"/>
      <c r="H46" s="17"/>
      <c r="I46" s="18"/>
      <c r="J46" s="17"/>
      <c r="K46" s="21"/>
    </row>
    <row r="47" spans="1:11" ht="15.75" x14ac:dyDescent="0.25">
      <c r="A47" s="23"/>
      <c r="B47" s="24"/>
      <c r="C47" s="25"/>
      <c r="D47" s="25"/>
      <c r="E47" s="26"/>
      <c r="F47" s="19">
        <f t="shared" si="0"/>
        <v>0</v>
      </c>
      <c r="G47" s="24"/>
      <c r="H47" s="25"/>
      <c r="I47" s="26"/>
      <c r="J47" s="25"/>
      <c r="K47" s="21"/>
    </row>
    <row r="48" spans="1:11" ht="15.75" x14ac:dyDescent="0.25">
      <c r="A48" s="23"/>
      <c r="B48" s="24"/>
      <c r="C48" s="25"/>
      <c r="D48" s="25"/>
      <c r="E48" s="26"/>
      <c r="F48" s="19">
        <f t="shared" si="0"/>
        <v>0</v>
      </c>
      <c r="G48" s="24"/>
      <c r="H48" s="25"/>
      <c r="I48" s="26"/>
      <c r="J48" s="25"/>
      <c r="K48" s="21"/>
    </row>
    <row r="49" spans="1:11" ht="15.75" x14ac:dyDescent="0.25">
      <c r="A49" s="23"/>
      <c r="B49" s="24"/>
      <c r="C49" s="25"/>
      <c r="D49" s="25"/>
      <c r="E49" s="26"/>
      <c r="F49" s="19">
        <f t="shared" si="0"/>
        <v>0</v>
      </c>
      <c r="G49" s="24"/>
      <c r="H49" s="25"/>
      <c r="I49" s="26"/>
      <c r="J49" s="25"/>
      <c r="K49" s="21"/>
    </row>
    <row r="50" spans="1:11" ht="15.75" x14ac:dyDescent="0.25">
      <c r="A50" s="24"/>
      <c r="B50" s="27" t="s">
        <v>18</v>
      </c>
      <c r="C50" s="28">
        <f>SUM(C7:C49)</f>
        <v>12.25</v>
      </c>
      <c r="D50" s="28">
        <f>SUM(D7:D49)</f>
        <v>0</v>
      </c>
      <c r="E50" s="29"/>
      <c r="F50" s="30">
        <f t="shared" si="0"/>
        <v>12.25</v>
      </c>
      <c r="G50" s="31"/>
      <c r="H50" s="28">
        <f>SUM(H7:H49)</f>
        <v>12.2</v>
      </c>
      <c r="I50" s="29"/>
      <c r="J50" s="28">
        <f>SUM(J7:J49)</f>
        <v>0</v>
      </c>
      <c r="K50" s="32">
        <f>C50-H50</f>
        <v>5.0000000000000711E-2</v>
      </c>
    </row>
    <row r="53" spans="1:11" ht="15.75" x14ac:dyDescent="0.25">
      <c r="B53" s="33" t="s">
        <v>30</v>
      </c>
      <c r="F53" s="34"/>
      <c r="G53" s="35" t="s">
        <v>82</v>
      </c>
      <c r="H53" s="36"/>
    </row>
    <row r="54" spans="1:11" x14ac:dyDescent="0.25">
      <c r="B54" s="33"/>
      <c r="F54" s="37" t="s">
        <v>21</v>
      </c>
      <c r="G54" s="38"/>
      <c r="H54" s="38"/>
    </row>
    <row r="55" spans="1:11" ht="15.75" x14ac:dyDescent="0.25">
      <c r="B55" s="33" t="s">
        <v>22</v>
      </c>
      <c r="F55" s="34"/>
      <c r="G55" s="35" t="s">
        <v>83</v>
      </c>
      <c r="H55" s="36"/>
    </row>
    <row r="56" spans="1:11" x14ac:dyDescent="0.25">
      <c r="F56" s="37" t="s">
        <v>21</v>
      </c>
      <c r="G56" s="38"/>
      <c r="H56" s="38"/>
    </row>
    <row r="57" spans="1:11" ht="15.75" x14ac:dyDescent="0.25">
      <c r="B57" s="33" t="s">
        <v>84</v>
      </c>
      <c r="F57" s="34"/>
      <c r="G57" s="35" t="s">
        <v>85</v>
      </c>
      <c r="H57" s="36"/>
    </row>
    <row r="58" spans="1:11" x14ac:dyDescent="0.25">
      <c r="F58" s="37" t="s">
        <v>21</v>
      </c>
      <c r="G58" s="38"/>
      <c r="H58" s="38"/>
    </row>
  </sheetData>
  <mergeCells count="11">
    <mergeCell ref="G53:H53"/>
    <mergeCell ref="G55:H55"/>
    <mergeCell ref="G57:H57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16</vt:i4>
      </vt:variant>
    </vt:vector>
  </HeadingPairs>
  <TitlesOfParts>
    <vt:vector size="40" baseType="lpstr">
      <vt:lpstr>кмпд 1</vt:lpstr>
      <vt:lpstr>ШВД№5</vt:lpstr>
      <vt:lpstr>ШВД №1</vt:lpstr>
      <vt:lpstr>ШВД №2</vt:lpstr>
      <vt:lpstr>ШВД№3</vt:lpstr>
      <vt:lpstr>ШВД №4</vt:lpstr>
      <vt:lpstr>кмкдц</vt:lpstr>
      <vt:lpstr>суваг</vt:lpstr>
      <vt:lpstr>фізіотерапія шевч</vt:lpstr>
      <vt:lpstr>СМСЧ №10</vt:lpstr>
      <vt:lpstr>СМСЧ №11</vt:lpstr>
      <vt:lpstr>КДЦ голосіївського</vt:lpstr>
      <vt:lpstr>КДЦ 1 дарниц</vt:lpstr>
      <vt:lpstr>кдц 2 дарниц</vt:lpstr>
      <vt:lpstr>кдц дитячий</vt:lpstr>
      <vt:lpstr>кдц деснянського</vt:lpstr>
      <vt:lpstr>кдц дніпровського</vt:lpstr>
      <vt:lpstr>кдц дитячкий дніпровського1</vt:lpstr>
      <vt:lpstr>кдц оболонського</vt:lpstr>
      <vt:lpstr>кдц печерського</vt:lpstr>
      <vt:lpstr>кдц подольского</vt:lpstr>
      <vt:lpstr>КДЦ святош</vt:lpstr>
      <vt:lpstr>додаток кдц солом</vt:lpstr>
      <vt:lpstr>КНП "КДЦ" Шевченківського р-ну </vt:lpstr>
      <vt:lpstr>'КНП "КДЦ" Шевченківського р-ну '!Excel_BuiltIn_Print_Area</vt:lpstr>
      <vt:lpstr>'КНП "КДЦ" Шевченківського р-ну '!Заголовки_для_печати</vt:lpstr>
      <vt:lpstr>'КДЦ 1 дарниц'!Область_печати</vt:lpstr>
      <vt:lpstr>'КДЦ голосіївського'!Область_печати</vt:lpstr>
      <vt:lpstr>'кдц деснянського'!Область_печати</vt:lpstr>
      <vt:lpstr>'кдц дніпровського'!Область_печати</vt:lpstr>
      <vt:lpstr>'кдц печерського'!Область_печати</vt:lpstr>
      <vt:lpstr>'кдц подольского'!Область_печати</vt:lpstr>
      <vt:lpstr>'КДЦ святош'!Область_печати</vt:lpstr>
      <vt:lpstr>кмкдц!Область_печати</vt:lpstr>
      <vt:lpstr>'кмпд 1'!Область_печати</vt:lpstr>
      <vt:lpstr>'КНП "КДЦ" Шевченківського р-ну '!Область_печати</vt:lpstr>
      <vt:lpstr>'СМСЧ №10'!Область_печати</vt:lpstr>
      <vt:lpstr>'СМСЧ №11'!Область_печати</vt:lpstr>
      <vt:lpstr>суваг!Область_печати</vt:lpstr>
      <vt:lpstr>'фізіотерапія шевч'!Область_печати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2020-01-10T13:40:12Z</dcterms:modified>
</cp:coreProperties>
</file>