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mars\Public\Степанюк В.А\Благодійні внески_сайт\2020\2 квартал\Багатопрофільна стаціонарна мед.доп.населен\"/>
    </mc:Choice>
  </mc:AlternateContent>
  <bookViews>
    <workbookView xWindow="0" yWindow="900" windowWidth="21960" windowHeight="11670" activeTab="3"/>
  </bookViews>
  <sheets>
    <sheet name="Олександрівська КЛК" sheetId="212" r:id="rId1"/>
    <sheet name="КМКЛШМД" sheetId="214" r:id="rId2"/>
    <sheet name="КМДКЛ№2" sheetId="215" r:id="rId3"/>
    <sheet name="ДКЛ№5 Святошинского р." sheetId="219" r:id="rId4"/>
    <sheet name="ДКЛ№6 Шевченківсого р." sheetId="224" r:id="rId5"/>
    <sheet name="ДКЛ№7 Печеркого р." sheetId="226" r:id="rId6"/>
    <sheet name="ДКЛ№9 Подільского р." sheetId="228" r:id="rId7"/>
    <sheet name="КМКЛ№1" sheetId="230" r:id="rId8"/>
    <sheet name="КМКЛ№3" sheetId="231" r:id="rId9"/>
    <sheet name="КМКЛ№4" sheetId="233" r:id="rId10"/>
    <sheet name="КМКЛ№5" sheetId="235" r:id="rId11"/>
    <sheet name="КМКЛ№6" sheetId="238" r:id="rId12"/>
    <sheet name="КМКЛ№7" sheetId="245" r:id="rId13"/>
    <sheet name="КМКЛ№8" sheetId="246" r:id="rId14"/>
    <sheet name="КМКЛ№10" sheetId="251" r:id="rId15"/>
    <sheet name="КМКЛ№12" sheetId="252" r:id="rId16"/>
    <sheet name="КМКЛ№15 Поділ. р." sheetId="254" r:id="rId17"/>
    <sheet name="КМКЛ№18" sheetId="257" r:id="rId18"/>
    <sheet name="КМКЛ№11" sheetId="258" r:id="rId19"/>
    <sheet name="&quot;ПСИХІАТРІЯ&quot; ВОКРМР (КМДА)" sheetId="260" r:id="rId20"/>
    <sheet name="&quot;ФТИЗІАТРІЯ&quot;" sheetId="263" r:id="rId21"/>
    <sheet name="ДЕРМАТОВЕНЕРОЛОГІЯ" sheetId="264" r:id="rId22"/>
  </sheets>
  <definedNames>
    <definedName name="_xlnm.Print_Area" localSheetId="19">'"ПСИХІАТРІЯ" ВОКРМР (КМДА)'!$A$1:$K$382</definedName>
    <definedName name="_xlnm.Print_Area" localSheetId="20">'"ФТИЗІАТРІЯ"'!$A$1:$K$59</definedName>
    <definedName name="_xlnm.Print_Area" localSheetId="21">ДЕРМАТОВЕНЕРОЛОГІЯ!$A$1:$K$58</definedName>
    <definedName name="_xlnm.Print_Area" localSheetId="3">'ДКЛ№5 Святошинского р.'!$A$1:$K$58</definedName>
    <definedName name="_xlnm.Print_Area" localSheetId="4">'ДКЛ№6 Шевченківсого р.'!$A$1:$K$21</definedName>
    <definedName name="_xlnm.Print_Area" localSheetId="5">'ДКЛ№7 Печеркого р.'!$A$1:$K$32</definedName>
    <definedName name="_xlnm.Print_Area" localSheetId="6">'ДКЛ№9 Подільского р.'!$A$1:$K$58</definedName>
    <definedName name="_xlnm.Print_Area" localSheetId="2">КМДКЛ№2!$A$1:$K$55</definedName>
    <definedName name="_xlnm.Print_Area" localSheetId="7">КМКЛ№1!$A$1:$K$59</definedName>
    <definedName name="_xlnm.Print_Area" localSheetId="14">КМКЛ№10!$A$1:$K$46</definedName>
    <definedName name="_xlnm.Print_Area" localSheetId="18">КМКЛ№11!$A$1:$K$58</definedName>
    <definedName name="_xlnm.Print_Area" localSheetId="15">КМКЛ№12!$A$1:$L$58</definedName>
    <definedName name="_xlnm.Print_Area" localSheetId="16">'КМКЛ№15 Поділ. р.'!$A$1:$K$58</definedName>
    <definedName name="_xlnm.Print_Area" localSheetId="17">КМКЛ№18!$A$1:$K$64</definedName>
    <definedName name="_xlnm.Print_Area" localSheetId="8">КМКЛ№3!$A$1:$K$37</definedName>
    <definedName name="_xlnm.Print_Area" localSheetId="9">КМКЛ№4!$A$1:$K$106</definedName>
    <definedName name="_xlnm.Print_Area" localSheetId="10">КМКЛ№5!$A$1:$K$54</definedName>
    <definedName name="_xlnm.Print_Area" localSheetId="11">КМКЛ№6!$A$1:$P$41</definedName>
    <definedName name="_xlnm.Print_Area" localSheetId="13">КМКЛ№8!$A$1:$K$57</definedName>
    <definedName name="_xlnm.Print_Area" localSheetId="1">КМКЛШМД!$A$1:$K$41</definedName>
    <definedName name="_xlnm.Print_Area" localSheetId="0">'Олександрівська КЛК'!$A$1:$K$88</definedName>
  </definedNames>
  <calcPr calcId="162913"/>
</workbook>
</file>

<file path=xl/calcChain.xml><?xml version="1.0" encoding="utf-8"?>
<calcChain xmlns="http://schemas.openxmlformats.org/spreadsheetml/2006/main">
  <c r="K50" i="264" l="1"/>
  <c r="J50" i="264"/>
  <c r="H50" i="264"/>
  <c r="D50" i="264"/>
  <c r="C50" i="264"/>
  <c r="F50" i="264" s="1"/>
  <c r="F49" i="264"/>
  <c r="F48" i="264"/>
  <c r="F47" i="264"/>
  <c r="F46" i="264"/>
  <c r="F45" i="264"/>
  <c r="F44" i="264"/>
  <c r="F43" i="264"/>
  <c r="F42" i="264"/>
  <c r="F41" i="264"/>
  <c r="F40" i="264"/>
  <c r="F39" i="264"/>
  <c r="F38" i="264"/>
  <c r="F37" i="264"/>
  <c r="F36" i="264"/>
  <c r="F35" i="264"/>
  <c r="F34" i="264"/>
  <c r="F33" i="264"/>
  <c r="F32" i="264"/>
  <c r="F31" i="264"/>
  <c r="F30" i="264"/>
  <c r="F29" i="264"/>
  <c r="F28" i="264"/>
  <c r="F27" i="264"/>
  <c r="F26" i="264"/>
  <c r="F25" i="264"/>
  <c r="F24" i="264"/>
  <c r="F23" i="264"/>
  <c r="F22" i="264"/>
  <c r="F21" i="264"/>
  <c r="F20" i="264"/>
  <c r="F19" i="264"/>
  <c r="F18" i="264"/>
  <c r="F17" i="264"/>
  <c r="F16" i="264"/>
  <c r="F15" i="264"/>
  <c r="F14" i="264"/>
  <c r="F13" i="264"/>
  <c r="F12" i="264"/>
  <c r="F11" i="264"/>
  <c r="F10" i="264"/>
  <c r="F9" i="264"/>
  <c r="F8" i="264"/>
  <c r="F7" i="264"/>
  <c r="J51" i="263"/>
  <c r="H51" i="263"/>
  <c r="D51" i="263"/>
  <c r="C51" i="263"/>
  <c r="F51" i="263" s="1"/>
  <c r="F50" i="263"/>
  <c r="F49" i="263"/>
  <c r="F48" i="263"/>
  <c r="F47" i="263"/>
  <c r="F46" i="263"/>
  <c r="F45" i="263"/>
  <c r="F44" i="263"/>
  <c r="F43" i="263"/>
  <c r="F42" i="263"/>
  <c r="F41" i="263"/>
  <c r="F40" i="263"/>
  <c r="F39" i="263"/>
  <c r="F38" i="263"/>
  <c r="F37" i="263"/>
  <c r="F36" i="263"/>
  <c r="F35" i="263"/>
  <c r="F34" i="263"/>
  <c r="F33" i="263"/>
  <c r="F32" i="263"/>
  <c r="F31" i="263"/>
  <c r="F30" i="263"/>
  <c r="F29" i="263"/>
  <c r="F28" i="263"/>
  <c r="F27" i="263"/>
  <c r="F26" i="263"/>
  <c r="F25" i="263"/>
  <c r="F24" i="263"/>
  <c r="F23" i="263"/>
  <c r="F22" i="263"/>
  <c r="F21" i="263"/>
  <c r="F20" i="263"/>
  <c r="F19" i="263"/>
  <c r="F18" i="263"/>
  <c r="F17" i="263"/>
  <c r="F16" i="263"/>
  <c r="F15" i="263"/>
  <c r="F14" i="263"/>
  <c r="F13" i="263"/>
  <c r="F12" i="263"/>
  <c r="F11" i="263"/>
  <c r="F10" i="263"/>
  <c r="F9" i="263"/>
  <c r="F8" i="263"/>
  <c r="F7" i="263"/>
  <c r="J374" i="260"/>
  <c r="H374" i="260"/>
  <c r="D374" i="260"/>
  <c r="C374" i="260"/>
  <c r="F374" i="260" s="1"/>
  <c r="F373" i="260"/>
  <c r="F372" i="260"/>
  <c r="F371" i="260"/>
  <c r="F370" i="260"/>
  <c r="F369" i="260"/>
  <c r="F368" i="260"/>
  <c r="F367" i="260"/>
  <c r="F366" i="260"/>
  <c r="F365" i="260"/>
  <c r="F364" i="260"/>
  <c r="F363" i="260"/>
  <c r="F362" i="260"/>
  <c r="F361" i="260"/>
  <c r="F360" i="260"/>
  <c r="F359" i="260"/>
  <c r="F358" i="260"/>
  <c r="F357" i="260"/>
  <c r="F356" i="260"/>
  <c r="F355" i="260"/>
  <c r="F354" i="260"/>
  <c r="F353" i="260"/>
  <c r="F352" i="260"/>
  <c r="F351" i="260"/>
  <c r="F350" i="260"/>
  <c r="F349" i="260"/>
  <c r="F348" i="260"/>
  <c r="F347" i="260"/>
  <c r="F346" i="260"/>
  <c r="F345" i="260"/>
  <c r="F344" i="260"/>
  <c r="F343" i="260"/>
  <c r="F342" i="260"/>
  <c r="F341" i="260"/>
  <c r="F340" i="260"/>
  <c r="F339" i="260"/>
  <c r="F338" i="260"/>
  <c r="F337" i="260"/>
  <c r="F336" i="260"/>
  <c r="F335" i="260"/>
  <c r="F334" i="260"/>
  <c r="F333" i="260"/>
  <c r="F332" i="260"/>
  <c r="F331" i="260"/>
  <c r="F330" i="260"/>
  <c r="F329" i="260"/>
  <c r="F328" i="260"/>
  <c r="F327" i="260"/>
  <c r="F326" i="260"/>
  <c r="F325" i="260"/>
  <c r="F324" i="260"/>
  <c r="F323" i="260"/>
  <c r="F322" i="260"/>
  <c r="F321" i="260"/>
  <c r="F320" i="260"/>
  <c r="F319" i="260"/>
  <c r="F318" i="260"/>
  <c r="F317" i="260"/>
  <c r="F316" i="260"/>
  <c r="F315" i="260"/>
  <c r="F314" i="260"/>
  <c r="F313" i="260"/>
  <c r="F312" i="260"/>
  <c r="F311" i="260"/>
  <c r="F310" i="260"/>
  <c r="F309" i="260"/>
  <c r="F308" i="260"/>
  <c r="F307" i="260"/>
  <c r="F306" i="260"/>
  <c r="F305" i="260"/>
  <c r="F304" i="260"/>
  <c r="F303" i="260"/>
  <c r="F302" i="260"/>
  <c r="F301" i="260"/>
  <c r="F300" i="260"/>
  <c r="F299" i="260"/>
  <c r="F298" i="260"/>
  <c r="F297" i="260"/>
  <c r="F296" i="260"/>
  <c r="F295" i="260"/>
  <c r="F294" i="260"/>
  <c r="F293" i="260"/>
  <c r="F292" i="260"/>
  <c r="F291" i="260"/>
  <c r="F290" i="260"/>
  <c r="F289" i="260"/>
  <c r="F288" i="260"/>
  <c r="F287" i="260"/>
  <c r="F286" i="260"/>
  <c r="F285" i="260"/>
  <c r="F284" i="260"/>
  <c r="F283" i="260"/>
  <c r="F282" i="260"/>
  <c r="F281" i="260"/>
  <c r="F280" i="260"/>
  <c r="F279" i="260"/>
  <c r="F278" i="260"/>
  <c r="F277" i="260"/>
  <c r="F276" i="260"/>
  <c r="F275" i="260"/>
  <c r="F274" i="260"/>
  <c r="F273" i="260"/>
  <c r="F272" i="260"/>
  <c r="F271" i="260"/>
  <c r="F270" i="260"/>
  <c r="F269" i="260"/>
  <c r="F268" i="260"/>
  <c r="F267" i="260"/>
  <c r="F266" i="260"/>
  <c r="F265" i="260"/>
  <c r="F264" i="260"/>
  <c r="F263" i="260"/>
  <c r="F262" i="260"/>
  <c r="F261" i="260"/>
  <c r="F260" i="260"/>
  <c r="F259" i="260"/>
  <c r="F258" i="260"/>
  <c r="F257" i="260"/>
  <c r="F256" i="260"/>
  <c r="F255" i="260"/>
  <c r="F254" i="260"/>
  <c r="F253" i="260"/>
  <c r="F252" i="260"/>
  <c r="F251" i="260"/>
  <c r="F250" i="260"/>
  <c r="F249" i="260"/>
  <c r="F248" i="260"/>
  <c r="F247" i="260"/>
  <c r="F246" i="260"/>
  <c r="F245" i="260"/>
  <c r="F244" i="260"/>
  <c r="F243" i="260"/>
  <c r="F242" i="260"/>
  <c r="F241" i="260"/>
  <c r="F240" i="260"/>
  <c r="F239" i="260"/>
  <c r="F238" i="260"/>
  <c r="F237" i="260"/>
  <c r="F236" i="260"/>
  <c r="F235" i="260"/>
  <c r="F234" i="260"/>
  <c r="F233" i="260"/>
  <c r="F232" i="260"/>
  <c r="F231" i="260"/>
  <c r="F230" i="260"/>
  <c r="F229" i="260"/>
  <c r="F228" i="260"/>
  <c r="F227" i="260"/>
  <c r="F226" i="260"/>
  <c r="F225" i="260"/>
  <c r="F224" i="260"/>
  <c r="F223" i="260"/>
  <c r="F222" i="260"/>
  <c r="F221" i="260"/>
  <c r="F220" i="260"/>
  <c r="F219" i="260"/>
  <c r="F218" i="260"/>
  <c r="F217" i="260"/>
  <c r="F216" i="260"/>
  <c r="F215" i="260"/>
  <c r="F214" i="260"/>
  <c r="F213" i="260"/>
  <c r="F212" i="260"/>
  <c r="F211" i="260"/>
  <c r="F210" i="260"/>
  <c r="F209" i="260"/>
  <c r="F208" i="260"/>
  <c r="F207" i="260"/>
  <c r="F206" i="260"/>
  <c r="F205" i="260"/>
  <c r="F204" i="260"/>
  <c r="F203" i="260"/>
  <c r="F202" i="260"/>
  <c r="F201" i="260"/>
  <c r="F200" i="260"/>
  <c r="F199" i="260"/>
  <c r="F198" i="260"/>
  <c r="F197" i="260"/>
  <c r="F196" i="260"/>
  <c r="F195" i="260"/>
  <c r="F194" i="260"/>
  <c r="F193" i="260"/>
  <c r="F192" i="260"/>
  <c r="F191" i="260"/>
  <c r="F190" i="260"/>
  <c r="F189" i="260"/>
  <c r="F188" i="260"/>
  <c r="F187" i="260"/>
  <c r="F186" i="260"/>
  <c r="F185" i="260"/>
  <c r="F184" i="260"/>
  <c r="F183" i="260"/>
  <c r="F182" i="260"/>
  <c r="F181" i="260"/>
  <c r="F180" i="260"/>
  <c r="F179" i="260"/>
  <c r="F178" i="260"/>
  <c r="F177" i="260"/>
  <c r="F176" i="260"/>
  <c r="F175" i="260"/>
  <c r="F174" i="260"/>
  <c r="F173" i="260"/>
  <c r="F172" i="260"/>
  <c r="F171" i="260"/>
  <c r="F170" i="260"/>
  <c r="F169" i="260"/>
  <c r="F168" i="260"/>
  <c r="F167" i="260"/>
  <c r="F166" i="260"/>
  <c r="F165" i="260"/>
  <c r="F164" i="260"/>
  <c r="F163" i="260"/>
  <c r="F162" i="260"/>
  <c r="F161" i="260"/>
  <c r="F160" i="260"/>
  <c r="F159" i="260"/>
  <c r="F158" i="260"/>
  <c r="F157" i="260"/>
  <c r="F156" i="260"/>
  <c r="F155" i="260"/>
  <c r="F154" i="260"/>
  <c r="F153" i="260"/>
  <c r="F152" i="260"/>
  <c r="F151" i="260"/>
  <c r="F150" i="260"/>
  <c r="F149" i="260"/>
  <c r="F148" i="260"/>
  <c r="F147" i="260"/>
  <c r="F146" i="260"/>
  <c r="F145" i="260"/>
  <c r="F144" i="260"/>
  <c r="F143" i="260"/>
  <c r="F142" i="260"/>
  <c r="F141" i="260"/>
  <c r="F140" i="260"/>
  <c r="F139" i="260"/>
  <c r="F138" i="260"/>
  <c r="F137" i="260"/>
  <c r="F136" i="260"/>
  <c r="F135" i="260"/>
  <c r="F134" i="260"/>
  <c r="F133" i="260"/>
  <c r="F132" i="260"/>
  <c r="F131" i="260"/>
  <c r="F130" i="260"/>
  <c r="F129" i="260"/>
  <c r="F128" i="260"/>
  <c r="F127" i="260"/>
  <c r="F126" i="260"/>
  <c r="F125" i="260"/>
  <c r="F124" i="260"/>
  <c r="F123" i="260"/>
  <c r="F122" i="260"/>
  <c r="F121" i="260"/>
  <c r="F120" i="260"/>
  <c r="F119" i="260"/>
  <c r="F118" i="260"/>
  <c r="F117" i="260"/>
  <c r="F116" i="260"/>
  <c r="F115" i="260"/>
  <c r="F114" i="260"/>
  <c r="F113" i="260"/>
  <c r="F112" i="260"/>
  <c r="F111" i="260"/>
  <c r="F110" i="260"/>
  <c r="F109" i="260"/>
  <c r="F108" i="260"/>
  <c r="F107" i="260"/>
  <c r="F106" i="260"/>
  <c r="F105" i="260"/>
  <c r="F104" i="260"/>
  <c r="F103" i="260"/>
  <c r="F102" i="260"/>
  <c r="F101" i="260"/>
  <c r="F100" i="260"/>
  <c r="F99" i="260"/>
  <c r="F98" i="260"/>
  <c r="F97" i="260"/>
  <c r="F96" i="260"/>
  <c r="F95" i="260"/>
  <c r="F94" i="260"/>
  <c r="F93" i="260"/>
  <c r="F92" i="260"/>
  <c r="F91" i="260"/>
  <c r="F90" i="260"/>
  <c r="F89" i="260"/>
  <c r="F88" i="260"/>
  <c r="F87" i="260"/>
  <c r="F86" i="260"/>
  <c r="F85" i="260"/>
  <c r="F84" i="260"/>
  <c r="F83" i="260"/>
  <c r="F82" i="260"/>
  <c r="F81" i="260"/>
  <c r="F80" i="260"/>
  <c r="F79" i="260"/>
  <c r="F78" i="260"/>
  <c r="F77" i="260"/>
  <c r="F76" i="260"/>
  <c r="F75" i="260"/>
  <c r="F74" i="260"/>
  <c r="F73" i="260"/>
  <c r="F72" i="260"/>
  <c r="F71" i="260"/>
  <c r="F70" i="260"/>
  <c r="F69" i="260"/>
  <c r="F68" i="260"/>
  <c r="F67" i="260"/>
  <c r="F66" i="260"/>
  <c r="F65" i="260"/>
  <c r="F64" i="260"/>
  <c r="F63" i="260"/>
  <c r="F62" i="260"/>
  <c r="F61" i="260"/>
  <c r="F60" i="260"/>
  <c r="F59" i="260"/>
  <c r="F58" i="260"/>
  <c r="F57" i="260"/>
  <c r="F56" i="260"/>
  <c r="F55" i="260"/>
  <c r="F54" i="260"/>
  <c r="F53" i="260"/>
  <c r="F52" i="260"/>
  <c r="F51" i="260"/>
  <c r="F50" i="260"/>
  <c r="F49" i="260"/>
  <c r="F48" i="260"/>
  <c r="F47" i="260"/>
  <c r="F46" i="260"/>
  <c r="F45" i="260"/>
  <c r="F44" i="260"/>
  <c r="F43" i="260"/>
  <c r="F42" i="260"/>
  <c r="F41" i="260"/>
  <c r="F40" i="260"/>
  <c r="F39" i="260"/>
  <c r="F38" i="260"/>
  <c r="F37" i="260"/>
  <c r="F36" i="260"/>
  <c r="F35" i="260"/>
  <c r="F34" i="260"/>
  <c r="F33" i="260"/>
  <c r="F32" i="260"/>
  <c r="F31" i="260"/>
  <c r="F30" i="260"/>
  <c r="F29" i="260"/>
  <c r="F28" i="260"/>
  <c r="F27" i="260"/>
  <c r="F26" i="260"/>
  <c r="F25" i="260"/>
  <c r="F24" i="260"/>
  <c r="F23" i="260"/>
  <c r="F22" i="260"/>
  <c r="F21" i="260"/>
  <c r="F20" i="260"/>
  <c r="F19" i="260"/>
  <c r="F18" i="260"/>
  <c r="F17" i="260"/>
  <c r="F16" i="260"/>
  <c r="F15" i="260"/>
  <c r="F14" i="260"/>
  <c r="F13" i="260"/>
  <c r="F12" i="260"/>
  <c r="F11" i="260"/>
  <c r="F10" i="260"/>
  <c r="F9" i="260"/>
  <c r="F8" i="260"/>
  <c r="F7" i="260"/>
  <c r="K50" i="258"/>
  <c r="J50" i="258"/>
  <c r="H50" i="258"/>
  <c r="D50" i="258"/>
  <c r="C50" i="258"/>
  <c r="F49" i="258"/>
  <c r="F48" i="258"/>
  <c r="F47" i="258"/>
  <c r="F46" i="258"/>
  <c r="F45" i="258"/>
  <c r="F44" i="258"/>
  <c r="F43" i="258"/>
  <c r="F42" i="258"/>
  <c r="F41" i="258"/>
  <c r="F40" i="258"/>
  <c r="F39" i="258"/>
  <c r="F38" i="258"/>
  <c r="F37" i="258"/>
  <c r="F36" i="258"/>
  <c r="F35" i="258"/>
  <c r="F34" i="258"/>
  <c r="F33" i="258"/>
  <c r="F32" i="258"/>
  <c r="F31" i="258"/>
  <c r="F30" i="258"/>
  <c r="F29" i="258"/>
  <c r="F28" i="258"/>
  <c r="F27" i="258"/>
  <c r="F26" i="258"/>
  <c r="F25" i="258"/>
  <c r="F24" i="258"/>
  <c r="F23" i="258"/>
  <c r="F22" i="258"/>
  <c r="F21" i="258"/>
  <c r="F20" i="258"/>
  <c r="F19" i="258"/>
  <c r="F18" i="258"/>
  <c r="F15" i="258"/>
  <c r="F14" i="258"/>
  <c r="F13" i="258"/>
  <c r="F12" i="258"/>
  <c r="F11" i="258"/>
  <c r="F10" i="258"/>
  <c r="F9" i="258"/>
  <c r="F8" i="258"/>
  <c r="F7" i="258"/>
  <c r="J56" i="257"/>
  <c r="H56" i="257"/>
  <c r="K56" i="257" s="1"/>
  <c r="D56" i="257"/>
  <c r="C56" i="257"/>
  <c r="F56" i="257" s="1"/>
  <c r="F55" i="257"/>
  <c r="F54" i="257"/>
  <c r="F53" i="257"/>
  <c r="F52" i="257"/>
  <c r="F51" i="257"/>
  <c r="F50" i="257"/>
  <c r="F49" i="257"/>
  <c r="F48" i="257"/>
  <c r="F47" i="257"/>
  <c r="F46" i="257"/>
  <c r="F45" i="257"/>
  <c r="F44" i="257"/>
  <c r="F43" i="257"/>
  <c r="F42" i="257"/>
  <c r="F41" i="257"/>
  <c r="F40" i="257"/>
  <c r="F39" i="257"/>
  <c r="F38" i="257"/>
  <c r="F37" i="257"/>
  <c r="F36" i="257"/>
  <c r="F35" i="257"/>
  <c r="F34" i="257"/>
  <c r="F33" i="257"/>
  <c r="F32" i="257"/>
  <c r="F31" i="257"/>
  <c r="F30" i="257"/>
  <c r="F29" i="257"/>
  <c r="F28" i="257"/>
  <c r="F27" i="257"/>
  <c r="F26" i="257"/>
  <c r="F25" i="257"/>
  <c r="F24" i="257"/>
  <c r="F23" i="257"/>
  <c r="F22" i="257"/>
  <c r="F21" i="257"/>
  <c r="F20" i="257"/>
  <c r="F19" i="257"/>
  <c r="F18" i="257"/>
  <c r="F17" i="257"/>
  <c r="F16" i="257"/>
  <c r="F15" i="257"/>
  <c r="F14" i="257"/>
  <c r="F13" i="257"/>
  <c r="F12" i="257"/>
  <c r="F11" i="257"/>
  <c r="F10" i="257"/>
  <c r="F9" i="257"/>
  <c r="F8" i="257"/>
  <c r="F7" i="257"/>
  <c r="J50" i="254"/>
  <c r="H50" i="254"/>
  <c r="D50" i="254"/>
  <c r="C50" i="254"/>
  <c r="F50" i="254" s="1"/>
  <c r="F49" i="254"/>
  <c r="F48" i="254"/>
  <c r="F47" i="254"/>
  <c r="F46" i="254"/>
  <c r="F45" i="254"/>
  <c r="F44" i="254"/>
  <c r="F43" i="254"/>
  <c r="F42" i="254"/>
  <c r="F41" i="254"/>
  <c r="F40" i="254"/>
  <c r="F39" i="254"/>
  <c r="F38" i="254"/>
  <c r="F37" i="254"/>
  <c r="F36" i="254"/>
  <c r="F35" i="254"/>
  <c r="F34" i="254"/>
  <c r="F33" i="254"/>
  <c r="F32" i="254"/>
  <c r="F31" i="254"/>
  <c r="F30" i="254"/>
  <c r="F29" i="254"/>
  <c r="F28" i="254"/>
  <c r="F27" i="254"/>
  <c r="F26" i="254"/>
  <c r="F25" i="254"/>
  <c r="F24" i="254"/>
  <c r="F23" i="254"/>
  <c r="F22" i="254"/>
  <c r="F21" i="254"/>
  <c r="F20" i="254"/>
  <c r="F19" i="254"/>
  <c r="F18" i="254"/>
  <c r="F17" i="254"/>
  <c r="F16" i="254"/>
  <c r="F15" i="254"/>
  <c r="F14" i="254"/>
  <c r="F13" i="254"/>
  <c r="F12" i="254"/>
  <c r="F11" i="254"/>
  <c r="F10" i="254"/>
  <c r="F9" i="254"/>
  <c r="F8" i="254"/>
  <c r="F7" i="254"/>
  <c r="K50" i="252"/>
  <c r="I50" i="252"/>
  <c r="E50" i="252"/>
  <c r="D50" i="252"/>
  <c r="G50" i="252" s="1"/>
  <c r="G49" i="252"/>
  <c r="G48" i="252"/>
  <c r="G47" i="252"/>
  <c r="G46" i="252"/>
  <c r="G45" i="252"/>
  <c r="G44" i="252"/>
  <c r="G43" i="252"/>
  <c r="G42" i="252"/>
  <c r="G41" i="252"/>
  <c r="G40" i="252"/>
  <c r="G39" i="252"/>
  <c r="G38" i="252"/>
  <c r="G37" i="252"/>
  <c r="G36" i="252"/>
  <c r="G35" i="252"/>
  <c r="G34" i="252"/>
  <c r="G33" i="252"/>
  <c r="G32" i="252"/>
  <c r="G31" i="252"/>
  <c r="G30" i="252"/>
  <c r="G29" i="252"/>
  <c r="G28" i="252"/>
  <c r="G27" i="252"/>
  <c r="G26" i="252"/>
  <c r="G25" i="252"/>
  <c r="G24" i="252"/>
  <c r="G23" i="252"/>
  <c r="G22" i="252"/>
  <c r="G21" i="252"/>
  <c r="G20" i="252"/>
  <c r="G19" i="252"/>
  <c r="G18" i="252"/>
  <c r="G17" i="252"/>
  <c r="G16" i="252"/>
  <c r="G15" i="252"/>
  <c r="G14" i="252"/>
  <c r="G13" i="252"/>
  <c r="G12" i="252"/>
  <c r="G11" i="252"/>
  <c r="G10" i="252"/>
  <c r="G9" i="252"/>
  <c r="G7" i="252"/>
  <c r="H36" i="251"/>
  <c r="D36" i="251"/>
  <c r="C36" i="251"/>
  <c r="F36" i="251" s="1"/>
  <c r="F30" i="251"/>
  <c r="J29" i="251"/>
  <c r="F29" i="251"/>
  <c r="J28" i="251"/>
  <c r="F28" i="251"/>
  <c r="J27" i="251"/>
  <c r="F27" i="251"/>
  <c r="J26" i="251"/>
  <c r="F26" i="251"/>
  <c r="J25" i="251"/>
  <c r="F25" i="251"/>
  <c r="J24" i="251"/>
  <c r="F24" i="251"/>
  <c r="J23" i="251"/>
  <c r="F23" i="251"/>
  <c r="J22" i="251"/>
  <c r="F22" i="251"/>
  <c r="J21" i="251"/>
  <c r="F21" i="251"/>
  <c r="J20" i="251"/>
  <c r="F20" i="251"/>
  <c r="J19" i="251"/>
  <c r="F19" i="251"/>
  <c r="J18" i="251"/>
  <c r="F18" i="251"/>
  <c r="J17" i="251"/>
  <c r="F17" i="251"/>
  <c r="J16" i="251"/>
  <c r="F16" i="251"/>
  <c r="J15" i="251"/>
  <c r="F15" i="251"/>
  <c r="J14" i="251"/>
  <c r="F14" i="251"/>
  <c r="J13" i="251"/>
  <c r="F13" i="251"/>
  <c r="J12" i="251"/>
  <c r="F12" i="251"/>
  <c r="J11" i="251"/>
  <c r="F11" i="251"/>
  <c r="J10" i="251"/>
  <c r="F10" i="251"/>
  <c r="J9" i="251"/>
  <c r="F9" i="251"/>
  <c r="J8" i="251"/>
  <c r="F8" i="251"/>
  <c r="J7" i="251"/>
  <c r="F7" i="251"/>
  <c r="J24" i="245"/>
  <c r="H24" i="245"/>
  <c r="D24" i="245"/>
  <c r="C24" i="245"/>
  <c r="F24" i="245" s="1"/>
  <c r="F23" i="245"/>
  <c r="F22" i="245"/>
  <c r="F21" i="245"/>
  <c r="F20" i="245"/>
  <c r="F19" i="245"/>
  <c r="F18" i="245"/>
  <c r="F17" i="245"/>
  <c r="F16" i="245"/>
  <c r="F15" i="245"/>
  <c r="F14" i="245"/>
  <c r="F13" i="245"/>
  <c r="F12" i="245"/>
  <c r="F11" i="245"/>
  <c r="F10" i="245"/>
  <c r="F9" i="245"/>
  <c r="F8" i="245"/>
  <c r="F7" i="245"/>
  <c r="F6" i="245"/>
  <c r="F5" i="245"/>
  <c r="J33" i="238"/>
  <c r="H33" i="238"/>
  <c r="D33" i="238"/>
  <c r="F33" i="238" s="1"/>
  <c r="C33" i="238"/>
  <c r="K33" i="238" s="1"/>
  <c r="F32" i="238"/>
  <c r="F31" i="238"/>
  <c r="F30" i="238"/>
  <c r="F29" i="238"/>
  <c r="F28" i="238"/>
  <c r="F27" i="238"/>
  <c r="F26" i="238"/>
  <c r="F25" i="238"/>
  <c r="F24" i="238"/>
  <c r="F23" i="238"/>
  <c r="F22" i="238"/>
  <c r="F21" i="238"/>
  <c r="F20" i="238"/>
  <c r="F19" i="238"/>
  <c r="F18" i="238"/>
  <c r="F17" i="238"/>
  <c r="F16" i="238"/>
  <c r="F15" i="238"/>
  <c r="F14" i="238"/>
  <c r="F13" i="238"/>
  <c r="F12" i="238"/>
  <c r="F11" i="238"/>
  <c r="F10" i="238"/>
  <c r="F9" i="238"/>
  <c r="F8" i="238"/>
  <c r="F7" i="238"/>
  <c r="J45" i="235"/>
  <c r="H45" i="235"/>
  <c r="D45" i="235"/>
  <c r="C45" i="235"/>
  <c r="F45" i="235" s="1"/>
  <c r="F44" i="235"/>
  <c r="F43" i="235"/>
  <c r="F42" i="235"/>
  <c r="F41" i="235"/>
  <c r="F40" i="235"/>
  <c r="F39" i="235"/>
  <c r="F38" i="235"/>
  <c r="F37" i="235"/>
  <c r="F36" i="235"/>
  <c r="F35" i="235"/>
  <c r="F34" i="235"/>
  <c r="F33" i="235"/>
  <c r="F32" i="235"/>
  <c r="F31" i="235"/>
  <c r="F30" i="235"/>
  <c r="F29" i="235"/>
  <c r="F28" i="235"/>
  <c r="F27" i="235"/>
  <c r="F25" i="235"/>
  <c r="F24" i="235"/>
  <c r="F23" i="235"/>
  <c r="F22" i="235"/>
  <c r="F21" i="235"/>
  <c r="F20" i="235"/>
  <c r="F19" i="235"/>
  <c r="F18" i="235"/>
  <c r="F17" i="235"/>
  <c r="F16" i="235"/>
  <c r="F15" i="235"/>
  <c r="F14" i="235"/>
  <c r="F13" i="235"/>
  <c r="F12" i="235"/>
  <c r="F11" i="235"/>
  <c r="F10" i="235"/>
  <c r="F9" i="235"/>
  <c r="F8" i="235"/>
  <c r="F7" i="235"/>
  <c r="H98" i="233"/>
  <c r="K98" i="233" s="1"/>
  <c r="D98" i="233"/>
  <c r="C98" i="233"/>
  <c r="F97" i="233"/>
  <c r="F96" i="233"/>
  <c r="F95" i="233"/>
  <c r="F94" i="233"/>
  <c r="F93" i="233"/>
  <c r="F92" i="233"/>
  <c r="F91" i="233"/>
  <c r="F90" i="233"/>
  <c r="F89" i="233"/>
  <c r="F88" i="233"/>
  <c r="F87" i="233"/>
  <c r="F86" i="233"/>
  <c r="F85" i="233"/>
  <c r="F84" i="233"/>
  <c r="F83" i="233"/>
  <c r="F82" i="233"/>
  <c r="F81" i="233"/>
  <c r="F80" i="233"/>
  <c r="F79" i="233"/>
  <c r="F78" i="233"/>
  <c r="F77" i="233"/>
  <c r="F76" i="233"/>
  <c r="F75" i="233"/>
  <c r="F74" i="233"/>
  <c r="F73" i="233"/>
  <c r="F72" i="233"/>
  <c r="F71" i="233"/>
  <c r="F70" i="233"/>
  <c r="F69" i="233"/>
  <c r="F68" i="233"/>
  <c r="F67" i="233"/>
  <c r="F66" i="233"/>
  <c r="F65" i="233"/>
  <c r="F64" i="233"/>
  <c r="F63" i="233"/>
  <c r="F62" i="233"/>
  <c r="F61" i="233"/>
  <c r="F60" i="233"/>
  <c r="F59" i="233"/>
  <c r="F58" i="233"/>
  <c r="F57" i="233"/>
  <c r="F56" i="233"/>
  <c r="F55" i="233"/>
  <c r="F54" i="233"/>
  <c r="F53" i="233"/>
  <c r="F52" i="233"/>
  <c r="F51" i="233"/>
  <c r="F50" i="233"/>
  <c r="F49" i="233"/>
  <c r="F48" i="233"/>
  <c r="F47" i="233"/>
  <c r="F46" i="233"/>
  <c r="F45" i="233"/>
  <c r="F44" i="233"/>
  <c r="J43" i="233"/>
  <c r="F43" i="233"/>
  <c r="J42" i="233"/>
  <c r="F42" i="233"/>
  <c r="J41" i="233"/>
  <c r="F41" i="233"/>
  <c r="J40" i="233"/>
  <c r="F40" i="233"/>
  <c r="J39" i="233"/>
  <c r="F39" i="233"/>
  <c r="J38" i="233"/>
  <c r="F38" i="233"/>
  <c r="J37" i="233"/>
  <c r="F37" i="233"/>
  <c r="J36" i="233"/>
  <c r="F36" i="233"/>
  <c r="J35" i="233"/>
  <c r="F35" i="233"/>
  <c r="J34" i="233"/>
  <c r="F34" i="233"/>
  <c r="J33" i="233"/>
  <c r="F33" i="233"/>
  <c r="J32" i="233"/>
  <c r="F32" i="233"/>
  <c r="J31" i="233"/>
  <c r="F31" i="233"/>
  <c r="J30" i="233"/>
  <c r="F30" i="233"/>
  <c r="J29" i="233"/>
  <c r="F29" i="233"/>
  <c r="J28" i="233"/>
  <c r="F28" i="233"/>
  <c r="J27" i="233"/>
  <c r="F27" i="233"/>
  <c r="J26" i="233"/>
  <c r="F26" i="233"/>
  <c r="J25" i="233"/>
  <c r="F25" i="233"/>
  <c r="J24" i="233"/>
  <c r="F24" i="233"/>
  <c r="J23" i="233"/>
  <c r="F23" i="233"/>
  <c r="J22" i="233"/>
  <c r="F22" i="233"/>
  <c r="J21" i="233"/>
  <c r="F21" i="233"/>
  <c r="J20" i="233"/>
  <c r="F20" i="233"/>
  <c r="J19" i="233"/>
  <c r="F19" i="233"/>
  <c r="J18" i="233"/>
  <c r="F18" i="233"/>
  <c r="J17" i="233"/>
  <c r="F17" i="233"/>
  <c r="J16" i="233"/>
  <c r="F16" i="233"/>
  <c r="J15" i="233"/>
  <c r="F15" i="233"/>
  <c r="J14" i="233"/>
  <c r="F14" i="233"/>
  <c r="J13" i="233"/>
  <c r="F13" i="233"/>
  <c r="J12" i="233"/>
  <c r="F12" i="233"/>
  <c r="J11" i="233"/>
  <c r="F11" i="233"/>
  <c r="J10" i="233"/>
  <c r="F10" i="233"/>
  <c r="J9" i="233"/>
  <c r="F9" i="233"/>
  <c r="J8" i="233"/>
  <c r="F8" i="233"/>
  <c r="J7" i="233"/>
  <c r="J98" i="233" s="1"/>
  <c r="F7" i="233"/>
  <c r="J29" i="231"/>
  <c r="H29" i="231"/>
  <c r="D29" i="231"/>
  <c r="C29" i="231"/>
  <c r="F29" i="231" s="1"/>
  <c r="F28" i="231"/>
  <c r="F27" i="231"/>
  <c r="F26" i="231"/>
  <c r="F25" i="231"/>
  <c r="F24" i="231"/>
  <c r="F23" i="231"/>
  <c r="F22" i="231"/>
  <c r="F21" i="231"/>
  <c r="F20" i="231"/>
  <c r="F19" i="231"/>
  <c r="F18" i="231"/>
  <c r="F17" i="231"/>
  <c r="F16" i="231"/>
  <c r="F15" i="231"/>
  <c r="F14" i="231"/>
  <c r="F13" i="231"/>
  <c r="F12" i="231"/>
  <c r="F11" i="231"/>
  <c r="F10" i="231"/>
  <c r="F9" i="231"/>
  <c r="F8" i="231"/>
  <c r="F7" i="231"/>
  <c r="H51" i="230"/>
  <c r="D51" i="230"/>
  <c r="F51" i="230" s="1"/>
  <c r="C51" i="230"/>
  <c r="K51" i="230" s="1"/>
  <c r="F50" i="230"/>
  <c r="F49" i="230"/>
  <c r="F48" i="230"/>
  <c r="F47" i="230"/>
  <c r="F46" i="230"/>
  <c r="F45" i="230"/>
  <c r="F44" i="230"/>
  <c r="F43" i="230"/>
  <c r="F42" i="230"/>
  <c r="F41" i="230"/>
  <c r="F40" i="230"/>
  <c r="F39" i="230"/>
  <c r="F38" i="230"/>
  <c r="F37" i="230"/>
  <c r="F36" i="230"/>
  <c r="F35" i="230"/>
  <c r="F34" i="230"/>
  <c r="F33" i="230"/>
  <c r="F32" i="230"/>
  <c r="F31" i="230"/>
  <c r="F30" i="230"/>
  <c r="J29" i="230"/>
  <c r="F29" i="230"/>
  <c r="J28" i="230"/>
  <c r="F28" i="230"/>
  <c r="J27" i="230"/>
  <c r="F27" i="230"/>
  <c r="J26" i="230"/>
  <c r="F26" i="230"/>
  <c r="J25" i="230"/>
  <c r="F25" i="230"/>
  <c r="J24" i="230"/>
  <c r="F24" i="230"/>
  <c r="J23" i="230"/>
  <c r="F23" i="230"/>
  <c r="J22" i="230"/>
  <c r="F22" i="230"/>
  <c r="J21" i="230"/>
  <c r="F21" i="230"/>
  <c r="J20" i="230"/>
  <c r="F20" i="230"/>
  <c r="J19" i="230"/>
  <c r="F19" i="230"/>
  <c r="J18" i="230"/>
  <c r="F18" i="230"/>
  <c r="J17" i="230"/>
  <c r="F17" i="230"/>
  <c r="J16" i="230"/>
  <c r="F16" i="230"/>
  <c r="J15" i="230"/>
  <c r="F15" i="230"/>
  <c r="J14" i="230"/>
  <c r="F14" i="230"/>
  <c r="J13" i="230"/>
  <c r="F13" i="230"/>
  <c r="J12" i="230"/>
  <c r="F12" i="230"/>
  <c r="J11" i="230"/>
  <c r="F11" i="230"/>
  <c r="J10" i="230"/>
  <c r="F10" i="230"/>
  <c r="J9" i="230"/>
  <c r="F9" i="230"/>
  <c r="J7" i="230"/>
  <c r="J51" i="230" s="1"/>
  <c r="F7" i="230"/>
  <c r="J50" i="228"/>
  <c r="H50" i="228"/>
  <c r="D50" i="228"/>
  <c r="C50" i="228"/>
  <c r="F50" i="228" s="1"/>
  <c r="F49" i="228"/>
  <c r="F48" i="228"/>
  <c r="F47" i="228"/>
  <c r="F46" i="228"/>
  <c r="F45" i="228"/>
  <c r="F44" i="228"/>
  <c r="F43" i="228"/>
  <c r="F42" i="228"/>
  <c r="F41" i="228"/>
  <c r="F40" i="228"/>
  <c r="F39" i="228"/>
  <c r="F38" i="228"/>
  <c r="F37" i="228"/>
  <c r="F36" i="228"/>
  <c r="F35" i="228"/>
  <c r="F34" i="228"/>
  <c r="F33" i="228"/>
  <c r="F32" i="228"/>
  <c r="F31" i="228"/>
  <c r="F30" i="228"/>
  <c r="F29" i="228"/>
  <c r="F28" i="228"/>
  <c r="F27" i="228"/>
  <c r="F26" i="228"/>
  <c r="F25" i="228"/>
  <c r="F24" i="228"/>
  <c r="F23" i="228"/>
  <c r="F22" i="228"/>
  <c r="F21" i="228"/>
  <c r="F20" i="228"/>
  <c r="F19" i="228"/>
  <c r="F18" i="228"/>
  <c r="F17" i="228"/>
  <c r="F16" i="228"/>
  <c r="F15" i="228"/>
  <c r="F14" i="228"/>
  <c r="F13" i="228"/>
  <c r="F12" i="228"/>
  <c r="F11" i="228"/>
  <c r="F10" i="228"/>
  <c r="F9" i="228"/>
  <c r="F8" i="228"/>
  <c r="F7" i="228"/>
  <c r="K24" i="226"/>
  <c r="J24" i="226"/>
  <c r="H24" i="226"/>
  <c r="D24" i="226"/>
  <c r="C24" i="226"/>
  <c r="F24" i="226" s="1"/>
  <c r="F20" i="226"/>
  <c r="F19" i="226"/>
  <c r="F18" i="226"/>
  <c r="F17" i="226"/>
  <c r="F16" i="226"/>
  <c r="F15" i="226"/>
  <c r="F14" i="226"/>
  <c r="F12" i="226"/>
  <c r="F11" i="226"/>
  <c r="F10" i="226"/>
  <c r="F9" i="226"/>
  <c r="F8" i="226"/>
  <c r="F7" i="226"/>
  <c r="J13" i="224"/>
  <c r="H13" i="224"/>
  <c r="K13" i="224" s="1"/>
  <c r="D13" i="224"/>
  <c r="C13" i="224"/>
  <c r="F13" i="224" s="1"/>
  <c r="F12" i="224"/>
  <c r="F11" i="224"/>
  <c r="F10" i="224"/>
  <c r="F9" i="224"/>
  <c r="F8" i="224"/>
  <c r="F7" i="224"/>
  <c r="H51" i="219"/>
  <c r="C51" i="219"/>
  <c r="F50" i="219"/>
  <c r="F49" i="219"/>
  <c r="F48" i="219"/>
  <c r="F47" i="219"/>
  <c r="F46" i="219"/>
  <c r="F45" i="219"/>
  <c r="F44" i="219"/>
  <c r="F43" i="219"/>
  <c r="F42" i="219"/>
  <c r="F41" i="219"/>
  <c r="F40" i="219"/>
  <c r="F39" i="219"/>
  <c r="F38" i="219"/>
  <c r="F37" i="219"/>
  <c r="F36" i="219"/>
  <c r="F35" i="219"/>
  <c r="F34" i="219"/>
  <c r="F33" i="219"/>
  <c r="F32" i="219"/>
  <c r="F31" i="219"/>
  <c r="F30" i="219"/>
  <c r="F29" i="219"/>
  <c r="F28" i="219"/>
  <c r="F27" i="219"/>
  <c r="F26" i="219"/>
  <c r="F25" i="219"/>
  <c r="F24" i="219"/>
  <c r="F23" i="219"/>
  <c r="F22" i="219"/>
  <c r="F21" i="219"/>
  <c r="F20" i="219"/>
  <c r="F19" i="219"/>
  <c r="F18" i="219"/>
  <c r="F17" i="219"/>
  <c r="F16" i="219"/>
  <c r="F15" i="219"/>
  <c r="F14" i="219"/>
  <c r="F13" i="219"/>
  <c r="J12" i="219"/>
  <c r="I12" i="219"/>
  <c r="F12" i="219"/>
  <c r="J11" i="219"/>
  <c r="I11" i="219"/>
  <c r="F11" i="219"/>
  <c r="J10" i="219"/>
  <c r="I10" i="219"/>
  <c r="D10" i="219"/>
  <c r="F10" i="219" s="1"/>
  <c r="J9" i="219"/>
  <c r="I9" i="219"/>
  <c r="D9" i="219"/>
  <c r="D51" i="219" s="1"/>
  <c r="F51" i="219" s="1"/>
  <c r="F8" i="219"/>
  <c r="F7" i="219"/>
  <c r="J47" i="215"/>
  <c r="H47" i="215"/>
  <c r="D47" i="215"/>
  <c r="C47" i="215"/>
  <c r="F47" i="215" s="1"/>
  <c r="F46" i="215"/>
  <c r="F45" i="215"/>
  <c r="F44" i="215"/>
  <c r="F43" i="215"/>
  <c r="F42" i="215"/>
  <c r="F41" i="215"/>
  <c r="F40" i="215"/>
  <c r="F39" i="215"/>
  <c r="F38" i="215"/>
  <c r="F37" i="215"/>
  <c r="F36" i="215"/>
  <c r="F35" i="215"/>
  <c r="F34" i="215"/>
  <c r="F33" i="215"/>
  <c r="F32" i="215"/>
  <c r="F31" i="215"/>
  <c r="F30" i="215"/>
  <c r="F29" i="215"/>
  <c r="F28" i="215"/>
  <c r="F27" i="215"/>
  <c r="F26" i="215"/>
  <c r="F25" i="215"/>
  <c r="F24" i="215"/>
  <c r="F23" i="215"/>
  <c r="F22" i="215"/>
  <c r="F21" i="215"/>
  <c r="F20" i="215"/>
  <c r="F19" i="215"/>
  <c r="F18" i="215"/>
  <c r="F17" i="215"/>
  <c r="F16" i="215"/>
  <c r="F15" i="215"/>
  <c r="F14" i="215"/>
  <c r="F13" i="215"/>
  <c r="F12" i="215"/>
  <c r="F11" i="215"/>
  <c r="F10" i="215"/>
  <c r="F9" i="215"/>
  <c r="F8" i="215"/>
  <c r="F7" i="215"/>
  <c r="K33" i="214"/>
  <c r="J33" i="214"/>
  <c r="H33" i="214"/>
  <c r="D33" i="214"/>
  <c r="C33" i="214"/>
  <c r="F31" i="214"/>
  <c r="F30" i="214"/>
  <c r="F29" i="214"/>
  <c r="F28" i="214"/>
  <c r="F27" i="214"/>
  <c r="F26" i="214"/>
  <c r="F25" i="214"/>
  <c r="F24" i="214"/>
  <c r="F23" i="214"/>
  <c r="F22" i="214"/>
  <c r="F21" i="214"/>
  <c r="F20" i="214"/>
  <c r="F19" i="214"/>
  <c r="F18" i="214"/>
  <c r="F17" i="214"/>
  <c r="F16" i="214"/>
  <c r="F15" i="214"/>
  <c r="F14" i="214"/>
  <c r="F13" i="214"/>
  <c r="F12" i="214"/>
  <c r="F11" i="214"/>
  <c r="F10" i="214"/>
  <c r="F9" i="214"/>
  <c r="F8" i="214"/>
  <c r="F7" i="214"/>
  <c r="J80" i="212"/>
  <c r="H80" i="212"/>
  <c r="D80" i="212"/>
  <c r="C80" i="212"/>
  <c r="F80" i="212" s="1"/>
  <c r="F79" i="212"/>
  <c r="F78" i="212"/>
  <c r="F77" i="212"/>
  <c r="F9" i="212"/>
  <c r="F7" i="212"/>
  <c r="F33" i="214" l="1"/>
  <c r="K50" i="228"/>
  <c r="K29" i="231"/>
  <c r="F98" i="233"/>
  <c r="J36" i="251"/>
  <c r="K45" i="235"/>
  <c r="F50" i="258"/>
  <c r="L50" i="252"/>
  <c r="K50" i="254"/>
  <c r="K374" i="260"/>
  <c r="F9" i="219"/>
  <c r="K80" i="212"/>
  <c r="J51" i="219"/>
  <c r="K51" i="219" s="1"/>
  <c r="K51" i="263"/>
  <c r="K36" i="251"/>
  <c r="K24" i="245"/>
</calcChain>
</file>

<file path=xl/sharedStrings.xml><?xml version="1.0" encoding="utf-8"?>
<sst xmlns="http://schemas.openxmlformats.org/spreadsheetml/2006/main" count="2270" uniqueCount="993">
  <si>
    <t xml:space="preserve">          Додаток до листа</t>
  </si>
  <si>
    <t xml:space="preserve">         від ________ 2019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</si>
  <si>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  пожертв від фізичних та юридичних осіб                                                                                                                                                     КНП "Олександрівська  клінічна  лікарня м.Києва"_  за_2___квартал__2020___року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</si>
  <si>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</si>
  <si>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</si>
  <si>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</si>
  <si>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</si>
  <si>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</si>
  <si>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</si>
  <si>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</si>
  <si>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</si>
  <si>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</si>
  <si>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</si>
  <si>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</si>
  <si>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</si>
  <si>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</si>
  <si>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ТОВ"Укрмедпостач"</t>
  </si>
  <si>
    <t>медикаменти</t>
  </si>
  <si>
    <t>Київ.міськ.Центр крові</t>
  </si>
  <si>
    <t>ТОВ"Амік Україна"</t>
  </si>
  <si>
    <t>ППФ"Юнікс Трейд Ко"</t>
  </si>
  <si>
    <t>ТОВ"Інтегрі Лаб"</t>
  </si>
  <si>
    <t>Алла Шлапак</t>
  </si>
  <si>
    <t>БО"БФ майбут.Київ"</t>
  </si>
  <si>
    <t>БО"БФ Всеукр.Крона."</t>
  </si>
  <si>
    <t>БФ "Корпорац.монстрів"</t>
  </si>
  <si>
    <t>БФ "В.Столара"</t>
  </si>
  <si>
    <t>БО БФ "Родини Жебраків."</t>
  </si>
  <si>
    <t>ТОВ"Діалог Діагнос."</t>
  </si>
  <si>
    <t>ДОЗ м.Києва</t>
  </si>
  <si>
    <t>КНП КМКЛ №5</t>
  </si>
  <si>
    <t>КНП ЛОРЛуганська лікар.</t>
  </si>
  <si>
    <t>КНП ЛОРЛьвівськалікар.</t>
  </si>
  <si>
    <t>КНП  Тернопіл.ОДКЛ.</t>
  </si>
  <si>
    <t>Корпорац.Артеріум</t>
  </si>
  <si>
    <t>МО Червоний хрест</t>
  </si>
  <si>
    <t xml:space="preserve">МО БФ Регіонал.формат </t>
  </si>
  <si>
    <t>ППО Каскаду Київ ГЕС</t>
  </si>
  <si>
    <t>Раян Таббара</t>
  </si>
  <si>
    <t>Фтізіатрія</t>
  </si>
  <si>
    <t>СП Полтавська ГНК</t>
  </si>
  <si>
    <t>СПД Доротич С.І</t>
  </si>
  <si>
    <t>ТОВ"АЛТ Україна ЛТД</t>
  </si>
  <si>
    <t>ТОВ"Віпротест Біора"</t>
  </si>
  <si>
    <t>ТОВ"РСМ Україна"</t>
  </si>
  <si>
    <t>ТОВ"Студія Санд"</t>
  </si>
  <si>
    <t>ТОВ"Ф-ма Кріогенератор"</t>
  </si>
  <si>
    <t>УПЦ</t>
  </si>
  <si>
    <t>Управління з питань</t>
  </si>
  <si>
    <t>ФОП Комлик О.І.</t>
  </si>
  <si>
    <t>База мед.постачання</t>
  </si>
  <si>
    <t>МБФ На честь покров.</t>
  </si>
  <si>
    <t>Благод.допомога</t>
  </si>
  <si>
    <t>Фізична особа</t>
  </si>
  <si>
    <t>меблі</t>
  </si>
  <si>
    <t>мягкий інвентар</t>
  </si>
  <si>
    <t>господ.товари</t>
  </si>
  <si>
    <t>Єврейська община</t>
  </si>
  <si>
    <t>комбінезони</t>
  </si>
  <si>
    <t>ТОВ"Свармед"</t>
  </si>
  <si>
    <t>мед.інструментар.</t>
  </si>
  <si>
    <t>лаб.устаткування</t>
  </si>
  <si>
    <t>БО БФ В.Столара"</t>
  </si>
  <si>
    <t>буд.матеріали</t>
  </si>
  <si>
    <t>устаткування</t>
  </si>
  <si>
    <t>ФОП Орлов В.Ю</t>
  </si>
  <si>
    <t>БФ"Чотири сезони"</t>
  </si>
  <si>
    <t>Бо БФ"Коло"</t>
  </si>
  <si>
    <t>миючі засоби</t>
  </si>
  <si>
    <t>ФОП Джевага Л.Г</t>
  </si>
  <si>
    <t>БО"100%життя Київ.регіон"</t>
  </si>
  <si>
    <t>канцтовари</t>
  </si>
  <si>
    <t>БО"БФ Порошенка"</t>
  </si>
  <si>
    <t>БО"БФ Сокар-Благо"</t>
  </si>
  <si>
    <t>паливо</t>
  </si>
  <si>
    <t>обладнання</t>
  </si>
  <si>
    <t>ФОП Дуднік Д.П.</t>
  </si>
  <si>
    <t>МБФ на честь Покр.Присв.Богор.</t>
  </si>
  <si>
    <t>ТОВ"Мед Девайс"</t>
  </si>
  <si>
    <t>ВБО БФ Род.Жебрівських"</t>
  </si>
  <si>
    <t>БО БФ"Пацієнти України"</t>
  </si>
  <si>
    <t>БО БФ"Орфанні Синиці"</t>
  </si>
  <si>
    <t>трансп.перевозки</t>
  </si>
  <si>
    <t>ремонт апаратів</t>
  </si>
  <si>
    <t>ТОВ"Данон Дніпро"</t>
  </si>
  <si>
    <t>продукти харчування</t>
  </si>
  <si>
    <t>ПрАТ"Київ.маргар.з-д"</t>
  </si>
  <si>
    <t>ФОП Щербина</t>
  </si>
  <si>
    <t>ІП"Кока Кола"</t>
  </si>
  <si>
    <t>ТОВ"Бадм-Б"</t>
  </si>
  <si>
    <t>ВСЬОГО по закладу</t>
  </si>
  <si>
    <t xml:space="preserve">Директор </t>
  </si>
  <si>
    <t>Антоненко  Л.П.</t>
  </si>
  <si>
    <t>(підпис)           (ініціали і прізвище) </t>
  </si>
  <si>
    <t>Головний бухгалтер</t>
  </si>
  <si>
    <t>Огурцова Г.В.</t>
  </si>
  <si>
    <t xml:space="preserve"> </t>
  </si>
  <si>
    <t xml:space="preserve">             від ________ 2018 № ______</t>
  </si>
  <si>
    <t xml:space="preserve">господарські товари </t>
  </si>
  <si>
    <t>м"який інвентар</t>
  </si>
  <si>
    <t>Керівник установи</t>
  </si>
  <si>
    <t xml:space="preserve">         від ________ 2020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</si>
  <si>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КМКЛШМД за  ІІ квартал 2020 року </t>
  </si>
  <si>
    <t>БФ "Карітас -Київ"</t>
  </si>
  <si>
    <t>Миючі засоби</t>
  </si>
  <si>
    <t>НАК "Нафтогаз України"</t>
  </si>
  <si>
    <t>Мобільний ультрафіолетовий стерилізатор</t>
  </si>
  <si>
    <t>БО "Пацієнти України"</t>
  </si>
  <si>
    <t>Монітор пацієнта</t>
  </si>
  <si>
    <t>БФ "Хлібний Дім"</t>
  </si>
  <si>
    <t>Медичні матраци</t>
  </si>
  <si>
    <t>Благодійний фонд "Бівакс"</t>
  </si>
  <si>
    <t>Засоби захисту</t>
  </si>
  <si>
    <t>ППО НАК "Нафтогаз України"</t>
  </si>
  <si>
    <t>ТОВ "Юрія-Фарм"</t>
  </si>
  <si>
    <t>Розчини</t>
  </si>
  <si>
    <t>Товари медичного призначення</t>
  </si>
  <si>
    <t>ТОВ "Холдинг Інвест"</t>
  </si>
  <si>
    <t>ПАТ "Інфузія"</t>
  </si>
  <si>
    <t>ТОВ "Трокас Фарм Україна"</t>
  </si>
  <si>
    <t>Медикаменти</t>
  </si>
  <si>
    <t>АТ "Укргазвидобування"</t>
  </si>
  <si>
    <t>МБФ "Сприяння розвитку медицини"</t>
  </si>
  <si>
    <t>БО "ВБФ "Крона""</t>
  </si>
  <si>
    <t>БО "БФ "ФУНДАЦІЯ СЕО КЛАБ"</t>
  </si>
  <si>
    <t>ТОВ "КУСУМ ФАРМ"</t>
  </si>
  <si>
    <t>Управління з питань цивільного захисту ВО КМР (КМДА)</t>
  </si>
  <si>
    <t>КМКДКЛ №1</t>
  </si>
  <si>
    <t>Фізичні особи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</si>
  <si>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КНП    Київська міська дитяча  клінічна  лікарня  №2 за  2 квартал  2020 року </t>
  </si>
  <si>
    <t xml:space="preserve">КНП Київський міський центр крові </t>
  </si>
  <si>
    <t>Гемотрансфуційні засоби</t>
  </si>
  <si>
    <t>база спеціального медичного постачання м.Києва</t>
  </si>
  <si>
    <t xml:space="preserve">медикаменти та  перев.матеріали </t>
  </si>
  <si>
    <t>Благодійна організація "Фундація СЕО Клаб"</t>
  </si>
  <si>
    <t>захисні комбеніз.</t>
  </si>
  <si>
    <t>Дочірне підприємство конд.фаб. Рошен</t>
  </si>
  <si>
    <t>медичні вироби</t>
  </si>
  <si>
    <t>КНП   Олександріська лікарня</t>
  </si>
  <si>
    <t>ТзОВ Хенкель Україна</t>
  </si>
  <si>
    <t>хоз.вироби</t>
  </si>
  <si>
    <t>ТзОВ Юрія- Фарм</t>
  </si>
  <si>
    <t>Організація Товариство Червоного Хреста України</t>
  </si>
  <si>
    <t>КНП КМКЛ№4</t>
  </si>
  <si>
    <t>лікарськи засоби</t>
  </si>
  <si>
    <t>КНП Центр медико санітарної дропомоги "\№2</t>
  </si>
  <si>
    <t>БО Благодійний фонд  Марікейт</t>
  </si>
  <si>
    <t>Всеукраинска благодійна організація Благодійний фонд Родини Жембрівських</t>
  </si>
  <si>
    <t>ТзОВ Хімбудпластмас</t>
  </si>
  <si>
    <t>обладнання , матеріали,медичнівироби</t>
  </si>
  <si>
    <t>предмети матеріали,медичнівироби</t>
  </si>
  <si>
    <t xml:space="preserve"> Приватна особа</t>
  </si>
  <si>
    <t>мед.обладнання</t>
  </si>
  <si>
    <t>Член комісії з реорганізації,заступник головного лікаря з економічних питань</t>
  </si>
  <si>
    <t>Л.М.Воронюк</t>
  </si>
  <si>
    <t>Член комісії,заступник головного бухгалтера</t>
  </si>
  <si>
    <t>В.П.Задорожна</t>
  </si>
  <si>
    <t>О.В.Лисовець</t>
  </si>
  <si>
    <t>О.В.Рибалко</t>
  </si>
  <si>
    <t>450-59-54 Заболотня Г.В.</t>
  </si>
  <si>
    <t xml:space="preserve">             від _30.06.2020 № 061-6622 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</si>
  <si>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_Дитяча клінічна лікарня № 5 Святошинськогог району м. Києва __за_ другий квартал _ 2020_року </t>
  </si>
  <si>
    <t>на придбання захисних засобів та оплати харчування</t>
  </si>
  <si>
    <t xml:space="preserve">Вироби з нетканих матеріалів (маски)  COVID 19 </t>
  </si>
  <si>
    <t>оплата за харчування хворих стаціонару</t>
  </si>
  <si>
    <t>ГО "Слуга народу в м. Києві"</t>
  </si>
  <si>
    <t xml:space="preserve">Електричні побутові прилади, мед.товари: телевізор - 1 од., консоль - 1 од., геймпад бездротовий - 1 од., </t>
  </si>
  <si>
    <t xml:space="preserve">геймпад бездротовий - 1 од., </t>
  </si>
  <si>
    <t>Благодійний фонд Порошенка</t>
  </si>
  <si>
    <t>Спец.костюм індивід.захисту, 100 шт.</t>
  </si>
  <si>
    <t>Пульсоксиметри ModelFS20C, 10 шт.</t>
  </si>
  <si>
    <r>
      <t>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</si>
  <si>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Каргаполова О.В.</t>
  </si>
  <si>
    <t>Тонкопей О.П.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</si>
  <si>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Комунальне некомерційне підприємство «Дитяча клінічна лікарня № 6 Шевченківського району міста Києва» виконавчого органу Київської міської ради (КМДА)                                                                                                                                                           за II квартал 2020 року </t>
    </r>
  </si>
  <si>
    <t>поверка оборудованія</t>
  </si>
  <si>
    <t xml:space="preserve">охорона </t>
  </si>
  <si>
    <t>тех.осмотр ліфтів</t>
  </si>
  <si>
    <t>БО Олени Пінчук</t>
  </si>
  <si>
    <t>Медичний товар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</si>
  <si>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КНП "ДКЛ №7" Печерського району м.Києва за 2 квартал  2020 року </t>
  </si>
  <si>
    <t>ФО Пироженко В. В.</t>
  </si>
  <si>
    <t>Маски медичні, бахіли</t>
  </si>
  <si>
    <t>Вироби мед.призначення</t>
  </si>
  <si>
    <t>ТОВ "Планета кави"</t>
  </si>
  <si>
    <t xml:space="preserve">Системний блок </t>
  </si>
  <si>
    <t>Оргтехніка</t>
  </si>
  <si>
    <t>ФО Кузьо В. С.</t>
  </si>
  <si>
    <t>Насос шприцевий</t>
  </si>
  <si>
    <t>Медичне обладнання</t>
  </si>
  <si>
    <t>Дезинфікуючий засіб</t>
  </si>
  <si>
    <t>ТОВ "Сервіс-Технобуд"</t>
  </si>
  <si>
    <t>Експрес-тести nCoVIgM</t>
  </si>
  <si>
    <t>Аспіратор для надання невідкл.допомоги</t>
  </si>
  <si>
    <t>БО "БФ "Країна здорових дітей"</t>
  </si>
  <si>
    <t>Небулайзери, дозатори</t>
  </si>
  <si>
    <t>Халат лабораторний одн.</t>
  </si>
  <si>
    <t>ФО Зиновєв О. В.</t>
  </si>
  <si>
    <t>ФО Нижник Ю. В.</t>
  </si>
  <si>
    <t>ФО Давиденко О. С.</t>
  </si>
  <si>
    <t>ФО Павлишин І. В.</t>
  </si>
  <si>
    <t>Маска мед.однор.</t>
  </si>
  <si>
    <t>Відсмоктувач В-100</t>
  </si>
  <si>
    <t>мед.одягш</t>
  </si>
  <si>
    <t>послуги</t>
  </si>
  <si>
    <t>навчання</t>
  </si>
  <si>
    <t>Л. Забудська</t>
  </si>
  <si>
    <t>Л. Храмова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</si>
  <si>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ДКЛ№9 Подільського району м. Києва за II квартал 2020 року </t>
  </si>
  <si>
    <t>залишок</t>
  </si>
  <si>
    <t>КБФ Сонечко</t>
  </si>
  <si>
    <t>Будівельні матеріали</t>
  </si>
  <si>
    <t>Крісло офісне</t>
  </si>
  <si>
    <t>Лампи бактерицидні</t>
  </si>
  <si>
    <t>Безконтактний термометр</t>
  </si>
  <si>
    <t>Халат одноразовий, шапочка</t>
  </si>
  <si>
    <t>Спец костюми індив захисту</t>
  </si>
  <si>
    <t>ОППОУОЗ Подільського р-ну м. Києва</t>
  </si>
  <si>
    <t>Маска медична тришарова</t>
  </si>
  <si>
    <t>Рукавички оглядові нітрилові</t>
  </si>
  <si>
    <t>Захисні щитки</t>
  </si>
  <si>
    <t>Маски медичні</t>
  </si>
  <si>
    <t>Долот В.Д.</t>
  </si>
  <si>
    <t>Кулик О.А.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</si>
  <si>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_КНП "Київська міська клінічна лікарня №1"___за__2__квартал___2020__року </t>
  </si>
  <si>
    <t>Корпорація "Артеріум"</t>
  </si>
  <si>
    <t>Окуляри, рукавички</t>
  </si>
  <si>
    <t>КНП "Київський міський центр крові"</t>
  </si>
  <si>
    <t>Препарати та компон.крові</t>
  </si>
  <si>
    <t>КНП"ДКЛ№9"</t>
  </si>
  <si>
    <t>Депутати КМДА</t>
  </si>
  <si>
    <t>Засоби індивід. Захисту</t>
  </si>
  <si>
    <t>Компанія Amaring Apps</t>
  </si>
  <si>
    <t>Єрмоленко Юлія КМДА</t>
  </si>
  <si>
    <t>КНУТД</t>
  </si>
  <si>
    <t>Маски</t>
  </si>
  <si>
    <t>ГО "Ініціатива"</t>
  </si>
  <si>
    <t>Респіратори</t>
  </si>
  <si>
    <t>ТОВ"Трокас Фарма Україна"</t>
  </si>
  <si>
    <t>ФОП Луценко</t>
  </si>
  <si>
    <t>Халат однораз.</t>
  </si>
  <si>
    <t>КМПрофспілки працівників охорони здоров"я</t>
  </si>
  <si>
    <t>БФ Порошенка</t>
  </si>
  <si>
    <t>Спец.костюм</t>
  </si>
  <si>
    <t>БО 100%життя. Київський регіон</t>
  </si>
  <si>
    <t>Папки, інформ.буклет</t>
  </si>
  <si>
    <t>Лобан Юлія КМДА</t>
  </si>
  <si>
    <t>Маска</t>
  </si>
  <si>
    <t>Щитки зах.</t>
  </si>
  <si>
    <t>Управління з питань цивільного захисту во КМДА</t>
  </si>
  <si>
    <t>Маски, окуляри зах.</t>
  </si>
  <si>
    <t>БО"БФ"За безпечну медицину"</t>
  </si>
  <si>
    <t>мед. обладнання</t>
  </si>
  <si>
    <t>ПАТ НВЦ "Борщагівський ХФЗ"</t>
  </si>
  <si>
    <t>Лікарські препарати</t>
  </si>
  <si>
    <t>ТОВ "Нутриція Україна"</t>
  </si>
  <si>
    <t>Матрас з компресором</t>
  </si>
  <si>
    <t>БФ "Марікейт"</t>
  </si>
  <si>
    <t>Холодильники</t>
  </si>
  <si>
    <t>ДП "Укрмедпостач"</t>
  </si>
  <si>
    <t>оксигенатори</t>
  </si>
  <si>
    <t>маски, вироби мед.призначення</t>
  </si>
  <si>
    <t>(транспортні послуги,ремонт апарату)</t>
  </si>
  <si>
    <t>Іванько О.В.</t>
  </si>
  <si>
    <t>Ніщота І.М.</t>
  </si>
  <si>
    <t xml:space="preserve">          Додаток до наказу МОЗ України</t>
  </si>
  <si>
    <t xml:space="preserve">             від 25.07.2017 № 848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</si>
  <si>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КНП"Київська міська клінічна лікарня №3" за__2__квартал 2020 року </t>
  </si>
  <si>
    <t>БО "Благодійний фонд "Карітас-Київ"</t>
  </si>
  <si>
    <t>деззасіб</t>
  </si>
  <si>
    <t>МБФ "Спріяння розвитку медицини"</t>
  </si>
  <si>
    <t>вироби медпризначення</t>
  </si>
  <si>
    <t>БФ "Кришталеве джерело"</t>
  </si>
  <si>
    <t>ТОВ"Інтеграл кепітал фанд"</t>
  </si>
  <si>
    <t>ІП "Логін"</t>
  </si>
  <si>
    <t>ТОВ "Трокас Фарма Україна"</t>
  </si>
  <si>
    <t>лікі</t>
  </si>
  <si>
    <t>ІП "І-АР-СІ"</t>
  </si>
  <si>
    <t>тести на ковід</t>
  </si>
  <si>
    <t>БО "100 відсотків життя"</t>
  </si>
  <si>
    <t>тести на гепатит</t>
  </si>
  <si>
    <t>БФ "Порошенка"</t>
  </si>
  <si>
    <t>Управління з питань цивільного захисту ВОКМР КМДА</t>
  </si>
  <si>
    <t>ТОВ "Артеріум"</t>
  </si>
  <si>
    <t>медобладнання</t>
  </si>
  <si>
    <t>ТОВ "Лоран груп"</t>
  </si>
  <si>
    <t>ВБО "БФ родини Жебрівських"</t>
  </si>
  <si>
    <t>Фізособи</t>
  </si>
  <si>
    <t>ТО ліфтів</t>
  </si>
  <si>
    <t>Директор</t>
  </si>
  <si>
    <t>Іващенко П.Б.</t>
  </si>
  <si>
    <t>Кисельова І.В.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</si>
  <si>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Комунальненекомерційне підприємство "Київська міська клінічна лікарня № 4"за 2 квартал 2020 року </t>
    </r>
  </si>
  <si>
    <t>ТОВ Леко Стайл</t>
  </si>
  <si>
    <t>Засоби гігієни</t>
  </si>
  <si>
    <t>Релігійна орган.  відділ Укр.православної церкви з соц.гуман.питань</t>
  </si>
  <si>
    <t>Господарчі товари</t>
  </si>
  <si>
    <t>БФ Коло Бо</t>
  </si>
  <si>
    <t>ТОВ Червоний хрест України</t>
  </si>
  <si>
    <t>БФ Пацієнти України</t>
  </si>
  <si>
    <t>ТОВ Сімкорп Україна</t>
  </si>
  <si>
    <t xml:space="preserve">ТОВ Сервіс - Технобуд </t>
  </si>
  <si>
    <t>Основні засоби</t>
  </si>
  <si>
    <t xml:space="preserve">ТОВ Юрія - фарм  </t>
  </si>
  <si>
    <t>МНМА</t>
  </si>
  <si>
    <t xml:space="preserve">БФ Твоя опора </t>
  </si>
  <si>
    <t>БФ "Фонд сприяння  промисловості"</t>
  </si>
  <si>
    <t>БФ  "Майбутній Київ"</t>
  </si>
  <si>
    <t>БФ  "Parimatcn Foundation "</t>
  </si>
  <si>
    <t>І-АР-СІ - Іноземне підприємство</t>
  </si>
  <si>
    <t>ДП Рошен Кондитерська корпораці</t>
  </si>
  <si>
    <t>БФ  "Соломинка"</t>
  </si>
  <si>
    <t>ТОВ  Цукорагропром</t>
  </si>
  <si>
    <t>Корпорація  "Артеріум"</t>
  </si>
  <si>
    <t>Логін Іноземне підприємство</t>
  </si>
  <si>
    <t>Адвокатське об`єднання "юридична фірма"Астерс"</t>
  </si>
  <si>
    <t>БО "БФ "СВОЇ"</t>
  </si>
  <si>
    <t>ТОВ "ТЕК"</t>
  </si>
  <si>
    <t>ТОВ Данон Дніпро</t>
  </si>
  <si>
    <t>ТОВ Сандора</t>
  </si>
  <si>
    <t>ТОВ "ТД "Кратос плюс"</t>
  </si>
  <si>
    <t>мед.засоби</t>
  </si>
  <si>
    <t>БО "БФ "ФСІ "З країни в Україну"</t>
  </si>
  <si>
    <t>ГО "Ініциатива Е+"</t>
  </si>
  <si>
    <t>ТОВ "Юрія-фарм"</t>
  </si>
  <si>
    <t>ДП "КК "Рошен"</t>
  </si>
  <si>
    <t>ППФ "Юнікс Трейд Ко"</t>
  </si>
  <si>
    <t>БФ "Твоя опора"</t>
  </si>
  <si>
    <t>Релігійна організація "МСВУПЦ"</t>
  </si>
  <si>
    <t>ПТ "Ай Ті Ломбард"</t>
  </si>
  <si>
    <t>ПТ "Ломбард "Кредит Юніон"</t>
  </si>
  <si>
    <t>БО "БФ "Майбутній Київ"</t>
  </si>
  <si>
    <t>ТОВ "ФК "Елемент здоров'я"</t>
  </si>
  <si>
    <t>БО "БФ"Чотири сезони"</t>
  </si>
  <si>
    <t>БО "БФ"Киян"</t>
  </si>
  <si>
    <t>МБФ "Українська біржа благодійності"</t>
  </si>
  <si>
    <t>ФОП Сабадаш І.М.</t>
  </si>
  <si>
    <t>ВБО "БФ Родини Жебрівських"</t>
  </si>
  <si>
    <t>БО "БФ "Пацієнти України"</t>
  </si>
  <si>
    <t>МОБФ "Регіональний фонд благочестя"</t>
  </si>
  <si>
    <t>БО "БФ "Свої"</t>
  </si>
  <si>
    <t>ТОВ "Цукорагропром"</t>
  </si>
  <si>
    <t>Профсп.прац.охорони здоров'я</t>
  </si>
  <si>
    <t>Parimatch Foundation (Кипр)</t>
  </si>
  <si>
    <t>ТОВ "Ранбаксі Фармасьютікалс Україна</t>
  </si>
  <si>
    <t>ТОВ "Фора"</t>
  </si>
  <si>
    <t>ВБО "Укр.фонд допомоги"</t>
  </si>
  <si>
    <t>БО "ВБФ "Крона"</t>
  </si>
  <si>
    <t>ТОВ "Сімкорп Україна"</t>
  </si>
  <si>
    <t>БО "БФ "Спанбонд"</t>
  </si>
  <si>
    <t>ТОВ "РСМ Україна"</t>
  </si>
  <si>
    <t>ГО "РК Київ Сіті"</t>
  </si>
  <si>
    <t>ПзІІ "АМІК Україна"</t>
  </si>
  <si>
    <t>Мостепан Т.В.</t>
  </si>
  <si>
    <t>Балушок С.О.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</si>
  <si>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___КНП"Київська міська клінічна лікарня №5_за__11__квартал___2020__року </t>
  </si>
  <si>
    <t>МБФ"Сприяння розвитку медицини"</t>
  </si>
  <si>
    <t>КНП"Центр крови"</t>
  </si>
  <si>
    <t>ДП"Укрмедпостач"</t>
  </si>
  <si>
    <t>МБФ"Альянс громадського здоров"я"</t>
  </si>
  <si>
    <t>БО"Всеукраїнська мережа людей,які живуть з ВІЛ/СНІД</t>
  </si>
  <si>
    <t>БФ"Фундація АНТИСНІД-УКРАЇНА"</t>
  </si>
  <si>
    <t>Благодійник PARIMATCHFOUNDATION</t>
  </si>
  <si>
    <t>БО Фонд Олени Пінчук"АНТИСНІД"</t>
  </si>
  <si>
    <t>ТОВ"Торговий Дім Світ-Агро"</t>
  </si>
  <si>
    <t>ТОВ"АДЖАРС СІСТЕМ ДИСТРИБ"ЮШН"</t>
  </si>
  <si>
    <t>ДП"Рошен"</t>
  </si>
  <si>
    <t>КП"Волинський Обласний Центр з профілактики та боротьби зі СНІДОМ"</t>
  </si>
  <si>
    <t>МБФ"Українська біржа благодійності"</t>
  </si>
  <si>
    <t>ТОВ"ЦУКОРАГРОПРОМ"</t>
  </si>
  <si>
    <t>КНП"МОЦПДІП"</t>
  </si>
  <si>
    <t>БО"Благодійний Фонд"Фундація Сео Клаб"</t>
  </si>
  <si>
    <t>ДП"Укрвакцина"</t>
  </si>
  <si>
    <t>ТОВ"Кусум Фарм"</t>
  </si>
  <si>
    <t>БФ"Пацієнти України"</t>
  </si>
  <si>
    <t>КП"Обласний центр громадського здоров"я" РОР</t>
  </si>
  <si>
    <t>ТОВ"Медичний центр "М.Т.К."</t>
  </si>
  <si>
    <t>ТОВ"Ромсат"</t>
  </si>
  <si>
    <t>Управління з питань цивільного захисту виконавчого органу Київської міської ради</t>
  </si>
  <si>
    <t>малоцінні матеріали</t>
  </si>
  <si>
    <t>ДП"КК Рошен"</t>
  </si>
  <si>
    <t>МБФ"Альянс"</t>
  </si>
  <si>
    <t xml:space="preserve">  В.Г.Казека  </t>
  </si>
  <si>
    <t>О.М.Сторожук</t>
  </si>
  <si>
    <t>Виконавець</t>
  </si>
  <si>
    <t>Ю.В.Скромтаєва</t>
  </si>
  <si>
    <t xml:space="preserve">         від 26.06.2020 № 061-6622</t>
  </si>
  <si>
    <t>ТОВ "ГЛЕДФАРМ ЛТД"</t>
  </si>
  <si>
    <t>вироби медичного призначення</t>
  </si>
  <si>
    <t>Київський міський центр крові</t>
  </si>
  <si>
    <t>компоненти крові</t>
  </si>
  <si>
    <t>В.В.Крижевський</t>
  </si>
  <si>
    <t>Н.В.Фещенко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</si>
  <si>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КНП "КМКЛ № 6 " за ІІ квартал 2020 року </t>
  </si>
  <si>
    <t>ТОВ "СЕРВІС ПРО"</t>
  </si>
  <si>
    <t>засоби гігієни</t>
  </si>
  <si>
    <t>БЛАГОДІЙНА  ОРГАНІЗАЦІЯ  "100 відсотків життя.Київський регіон"</t>
  </si>
  <si>
    <t>швидкі тести</t>
  </si>
  <si>
    <t>Міжнародний Благодійний фонд "Сприяння розвитку медицини"</t>
  </si>
  <si>
    <t xml:space="preserve"> ТОВ"СМАРТІВЕЙН ЮКРЕЙН"</t>
  </si>
  <si>
    <t>Київськаї міська дитячаї клінічна інфекційнаї лікарня</t>
  </si>
  <si>
    <t>БЛАГОДІЙНИЙ ФОНД "МАЙБУТНІЙ КИЇВ"</t>
  </si>
  <si>
    <t>ТОВ"СМАРТІВЕЙН ЮКРЕЙН"</t>
  </si>
  <si>
    <t>ТОВ "МТК МАКСИМЕД"</t>
  </si>
  <si>
    <t>Стрельцов В.О</t>
  </si>
  <si>
    <t>вироби медичного призначення, засоби гігієни</t>
  </si>
  <si>
    <t>дезинфікуючі засоби</t>
  </si>
  <si>
    <t>Благодійний фонд"ЧОТИРИ СЕЗОНИ"</t>
  </si>
  <si>
    <t>ЦУКОРАГРОПРОМ</t>
  </si>
  <si>
    <t>ФУНДАЦІЯ  СЕО КЛАБ</t>
  </si>
  <si>
    <t>ПП "Інфузія"</t>
  </si>
  <si>
    <t>Упр.з питань цивільного захисту викон.органу Київської міської ради</t>
  </si>
  <si>
    <t>БЛАГОДІЙНА ОРГАНІЗАЦІЯ"БЛАГОДІЙНИЙ ФОНД"ФУНДАЦІЯ  СЕО КЛАБ"</t>
  </si>
  <si>
    <t>ФО Керечан Тарас Михайлович</t>
  </si>
  <si>
    <t>Благодійний фонд Порошенко</t>
  </si>
  <si>
    <t>Обладнання і предмети довгострокового користування (Небулайзер )</t>
  </si>
  <si>
    <t>OTP Leasing</t>
  </si>
  <si>
    <t>Обладнання і предмети довгострокового користування (Кисневі концентратори)</t>
  </si>
  <si>
    <t>ТОВ "Такеда Україна"</t>
  </si>
  <si>
    <t xml:space="preserve">Обладнання і предмети довгострокового користування (Столики медичні  для анестезіолога) </t>
  </si>
  <si>
    <t>Комплект обладнання для проведення досліджень методом ІФА ЕZ Read 800 ELISA Plus  (аналізатор)</t>
  </si>
  <si>
    <t>ТОВ "Салюс"</t>
  </si>
  <si>
    <t>О.Я.Щербина</t>
  </si>
  <si>
    <t xml:space="preserve">                      ІНФОРМАЦІЯ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Київська міська клінічна лікарня №7  за IV квартал  2018 року </t>
  </si>
  <si>
    <t>медикаменти та перев"якзувальні матеріали</t>
  </si>
  <si>
    <t>медикаменти та вироби медпризначення</t>
  </si>
  <si>
    <t xml:space="preserve">                                                                КНП   КИЇВСЬКА МІСЬКА КЛІНІЧНА ЛІКАРНЯ №7      за II квартал  2020 р.</t>
  </si>
  <si>
    <t>БО "100 відсотків життя.Київський регіон"</t>
  </si>
  <si>
    <t>юлайзер</t>
  </si>
  <si>
    <t>БО "Сприяння розвитку медицини"</t>
  </si>
  <si>
    <t>меблі, м'який інвентар</t>
  </si>
  <si>
    <t>ГО "Ініціатива Е+"</t>
  </si>
  <si>
    <t>БО "БФ"Майбутній Київ"</t>
  </si>
  <si>
    <t>КНП ОКЛ</t>
  </si>
  <si>
    <t>КНП ДКЛ №4</t>
  </si>
  <si>
    <t>База СМП</t>
  </si>
  <si>
    <t>КНП "Фтизіатрія"</t>
  </si>
  <si>
    <t>О.В.Шевченка</t>
  </si>
  <si>
    <t xml:space="preserve">             від 20.03. 2018 № 061-3416/</t>
  </si>
  <si>
    <t xml:space="preserve">                        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КНП Київської міської клінічної лікарні № 8 заІІ квартал 2020 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</si>
  <si>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В грошовій формі,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</si>
  <si>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>Сума,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</si>
  <si>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мед.товари</t>
  </si>
  <si>
    <t>КНП КМЦ крові</t>
  </si>
  <si>
    <t>препарати крові</t>
  </si>
  <si>
    <t>ТОВ Фірма Медіком</t>
  </si>
  <si>
    <t>медикаменти,послуги</t>
  </si>
  <si>
    <t>АТ Київс.вітамін.завод</t>
  </si>
  <si>
    <t>ТОВ Ворваріс Фарма</t>
  </si>
  <si>
    <t>ТОВ Гледфарм ЛТД</t>
  </si>
  <si>
    <t>КНП КМДКІЛ</t>
  </si>
  <si>
    <t>захісні комбінезони</t>
  </si>
  <si>
    <t>ТОВ Мед Ек Сервіс</t>
  </si>
  <si>
    <t>аналізатор сечі</t>
  </si>
  <si>
    <t>ТОВ Макмодс Фармосютікалс Лімітед</t>
  </si>
  <si>
    <t>ДП Кондитерська корпорація Рошен</t>
  </si>
  <si>
    <t>ГО Ініціатива Е+</t>
  </si>
  <si>
    <t>БО Благодійний фонд Криївка вільних</t>
  </si>
  <si>
    <t>мед.,хоз.товари</t>
  </si>
  <si>
    <t>ТОВ Інтерхім</t>
  </si>
  <si>
    <t>ВБП Добро людям</t>
  </si>
  <si>
    <t>медтовари</t>
  </si>
  <si>
    <t>ТОВ Трокас Фарма Україна</t>
  </si>
  <si>
    <t>КМО ТЧХУ</t>
  </si>
  <si>
    <t>КМДА Берестовенко Ю.В.</t>
  </si>
  <si>
    <t>БО Фундація Сео Клаб</t>
  </si>
  <si>
    <t>АС Манюфекчуринг</t>
  </si>
  <si>
    <t xml:space="preserve">ВБО БФ Родини Жебривських </t>
  </si>
  <si>
    <t>телевізори</t>
  </si>
  <si>
    <t>ТОВ Вітротест</t>
  </si>
  <si>
    <t>тестсмужки</t>
  </si>
  <si>
    <t xml:space="preserve">ТОВ Юрія-Фарм </t>
  </si>
  <si>
    <t xml:space="preserve">БО Всеукраїнський благод.фонд Крона </t>
  </si>
  <si>
    <t>ФО Керечан Т.М.</t>
  </si>
  <si>
    <t>маски</t>
  </si>
  <si>
    <t>НКТЧХ України</t>
  </si>
  <si>
    <t>побутова техніка</t>
  </si>
  <si>
    <t>Редько О.Д.</t>
  </si>
  <si>
    <t>мед.техніка</t>
  </si>
  <si>
    <t>ТОВ Біомед ЛТД</t>
  </si>
  <si>
    <t>БО БФ розвитку іновацій медицини Рімон</t>
  </si>
  <si>
    <t>ВСЬОГО:</t>
  </si>
  <si>
    <t>Директор КНП КМКЛ №8</t>
  </si>
  <si>
    <t>А.М. ПІЛЕЦЬКИЙ</t>
  </si>
  <si>
    <t>Н.В. БЕРЕЗЮК</t>
  </si>
  <si>
    <t>Виконавець:Людмила Брунь 502-64-25</t>
  </si>
  <si>
    <t>9.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</si>
  <si>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</si>
  <si>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</si>
  <si>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</si>
  <si>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</si>
  <si>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</si>
  <si>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</si>
  <si>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</si>
  <si>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</si>
  <si>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</si>
  <si>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</si>
  <si>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</si>
  <si>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r>
      <t xml:space="preserve">         від 26</t>
    </r>
    <r>
      <rPr>
        <u/>
        <sz val="10"/>
        <rFont val="Times New Roman"/>
        <family val="1"/>
        <charset val="204"/>
      </rPr>
      <t>.06. 2020</t>
    </r>
    <r>
      <rPr>
        <sz val="10"/>
        <rFont val="Times New Roman"/>
        <family val="1"/>
        <charset val="204"/>
      </rPr>
      <t xml:space="preserve"> № _</t>
    </r>
    <r>
      <rPr>
        <u/>
        <sz val="10"/>
        <rFont val="Times New Roman"/>
        <family val="1"/>
        <charset val="204"/>
      </rPr>
      <t>061-6622</t>
    </r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</si>
  <si>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</t>
    </r>
    <r>
      <rPr>
        <b/>
        <u/>
        <sz val="14"/>
        <color indexed="8"/>
        <rFont val="Times New Roman"/>
        <family val="1"/>
        <charset val="204"/>
      </rPr>
      <t xml:space="preserve">Київська міська клінічна лікарня № 10"   </t>
    </r>
    <r>
      <rPr>
        <b/>
        <sz val="14"/>
        <color indexed="8"/>
        <rFont val="Times New Roman"/>
        <family val="1"/>
        <charset val="204"/>
      </rPr>
      <t xml:space="preserve"> за </t>
    </r>
    <r>
      <rPr>
        <b/>
        <u/>
        <sz val="14"/>
        <color indexed="8"/>
        <rFont val="Times New Roman"/>
        <family val="1"/>
        <charset val="204"/>
      </rPr>
      <t>II</t>
    </r>
    <r>
      <rPr>
        <b/>
        <sz val="14"/>
        <color indexed="8"/>
        <rFont val="Times New Roman"/>
        <family val="1"/>
        <charset val="204"/>
      </rPr>
      <t xml:space="preserve"> квартал </t>
    </r>
    <r>
      <rPr>
        <b/>
        <u/>
        <sz val="14"/>
        <color indexed="8"/>
        <rFont val="Times New Roman"/>
        <family val="1"/>
        <charset val="204"/>
      </rPr>
      <t>2020</t>
    </r>
    <r>
      <rPr>
        <b/>
        <sz val="14"/>
        <color indexed="8"/>
        <rFont val="Times New Roman"/>
        <family val="1"/>
        <charset val="204"/>
      </rPr>
      <t xml:space="preserve"> року </t>
    </r>
  </si>
  <si>
    <t>1.</t>
  </si>
  <si>
    <t>МОБФ"Регіональний фонд"</t>
  </si>
  <si>
    <t>Респіратор стандарт-100/щиток НБТ с наголовником-25/маска з противір.фільтр.-4шт./костюм лаб.-15/бахіли-20пар/костюм лабор.-5шт./маска одноразова-1000шт./</t>
  </si>
  <si>
    <t>Респіратор стандарт-100/щиток НБТ с наголовником-25/маска-4шт./костюм лаб.-15/бахіли-20пар/костюм лабор.-5шт./маска одноразова-1000шт./</t>
  </si>
  <si>
    <t>2.</t>
  </si>
  <si>
    <t>ДП "Кондитерська корпорація "РОШЕН"</t>
  </si>
  <si>
    <t>Захисний одяг-200/окуляри з клапаном-60/пульсоксиметр пальц.-20/маска захисна-4100 шт./</t>
  </si>
  <si>
    <t>3.</t>
  </si>
  <si>
    <t>Голосіївська районна в м.Києві державна адміністрація</t>
  </si>
  <si>
    <t>Комплект захис.медич.-50/комбінізон-13/окуляри захисні-120/респіратор-100/термометр безконт.-1/рукавички огл.-5400пар/деззасіб "Хелссептик"-5л./</t>
  </si>
  <si>
    <t>4.</t>
  </si>
  <si>
    <t>Скрипак В.П.</t>
  </si>
  <si>
    <t>Малоцінний інвентар/холодильна камера/</t>
  </si>
  <si>
    <t>5.</t>
  </si>
  <si>
    <t>БО "Благодійний фонд" Пацієнти України"</t>
  </si>
  <si>
    <t>Апарат штушної вентиляції легенів PS 300/респіратор стандарт 203FFP2-140шт./окуляри захисні-35 шт./маски захисні-2000шт./комбінезон захисний-50шт./халат однаразового викор.-110шт./рукавички Dermagrip NITRILE ULTRA LONG-3400 пар/</t>
  </si>
  <si>
    <t>6.</t>
  </si>
  <si>
    <t>КНП "ОКЛ" м. Києва</t>
  </si>
  <si>
    <t>Малоцінний інвентар/медичний костюм біозахисту-137шт./медична маска-76/захисні окуляри-94шт./датчик на палець-4шт./</t>
  </si>
  <si>
    <t>7.</t>
  </si>
  <si>
    <t>Управління з питань цивільного захисту в.о.Київської міської ради (КМДА)</t>
  </si>
  <si>
    <t>Мед.захисний одяг-200/</t>
  </si>
  <si>
    <t>8.</t>
  </si>
  <si>
    <t>ТОВ "Евгенія"</t>
  </si>
  <si>
    <t>Малоцінний інвентар/пральний порошок-300/</t>
  </si>
  <si>
    <t>Малоцінний інвентар/пральний порошок3200/</t>
  </si>
  <si>
    <t>Сахарова М.М.</t>
  </si>
  <si>
    <t>Пристрій концентров.типу для обігріву пацієнтів- 1 шт./</t>
  </si>
  <si>
    <t>Пристрій концентров.типу для обігріву пацієнтів-1 шт./</t>
  </si>
  <si>
    <t>10.</t>
  </si>
  <si>
    <t>Мазур О.В.</t>
  </si>
  <si>
    <t>Маска-556/фільтр-10шт./</t>
  </si>
  <si>
    <t>11.</t>
  </si>
  <si>
    <t>Релігійна організація"Місія синодальна відд.україн.правос. церква з соц.гум.питань"</t>
  </si>
  <si>
    <t>Костюм захисний-18шт./окуляри захисні-20 шт./медичні вироби/</t>
  </si>
  <si>
    <t>ВБО"Благодійний фонд Родини Жебрівських"</t>
  </si>
  <si>
    <t>Відсмоктувач мед.7Е-А-6 шт./інгалятор"БІОМЕД"402 В-1шт./манжет для дор.НIAT -12шт./</t>
  </si>
  <si>
    <t>Київська міська організація Товариства Червоного Хреста</t>
  </si>
  <si>
    <t>Кавовий напій-2868 шт.</t>
  </si>
  <si>
    <t>Кавовий напій</t>
  </si>
  <si>
    <t>ФОП Сергієнко</t>
  </si>
  <si>
    <t>М"ясо-9 кг.</t>
  </si>
  <si>
    <t>М"ясо</t>
  </si>
  <si>
    <t>15.</t>
  </si>
  <si>
    <t>База спеціального меддичного постачання м. Києва</t>
  </si>
  <si>
    <t>Медичні вироби</t>
  </si>
  <si>
    <t>Качуровський М.І.</t>
  </si>
  <si>
    <t>Бетадине-3л.</t>
  </si>
  <si>
    <t>Рукавички-6 пар/окуляри з клапаном-30/одноразова захисна маска KN95-4100/пульсооксіметр пальцевий-20/рукавички-2000 пар/</t>
  </si>
  <si>
    <t>КНП"ОКЛ" м. Києва</t>
  </si>
  <si>
    <t>Тест-Експрес на коронавірус-200 шт./датчик на палець-4 шт./рукавички медичні-8242п./трубка ендотрахельна-72шт./</t>
  </si>
  <si>
    <t>Романенко К.Л.,Петренко Л.П.,Лазаренко І.Г.</t>
  </si>
  <si>
    <t>Вироби медичного призначення/лінкомістин-10л./бетадин-3л./лагоцид-3л./</t>
  </si>
  <si>
    <t>БО "Благодійний фонд" "Майбутній Київ"</t>
  </si>
  <si>
    <t>Засіб дезенфікуючий Alsoft V,5 л.</t>
  </si>
  <si>
    <t>Марченко В.Д.,Єрмоленко Т.В.,Корчак Г.О.,Петренко В.О.,Соболь Д.Б.,Остапець Н.М.,Баранов О.П.,Єрмоленко К.В.,Степанова К.В.</t>
  </si>
  <si>
    <t>Вироби медичного призначення</t>
  </si>
  <si>
    <t>Ємкість для біологічних рідин 60мл. стерильна- кількість 100</t>
  </si>
  <si>
    <t>Мартиненко О.В.,Савченко М.О., Бойченко Ю.Ф.,Лазоренко І.П.,Шкляєва Н.В.,Мартиненко Є.С.,Кот В.С.,Кільова Є.А.,Виноградова Т.О.,Ситник О.В.,Кільова Ю.М.Арсеньева В.С.</t>
  </si>
  <si>
    <t>За конектори</t>
  </si>
  <si>
    <t>За продукти харчування</t>
  </si>
  <si>
    <t>За встан.сист.лікувальн.газозабезп.</t>
  </si>
  <si>
    <t>За шкаф металевий кисневий</t>
  </si>
  <si>
    <t>Д.Є. Добуш</t>
  </si>
  <si>
    <t>Н.В. Димочко</t>
  </si>
  <si>
    <t>Виконавець тел.525-32-73 Сітар Діана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</si>
  <si>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КНП   КМКЛ №12 за 2  квартал_2020_року </t>
  </si>
  <si>
    <t>Залишок з попередньго періоду в грошовій формі, тис.грн.</t>
  </si>
  <si>
    <t>ТОВ Сервіс-Технобуд</t>
  </si>
  <si>
    <t>База с/м постачання</t>
  </si>
  <si>
    <t>БО"БФРІМ"Рімон"</t>
  </si>
  <si>
    <t>БФ Фундація СЕО КЛАБ</t>
  </si>
  <si>
    <t>КНП КМЦК</t>
  </si>
  <si>
    <t>Упр.з пит.цив.зах.ВО КМР КМДА</t>
  </si>
  <si>
    <t>ПП Інфузія</t>
  </si>
  <si>
    <t>КНП Олександрівська</t>
  </si>
  <si>
    <t xml:space="preserve">БО"БФ"Фундеція СЕО КЛАБ" </t>
  </si>
  <si>
    <t>КНП Фтизіатрія</t>
  </si>
  <si>
    <t>ТОВ МЦ М.Т.К.</t>
  </si>
  <si>
    <t xml:space="preserve"> медикаменти</t>
  </si>
  <si>
    <t>КНП"КМКЛ № 10"</t>
  </si>
  <si>
    <t>МБО "Козацький фонд "Альбатрос"</t>
  </si>
  <si>
    <t>ліжка, інвалідні візки, подушки, матраци</t>
  </si>
  <si>
    <t>БО 100% життя</t>
  </si>
  <si>
    <t>інфрачервоний термометр</t>
  </si>
  <si>
    <t>ДОЗ  ВО КМР КМДА</t>
  </si>
  <si>
    <t>ендопротези</t>
  </si>
  <si>
    <t>ТОВ  "Сервіс-Технобуд"</t>
  </si>
  <si>
    <t>медвироби</t>
  </si>
  <si>
    <t>КНП "Оласна КЛ о.Ф.Гербачевського"</t>
  </si>
  <si>
    <t>Фызичні особи</t>
  </si>
  <si>
    <t xml:space="preserve"> Заст.директора</t>
  </si>
  <si>
    <t>Сергій ДИНДАР</t>
  </si>
  <si>
    <t>Ольга ГОЛОВКОВА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</si>
  <si>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у КНП "Клінічній лікарні №15 Подільського району міста Києва"за ІІ квартал 2020 року </t>
  </si>
  <si>
    <t>ТОВ "Глендфарм"</t>
  </si>
  <si>
    <t>Зонік капс. 150 мг, №28 152 уп</t>
  </si>
  <si>
    <t xml:space="preserve">ГО "Центр соціального розвитку та підтримки здоров'я чоловіків" </t>
  </si>
  <si>
    <t>Швидкий тест для виявлення антитіл до вірусу імунодефіциту людини 300 шт, експрес тести 55 шт</t>
  </si>
  <si>
    <t>Зиоміцин таб. 250 мг, 36</t>
  </si>
  <si>
    <t>Комбінезон медичний захисний</t>
  </si>
  <si>
    <t>ТОВ "Альянс Енерго Трейд"</t>
  </si>
  <si>
    <t>Мака-щиток, окуляри захисні, камбінезон одноразовий, маска захисна, антисептик</t>
  </si>
  <si>
    <t>Захисні костюми, респіратори, півмаска фільтрувальна</t>
  </si>
  <si>
    <t>БО "Благодійни фонд"Дихай"</t>
  </si>
  <si>
    <t>Репіратор 250 шт.</t>
  </si>
  <si>
    <t>Управління з питань ЦЗ КМР (КМДА)</t>
  </si>
  <si>
    <t>Окуляри захисні, маска медична</t>
  </si>
  <si>
    <t>Мака медична тришарова на резинках</t>
  </si>
  <si>
    <t>М'яч гімнастичний</t>
  </si>
  <si>
    <t>Комплект одягу протиепідеміологічного 100 шт</t>
  </si>
  <si>
    <t xml:space="preserve">Мака медична тришарова </t>
  </si>
  <si>
    <t>Спеціалізовані костюми індивідуального захисту</t>
  </si>
  <si>
    <t>БО "Благодійни фонд Бориса Ложкіна"</t>
  </si>
  <si>
    <t>Насос шприцевой ДШ-09 2 шт, Відсмоктувач медичний В-80 2 шт.</t>
  </si>
  <si>
    <t>Апарат наркозно-дихальний 1 шт.</t>
  </si>
  <si>
    <t>Концентратор кисневий "БІОМЕД" 3 шт.</t>
  </si>
  <si>
    <t>Апарат штучної вентиляції легенів</t>
  </si>
  <si>
    <t>Мусієнко А.В.</t>
  </si>
  <si>
    <t>Половинник М.В.</t>
  </si>
  <si>
    <t>Фзична особа</t>
  </si>
  <si>
    <t xml:space="preserve">будівельні товари </t>
  </si>
  <si>
    <t>основні засоби</t>
  </si>
  <si>
    <t>медичне обладнання (МНМА)</t>
  </si>
  <si>
    <t>В.о.директор</t>
  </si>
  <si>
    <t>Л.В.Пилипченко</t>
  </si>
  <si>
    <t>Заступник головного бухгалтера</t>
  </si>
  <si>
    <t>Ю.Ф.Бондарчук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</si>
  <si>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КНП "Київській міській клінічній лікарні №18 за ІІ квартал 2020 року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</si>
  <si>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"Київська міська клінична лікарня № 11" виконавчого органу Київської міської ради за 2 квартал 2020 року </t>
  </si>
  <si>
    <t>будівельні товари</t>
  </si>
  <si>
    <t>господарські товари</t>
  </si>
  <si>
    <t>м'який інвентар</t>
  </si>
  <si>
    <t>26519573 "Благодійний фонд "Серце до серця"</t>
  </si>
  <si>
    <t>20075891 ТОВ "ГЛЕДФАРМ ЛТД"</t>
  </si>
  <si>
    <t>01993865 КНП "Фтізіатрія"</t>
  </si>
  <si>
    <t>00185028 КМЛК №5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</si>
  <si>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КНП "Клінічній лікарні "ПСИХІАТРІЯ" ВОКРМР (КМДА) за ІІ квартал 2020 року </t>
  </si>
  <si>
    <t>Іванова А.М.</t>
  </si>
  <si>
    <t>Боровик Л.В.</t>
  </si>
  <si>
    <t>послуги холодокомбіната</t>
  </si>
  <si>
    <t>Климчук І.С.</t>
  </si>
  <si>
    <t>послуги банку</t>
  </si>
  <si>
    <t>Стародубцев Р.І.</t>
  </si>
  <si>
    <t>послуги програмного забезпечення</t>
  </si>
  <si>
    <t>Панненко Ф.М.</t>
  </si>
  <si>
    <t>послуги з кремації біовідходів</t>
  </si>
  <si>
    <t>Кісєльов Б.П.</t>
  </si>
  <si>
    <t>послуги зі страхування автотранспорту</t>
  </si>
  <si>
    <t>Санцевич І.Р.</t>
  </si>
  <si>
    <t>послуги з охорони</t>
  </si>
  <si>
    <t>Гаранін І.М.</t>
  </si>
  <si>
    <t>технічне обслуговувння медичного і хірургцчного обладнання</t>
  </si>
  <si>
    <t>Гладуша Е.В.</t>
  </si>
  <si>
    <t>послуги з вимірювання зовнішнього опромінювання людини</t>
  </si>
  <si>
    <t>Кострицця А.В.</t>
  </si>
  <si>
    <t>індикатори парові стерильні</t>
  </si>
  <si>
    <t>Березюк А.</t>
  </si>
  <si>
    <t>Симонова Т.М.</t>
  </si>
  <si>
    <t>Патенко Ф.М.</t>
  </si>
  <si>
    <t>Євдокименко В.П.</t>
  </si>
  <si>
    <t>Тхоренко С.І</t>
  </si>
  <si>
    <t>Вознюк А.В.</t>
  </si>
  <si>
    <t>Драмашко О.Г.</t>
  </si>
  <si>
    <t>Фурманський О.О.</t>
  </si>
  <si>
    <t>Недошовенко Г.М.</t>
  </si>
  <si>
    <t>Волинець І.А.</t>
  </si>
  <si>
    <t>Головкіна І.В.</t>
  </si>
  <si>
    <t>Семенюк О.М.</t>
  </si>
  <si>
    <t>Левко В.С.</t>
  </si>
  <si>
    <t>Манович Р.М.</t>
  </si>
  <si>
    <t>Гамза А.А.</t>
  </si>
  <si>
    <t>Крутась Р.І.</t>
  </si>
  <si>
    <t>Тищенко В.В.</t>
  </si>
  <si>
    <t>Дубова Н.Ю.</t>
  </si>
  <si>
    <t>Кучеренко Л.О.</t>
  </si>
  <si>
    <t>Ковальова В.А.</t>
  </si>
  <si>
    <t>Зайченко Н.О.</t>
  </si>
  <si>
    <t>Петровська В.Д.</t>
  </si>
  <si>
    <t>Коренченко В.А.</t>
  </si>
  <si>
    <t>Коваль Л.Г.</t>
  </si>
  <si>
    <t>Пунько Ю.І.</t>
  </si>
  <si>
    <t>Чайкова Л.Д.</t>
  </si>
  <si>
    <t>Поляновська В.М.</t>
  </si>
  <si>
    <t>Ковальчук Х.М.</t>
  </si>
  <si>
    <t>Мкртчян-Марк Р.Б.</t>
  </si>
  <si>
    <t>Коваленко О.М.</t>
  </si>
  <si>
    <t>Расніцька В.В.</t>
  </si>
  <si>
    <t>Шкуро С.В.</t>
  </si>
  <si>
    <t>Зозуля А.Д.</t>
  </si>
  <si>
    <t>Гамзаєва Л.В.</t>
  </si>
  <si>
    <t>Войтенко В.А.</t>
  </si>
  <si>
    <t>Микрюкова С.В.</t>
  </si>
  <si>
    <t>Фоменко А.Г.</t>
  </si>
  <si>
    <t>Майстренко К.В.</t>
  </si>
  <si>
    <t>Вронський К.О.</t>
  </si>
  <si>
    <t>Кудренко С.С.</t>
  </si>
  <si>
    <t>Караулова Н.Г.</t>
  </si>
  <si>
    <t>Лобач О.П.</t>
  </si>
  <si>
    <t>Бахмацький О.П.</t>
  </si>
  <si>
    <t>Шейкова Н.А.</t>
  </si>
  <si>
    <t>Нижник К.П.</t>
  </si>
  <si>
    <t>Апенін В.М.</t>
  </si>
  <si>
    <t>Гордієвська Г.О.</t>
  </si>
  <si>
    <t>Золотарьова А.О.</t>
  </si>
  <si>
    <t>Кушнір Д.М.</t>
  </si>
  <si>
    <t>Арутюнян А.М.</t>
  </si>
  <si>
    <t>Зубов П.О.</t>
  </si>
  <si>
    <t>Горицький Ю.О.</t>
  </si>
  <si>
    <t>Ішкарьова З.С.</t>
  </si>
  <si>
    <t>Хайло О.С.</t>
  </si>
  <si>
    <t>Коваленко Г.И.</t>
  </si>
  <si>
    <t>Гавриленко Т.І.</t>
  </si>
  <si>
    <t>Денисова В.М.</t>
  </si>
  <si>
    <t>Літвінова С.В.</t>
  </si>
  <si>
    <t>Кучеренко І.О.</t>
  </si>
  <si>
    <t>Мельчук В.В.</t>
  </si>
  <si>
    <t>Бедій Н.П.</t>
  </si>
  <si>
    <t>Усова А.О.</t>
  </si>
  <si>
    <t>Лисенко Т.О.</t>
  </si>
  <si>
    <t>Троскумінова Л.Н.</t>
  </si>
  <si>
    <t>Огбу Т.В.</t>
  </si>
  <si>
    <t>Третяк Г.І.</t>
  </si>
  <si>
    <t>Шелудько В.Ф.</t>
  </si>
  <si>
    <t>Кудин А.С.</t>
  </si>
  <si>
    <t>Саранчук Я.В.</t>
  </si>
  <si>
    <t>Олефіренко І.А.</t>
  </si>
  <si>
    <t>Боруцька З.П.</t>
  </si>
  <si>
    <t>Проскурякова А.О.</t>
  </si>
  <si>
    <t>Мамардашвілі К.Т.</t>
  </si>
  <si>
    <t>Поселюжний М.Г.</t>
  </si>
  <si>
    <t>Давиденко В.Є.</t>
  </si>
  <si>
    <t>Мартиненко І.В.</t>
  </si>
  <si>
    <t>Осмальовський А.О.</t>
  </si>
  <si>
    <t>Цурпанов В.О.</t>
  </si>
  <si>
    <t>Шнуро С.В.</t>
  </si>
  <si>
    <t>Кошуєва М.В.</t>
  </si>
  <si>
    <t>Ковриженко А.П.</t>
  </si>
  <si>
    <t>Пунько Л.І.</t>
  </si>
  <si>
    <t>Бурям О.М.</t>
  </si>
  <si>
    <t>Гурєва О.В.</t>
  </si>
  <si>
    <t>Бабицька А.Е.</t>
  </si>
  <si>
    <t>Бодрова В.В.</t>
  </si>
  <si>
    <t>Іщенко О.М.</t>
  </si>
  <si>
    <t>Довгатенко Н.П.</t>
  </si>
  <si>
    <t>Хлопенко Ю.О.</t>
  </si>
  <si>
    <t>Олійник В.В.</t>
  </si>
  <si>
    <t>Кузьменко А.М.</t>
  </si>
  <si>
    <t>Удовеченко І.М.</t>
  </si>
  <si>
    <t>Савчук А.В.</t>
  </si>
  <si>
    <t>Тарасенко І.П.</t>
  </si>
  <si>
    <t>Совєтова А.А.</t>
  </si>
  <si>
    <t>Петльована Л.І.</t>
  </si>
  <si>
    <t>Шарупа О.О.</t>
  </si>
  <si>
    <t>Лялецька О.О</t>
  </si>
  <si>
    <t>Троян В.О.</t>
  </si>
  <si>
    <t>Горіцький Ю.О.</t>
  </si>
  <si>
    <t>Дубовенко Г.І.</t>
  </si>
  <si>
    <t>Лавриненко О.В.</t>
  </si>
  <si>
    <t>Шульга Н.Ц.</t>
  </si>
  <si>
    <t>Павицька О.С.</t>
  </si>
  <si>
    <t>Левчук В.І.</t>
  </si>
  <si>
    <t>Бурцев С.В.</t>
  </si>
  <si>
    <t>Савицький О.В.</t>
  </si>
  <si>
    <t>Сетенко О.М.</t>
  </si>
  <si>
    <t>Терещенко К.М.</t>
  </si>
  <si>
    <t>Гереєва О.В.</t>
  </si>
  <si>
    <t>Старкевич Л.Р.</t>
  </si>
  <si>
    <t>Барташевич М.А.</t>
  </si>
  <si>
    <t>Самарай Л.В.</t>
  </si>
  <si>
    <t>Педченко В.В.</t>
  </si>
  <si>
    <t>Міщенко А.В.</t>
  </si>
  <si>
    <t>Яничкина Л.А.</t>
  </si>
  <si>
    <t>Симоненко С.М.</t>
  </si>
  <si>
    <t>Черкухіна І.С.</t>
  </si>
  <si>
    <t>Столярчук А.А.</t>
  </si>
  <si>
    <t>Качабульський І.М.</t>
  </si>
  <si>
    <t>Баляс Н.П.</t>
  </si>
  <si>
    <t>Миронович М.І.</t>
  </si>
  <si>
    <t>Драчук О.М.</t>
  </si>
  <si>
    <t>Новосельська Л.В.</t>
  </si>
  <si>
    <t>Овсянников С.А.</t>
  </si>
  <si>
    <t>Макарова Л.В.</t>
  </si>
  <si>
    <t>Перепелиця Е.М.</t>
  </si>
  <si>
    <t>Даденко В.М.</t>
  </si>
  <si>
    <t>Лебедь О.С.</t>
  </si>
  <si>
    <t>Яковченко В.П.</t>
  </si>
  <si>
    <t>Сорока А.В.</t>
  </si>
  <si>
    <t>Грузд О.Г.</t>
  </si>
  <si>
    <t>Козинець Д.М.</t>
  </si>
  <si>
    <t>Кравець Г.В.</t>
  </si>
  <si>
    <t>Зоря П.М.</t>
  </si>
  <si>
    <t>Васильченко О.А.</t>
  </si>
  <si>
    <t>Шиденко М.В.</t>
  </si>
  <si>
    <t>Масюченко Є.С.</t>
  </si>
  <si>
    <t>Кравцова І.М.</t>
  </si>
  <si>
    <t>Колесник Г.І.</t>
  </si>
  <si>
    <t>Канащук К.Ю.</t>
  </si>
  <si>
    <t>Павлюк Ю.С.</t>
  </si>
  <si>
    <t>Нікрітіна Ю.Б.</t>
  </si>
  <si>
    <t>Левчук І.М.</t>
  </si>
  <si>
    <t>Милюжкович В.Л.</t>
  </si>
  <si>
    <t>Гавриленко О.В.</t>
  </si>
  <si>
    <t>Баранов Ю.О.</t>
  </si>
  <si>
    <t>Валетнюк А.В.</t>
  </si>
  <si>
    <t>Кривенюк В.О.</t>
  </si>
  <si>
    <t>Корнієвський О.О.</t>
  </si>
  <si>
    <t>Галенко Т.М.</t>
  </si>
  <si>
    <t>Мельниченко В.В.</t>
  </si>
  <si>
    <t>Лященко І.</t>
  </si>
  <si>
    <t>Рудакова А.О.</t>
  </si>
  <si>
    <t>Ляшок Д.М.</t>
  </si>
  <si>
    <t>Федрова М.П.</t>
  </si>
  <si>
    <t>Панасовський В.В.</t>
  </si>
  <si>
    <t>Сметаненко А.С.</t>
  </si>
  <si>
    <t>Шиміна Т.М.</t>
  </si>
  <si>
    <t>Щиголь П.М.</t>
  </si>
  <si>
    <t>Зубова З.М.</t>
  </si>
  <si>
    <t>Герин С.С.</t>
  </si>
  <si>
    <t>Николенко К.Д.</t>
  </si>
  <si>
    <t>Тимашенко А.І.</t>
  </si>
  <si>
    <t>Коновал С.П.</t>
  </si>
  <si>
    <t>Бондарчук В.В.</t>
  </si>
  <si>
    <t>Панченко Ф.М.</t>
  </si>
  <si>
    <t>Муравйова І.В.</t>
  </si>
  <si>
    <t>Кушнір К.Ю.</t>
  </si>
  <si>
    <t>Кретова Н.О.</t>
  </si>
  <si>
    <t>Собчук М.Я.</t>
  </si>
  <si>
    <t>Турик А.С.</t>
  </si>
  <si>
    <t>Бачинський В.В.</t>
  </si>
  <si>
    <t>Канішевський Д.А.</t>
  </si>
  <si>
    <t>Маринич Д.Ю.</t>
  </si>
  <si>
    <t>Бобир Н.С.</t>
  </si>
  <si>
    <t>Левокав Г.Ю.</t>
  </si>
  <si>
    <t>Динник С.В.</t>
  </si>
  <si>
    <t>Цибулько В.М.</t>
  </si>
  <si>
    <t>Богатирьова С.В.</t>
  </si>
  <si>
    <t>Чалапко В.І.</t>
  </si>
  <si>
    <t>Горовий Р.В.</t>
  </si>
  <si>
    <t>Блінов О.Б.</t>
  </si>
  <si>
    <t>Лєскова Т.С.</t>
  </si>
  <si>
    <t>Борщ О.Г.</t>
  </si>
  <si>
    <t>Гавриш С.В.</t>
  </si>
  <si>
    <t>Линник Д.М.</t>
  </si>
  <si>
    <t>Тінинок О.М.</t>
  </si>
  <si>
    <t>Драпатий М.В.</t>
  </si>
  <si>
    <t>Зільнов В.В.</t>
  </si>
  <si>
    <t>Середа М.М.</t>
  </si>
  <si>
    <t>Самчук Л.Д.</t>
  </si>
  <si>
    <t>Скуратівський Р.М.</t>
  </si>
  <si>
    <t>Матвієнко Р.О.</t>
  </si>
  <si>
    <t>Майстренко Н.В.</t>
  </si>
  <si>
    <t>Марченко Ю.М.</t>
  </si>
  <si>
    <t>Сперкач О.В.</t>
  </si>
  <si>
    <t>Вовчук С.Б.</t>
  </si>
  <si>
    <t>Бондар М.С.</t>
  </si>
  <si>
    <t>Харченко Р.М.</t>
  </si>
  <si>
    <t>Коломієць Н.М.</t>
  </si>
  <si>
    <t>Кісєлоьв Б.П.</t>
  </si>
  <si>
    <t>Маловік Д.П.</t>
  </si>
  <si>
    <t>Ткачов О.В.</t>
  </si>
  <si>
    <t>Тромса С.А.</t>
  </si>
  <si>
    <t>Ідішев Д.І.</t>
  </si>
  <si>
    <t>Курпакова Т.О.</t>
  </si>
  <si>
    <t>Мацюк В.І.</t>
  </si>
  <si>
    <t>Плечак Г.Л.</t>
  </si>
  <si>
    <t>Дудкин Г.Ю.</t>
  </si>
  <si>
    <t>Сулима Л.О.</t>
  </si>
  <si>
    <t>Разіна О.Г.</t>
  </si>
  <si>
    <t>Термасіна А.В.</t>
  </si>
  <si>
    <t>Духанін І.С.</t>
  </si>
  <si>
    <t>Філіпчук Б.В.</t>
  </si>
  <si>
    <t>Шенгальц І.В.</t>
  </si>
  <si>
    <t>Куліш В.М.</t>
  </si>
  <si>
    <t>Мельниченко Т.В.</t>
  </si>
  <si>
    <t>Салюта А.Г.</t>
  </si>
  <si>
    <t>Ульянова Т.Ф.</t>
  </si>
  <si>
    <t>Дегтяренко В.В.</t>
  </si>
  <si>
    <t>Світилина Л.В.</t>
  </si>
  <si>
    <t>Поросятквський Л.В.</t>
  </si>
  <si>
    <t>Малюжкович В.Л.</t>
  </si>
  <si>
    <t>Новакова Ю.І.</t>
  </si>
  <si>
    <t>Чернишов А.О.</t>
  </si>
  <si>
    <t>Богинський В.В.</t>
  </si>
  <si>
    <t>Емець М.А.</t>
  </si>
  <si>
    <t>Михайлюк Е.А.</t>
  </si>
  <si>
    <t>Теаменко Г.А.</t>
  </si>
  <si>
    <t>Пуховська Н.А.</t>
  </si>
  <si>
    <t>Коба Ю.С.</t>
  </si>
  <si>
    <t>Макарь С.Ю.</t>
  </si>
  <si>
    <t>Мороз Н.М.</t>
  </si>
  <si>
    <t>Володіна Ю.В.</t>
  </si>
  <si>
    <t>Міщенко І.П</t>
  </si>
  <si>
    <t>Суліма М.А.</t>
  </si>
  <si>
    <t>Дренжик Л.П.</t>
  </si>
  <si>
    <t>Дьордійчук В.П</t>
  </si>
  <si>
    <t>Головня О.О.</t>
  </si>
  <si>
    <t>Левков М.В.</t>
  </si>
  <si>
    <t>Філіна Л.Г.</t>
  </si>
  <si>
    <t>Янічкіна Л.А.</t>
  </si>
  <si>
    <t>Гараж О.В.</t>
  </si>
  <si>
    <t>Станєва В.В.</t>
  </si>
  <si>
    <t>Оніщик А.В.</t>
  </si>
  <si>
    <t>Кекін Е.Ю.</t>
  </si>
  <si>
    <t>Петрова Н.Т.</t>
  </si>
  <si>
    <t>Белякова Л.М.</t>
  </si>
  <si>
    <t>Токаневич О.В.</t>
  </si>
  <si>
    <t>Штундер Л.А.</t>
  </si>
  <si>
    <t>Вознюк С.В.</t>
  </si>
  <si>
    <t>Маслова О.Г.</t>
  </si>
  <si>
    <t>Бойко В.І.</t>
  </si>
  <si>
    <t>Свистун С.І.</t>
  </si>
  <si>
    <t>Хаменко О.В.</t>
  </si>
  <si>
    <t>Базілевич Г.О.</t>
  </si>
  <si>
    <t>Коновалова В.В.</t>
  </si>
  <si>
    <t>Патокіна О.К.</t>
  </si>
  <si>
    <t>Свижевська Л.В.</t>
  </si>
  <si>
    <t>Ковтун Д.М.</t>
  </si>
  <si>
    <t>Лосєва І.І.</t>
  </si>
  <si>
    <t>Моча Н.О.</t>
  </si>
  <si>
    <t>Піган Р.Р.</t>
  </si>
  <si>
    <t>Прокопенко О.Д.</t>
  </si>
  <si>
    <t>Ратерина Н.М.</t>
  </si>
  <si>
    <t>Лембаз Л.Д.</t>
  </si>
  <si>
    <t>Вишневська О.В.</t>
  </si>
  <si>
    <t>Іващенко Є.С.</t>
  </si>
  <si>
    <t>Мартинюк А.В.</t>
  </si>
  <si>
    <t>Шинковський С.В.</t>
  </si>
  <si>
    <t>Ніколенко Л.М.</t>
  </si>
  <si>
    <t>Деруга А.С.</t>
  </si>
  <si>
    <t>Євпета Я.В.</t>
  </si>
  <si>
    <t>Козаченко Д.О.</t>
  </si>
  <si>
    <t>Букач А.А.</t>
  </si>
  <si>
    <t>Блажко Р.І.</t>
  </si>
  <si>
    <t>Марусич О.М.</t>
  </si>
  <si>
    <t>Ємцова Т.Г.</t>
  </si>
  <si>
    <t>Добровольська Т.В.</t>
  </si>
  <si>
    <t>Іванова Н.О.</t>
  </si>
  <si>
    <t>Фігурський В.М.</t>
  </si>
  <si>
    <t>Шиденко В.Л.</t>
  </si>
  <si>
    <t>Клименко С.В.</t>
  </si>
  <si>
    <t>Петровська Л.М.</t>
  </si>
  <si>
    <t>Пантов Д.В.</t>
  </si>
  <si>
    <t>Темченко В.С.</t>
  </si>
  <si>
    <t>Хмара А.О.</t>
  </si>
  <si>
    <t>Міщамин В.Г.</t>
  </si>
  <si>
    <t>Деміда Т.В.</t>
  </si>
  <si>
    <t>Бергульова А.С.</t>
  </si>
  <si>
    <t>Пісковець О.С.</t>
  </si>
  <si>
    <t>Яковенко Л.М.</t>
  </si>
  <si>
    <t>Шаповалова Н.С.</t>
  </si>
  <si>
    <t>Бабенко П.В.</t>
  </si>
  <si>
    <t>Вершініна О.В.</t>
  </si>
  <si>
    <t>Боброва Ю.Г.</t>
  </si>
  <si>
    <t>Ващенко А.Г.</t>
  </si>
  <si>
    <t>Ханасюк М.В.</t>
  </si>
  <si>
    <t>Ткачова О.П.</t>
  </si>
  <si>
    <t>Пономаренко М.М.</t>
  </si>
  <si>
    <t>Рейтер І.О.</t>
  </si>
  <si>
    <t>Бхардвадж Крітіко</t>
  </si>
  <si>
    <t xml:space="preserve">медичні вироби </t>
  </si>
  <si>
    <t>Благодійний фонд "Фундація АНТИСНІД-Україна"</t>
  </si>
  <si>
    <t>одноступеневий тест для виявлення ВІЛ 1/2, швидкий тест для визначення антитіл до ВІЛ 1/2, рукавички мед.оглядові нестерильні неприпудрені, ланцет Medlance plus Universal безп.однор.викор.стер.голлка 21G, серветка із нетканного матеріалу просочена 70% спиртом</t>
  </si>
  <si>
    <t>PLAYBOY 3 in 1 Condom without box (презервативи)</t>
  </si>
  <si>
    <t>В.Д.Мішиєв</t>
  </si>
  <si>
    <t>Т.М.Трубецька</t>
  </si>
  <si>
    <t>ДП "Укрвакцина"</t>
  </si>
  <si>
    <r>
      <t xml:space="preserve">протитуберкульозні препарати </t>
    </r>
    <r>
      <rPr>
        <b/>
        <sz val="12"/>
        <color indexed="8"/>
        <rFont val="Times New Roman"/>
        <family val="1"/>
        <charset val="204"/>
      </rPr>
      <t>централізовані поставки</t>
    </r>
  </si>
  <si>
    <t>КНП "Фтизіопульмонологічний медичний центр"</t>
  </si>
  <si>
    <r>
      <t xml:space="preserve">витратні матеріали для лабораторних досліджень                                    </t>
    </r>
    <r>
      <rPr>
        <b/>
        <sz val="12"/>
        <color indexed="8"/>
        <rFont val="Times New Roman"/>
        <family val="1"/>
        <charset val="204"/>
      </rPr>
      <t>централізовані поставки</t>
    </r>
  </si>
  <si>
    <t>наркотичні прапарати для кабінету замісної терапії</t>
  </si>
  <si>
    <t xml:space="preserve">БО "Всеукраїнська мережа людей, які живіть з ВІЛ/СНІД" </t>
  </si>
  <si>
    <t>тести на визначення ВІЛ</t>
  </si>
  <si>
    <t>КНП ЛОР Львівськ. рег. Фтизіопульмо-нолог. клінічн. лікув-діагн. центр</t>
  </si>
  <si>
    <t>витратні матеріали для лабораторних досліджень</t>
  </si>
  <si>
    <t>КНП Київська міська клінічна лікарня № 5</t>
  </si>
  <si>
    <t>МБФ "Альянс гром.здор."ДУ "Центр гром.здор МОЗ"</t>
  </si>
  <si>
    <r>
      <t xml:space="preserve">тести та витратні матеріали для лабораторних досліджень    </t>
    </r>
    <r>
      <rPr>
        <b/>
        <sz val="12"/>
        <color indexed="8"/>
        <rFont val="Times New Roman"/>
        <family val="1"/>
        <charset val="204"/>
      </rPr>
      <t>Глобальний фонд</t>
    </r>
  </si>
  <si>
    <r>
      <t xml:space="preserve">електрокардіограф                                   </t>
    </r>
    <r>
      <rPr>
        <b/>
        <sz val="11"/>
        <color indexed="8"/>
        <rFont val="Times New Roman"/>
        <family val="1"/>
        <charset val="204"/>
      </rPr>
      <t xml:space="preserve"> Глобальний фонд</t>
    </r>
  </si>
  <si>
    <t xml:space="preserve">КНП КМДКТЛ </t>
  </si>
  <si>
    <t>шприци</t>
  </si>
  <si>
    <t>КНП КМТЛ № 2</t>
  </si>
  <si>
    <t>лікаські засоби для лікування побічної дії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</si>
  <si>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                                                                                                      Комунального некомерційного підприємства "ФТИЗІАТРІЯ"  за   ІІ    квартал  2020   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</si>
  <si>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40"/>
        <rFont val="Calibri"/>
        <family val="2"/>
        <charset val="204"/>
      </rPr>
      <t>′</t>
    </r>
    <r>
      <rPr>
        <sz val="8"/>
        <color indexed="40"/>
        <rFont val="Times New Roman"/>
        <family val="1"/>
        <charset val="204"/>
      </rPr>
      <t>я</t>
    </r>
  </si>
  <si>
    <t>Загута Ю.Б.</t>
  </si>
  <si>
    <t>Твердохліб О.В.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</si>
  <si>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ДЕРМАТОВЕНЕРОЛОГІЯ за  2квартал 2020року </t>
  </si>
  <si>
    <t>ТОВ"ГЛЕДФАРМ ЛТД"</t>
  </si>
  <si>
    <t>БФ "Фундація Антиснід-Україна"</t>
  </si>
  <si>
    <t>Швидкі тести для визначення ВІЛ, рукавички,скарифікатори,серветки</t>
  </si>
  <si>
    <t>Корнієнко В.В.</t>
  </si>
  <si>
    <t>Кудько Н.І.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</si>
</sst>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"/>
    <numFmt numFmtId="166" formatCode="#,##0.000"/>
    <numFmt numFmtId="167" formatCode="0.000"/>
    <numFmt numFmtId="168" formatCode="#,##0.0000"/>
    <numFmt numFmtId="169" formatCode="0.0000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1"/>
      <name val="Arial Cyr"/>
      <charset val="204"/>
    </font>
    <font>
      <sz val="11"/>
      <color indexed="8"/>
      <name val="Arial"/>
      <family val="2"/>
      <charset val="204"/>
    </font>
    <font>
      <sz val="8"/>
      <color indexed="40"/>
      <name val="Times New Roman"/>
      <family val="1"/>
      <charset val="204"/>
    </font>
    <font>
      <sz val="8"/>
      <color indexed="4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3" fillId="0" borderId="0"/>
    <xf numFmtId="0" fontId="5" fillId="0" borderId="0"/>
    <xf numFmtId="0" fontId="5" fillId="0" borderId="0"/>
  </cellStyleXfs>
  <cellXfs count="275">
    <xf numFmtId="0" fontId="0" fillId="0" borderId="0" xfId="0"/>
    <xf numFmtId="0" fontId="6" fillId="0" borderId="0" xfId="0" applyFont="1" applyAlignment="1">
      <alignment vertical="top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/>
    <xf numFmtId="4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wrapText="1"/>
    </xf>
    <xf numFmtId="2" fontId="15" fillId="2" borderId="2" xfId="0" applyNumberFormat="1" applyFont="1" applyFill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6" fillId="0" borderId="2" xfId="0" applyFont="1" applyBorder="1"/>
    <xf numFmtId="0" fontId="15" fillId="3" borderId="2" xfId="0" applyFont="1" applyFill="1" applyBorder="1"/>
    <xf numFmtId="4" fontId="17" fillId="3" borderId="2" xfId="0" applyNumberFormat="1" applyFont="1" applyFill="1" applyBorder="1" applyAlignment="1">
      <alignment horizontal="center"/>
    </xf>
    <xf numFmtId="0" fontId="16" fillId="3" borderId="2" xfId="0" applyFont="1" applyFill="1" applyBorder="1" applyAlignment="1">
      <alignment wrapText="1"/>
    </xf>
    <xf numFmtId="2" fontId="15" fillId="3" borderId="2" xfId="0" applyNumberFormat="1" applyFont="1" applyFill="1" applyBorder="1" applyAlignment="1">
      <alignment horizontal="center"/>
    </xf>
    <xf numFmtId="0" fontId="16" fillId="3" borderId="2" xfId="0" applyFont="1" applyFill="1" applyBorder="1"/>
    <xf numFmtId="4" fontId="15" fillId="3" borderId="2" xfId="0" applyNumberFormat="1" applyFont="1" applyFill="1" applyBorder="1" applyAlignment="1">
      <alignment horizontal="center"/>
    </xf>
    <xf numFmtId="0" fontId="18" fillId="0" borderId="0" xfId="0" applyFont="1"/>
    <xf numFmtId="0" fontId="8" fillId="0" borderId="1" xfId="8" applyFont="1" applyBorder="1" applyAlignment="1">
      <alignment horizontal="center"/>
    </xf>
    <xf numFmtId="0" fontId="20" fillId="0" borderId="0" xfId="8" applyFont="1" applyAlignment="1">
      <alignment horizontal="centerContinuous" vertical="top"/>
    </xf>
    <xf numFmtId="0" fontId="20" fillId="0" borderId="0" xfId="8" applyFont="1" applyBorder="1" applyAlignment="1">
      <alignment horizontal="centerContinuous" vertical="top"/>
    </xf>
    <xf numFmtId="0" fontId="12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wrapText="1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wrapText="1"/>
    </xf>
    <xf numFmtId="164" fontId="14" fillId="0" borderId="2" xfId="0" applyNumberFormat="1" applyFont="1" applyBorder="1" applyAlignment="1">
      <alignment horizontal="center"/>
    </xf>
    <xf numFmtId="165" fontId="15" fillId="0" borderId="2" xfId="0" applyNumberFormat="1" applyFont="1" applyFill="1" applyBorder="1" applyAlignment="1">
      <alignment horizontal="center"/>
    </xf>
    <xf numFmtId="0" fontId="19" fillId="0" borderId="2" xfId="0" applyFont="1" applyBorder="1" applyAlignment="1">
      <alignment wrapText="1"/>
    </xf>
    <xf numFmtId="164" fontId="14" fillId="0" borderId="3" xfId="0" applyNumberFormat="1" applyFont="1" applyFill="1" applyBorder="1" applyAlignment="1">
      <alignment horizontal="center"/>
    </xf>
    <xf numFmtId="4" fontId="14" fillId="0" borderId="2" xfId="0" applyNumberFormat="1" applyFont="1" applyBorder="1" applyAlignment="1">
      <alignment horizontal="left" wrapText="1"/>
    </xf>
    <xf numFmtId="0" fontId="19" fillId="0" borderId="2" xfId="0" applyFont="1" applyBorder="1"/>
    <xf numFmtId="0" fontId="14" fillId="0" borderId="2" xfId="0" applyFont="1" applyBorder="1" applyAlignment="1">
      <alignment horizontal="center"/>
    </xf>
    <xf numFmtId="164" fontId="15" fillId="3" borderId="2" xfId="0" applyNumberFormat="1" applyFont="1" applyFill="1" applyBorder="1" applyAlignment="1">
      <alignment horizontal="center"/>
    </xf>
    <xf numFmtId="164" fontId="16" fillId="3" borderId="2" xfId="0" applyNumberFormat="1" applyFont="1" applyFill="1" applyBorder="1" applyAlignment="1">
      <alignment wrapText="1"/>
    </xf>
    <xf numFmtId="164" fontId="16" fillId="3" borderId="2" xfId="0" applyNumberFormat="1" applyFont="1" applyFill="1" applyBorder="1"/>
    <xf numFmtId="164" fontId="14" fillId="3" borderId="2" xfId="0" applyNumberFormat="1" applyFont="1" applyFill="1" applyBorder="1" applyAlignment="1">
      <alignment wrapText="1"/>
    </xf>
    <xf numFmtId="0" fontId="21" fillId="0" borderId="0" xfId="0" applyFont="1"/>
    <xf numFmtId="0" fontId="14" fillId="0" borderId="2" xfId="0" applyFont="1" applyBorder="1" applyAlignment="1">
      <alignment horizontal="left" vertical="justify"/>
    </xf>
    <xf numFmtId="0" fontId="14" fillId="0" borderId="2" xfId="0" applyFont="1" applyBorder="1" applyAlignment="1">
      <alignment horizontal="center" vertical="justify"/>
    </xf>
    <xf numFmtId="0" fontId="14" fillId="0" borderId="2" xfId="0" applyFont="1" applyBorder="1" applyAlignment="1">
      <alignment horizontal="left" vertical="justify" wrapText="1" indent="1"/>
    </xf>
    <xf numFmtId="0" fontId="14" fillId="0" borderId="2" xfId="0" applyFont="1" applyBorder="1" applyAlignment="1">
      <alignment horizontal="left" vertical="justify" indent="2"/>
    </xf>
    <xf numFmtId="0" fontId="14" fillId="0" borderId="2" xfId="0" applyFont="1" applyBorder="1" applyAlignment="1">
      <alignment horizontal="left" vertical="justify" indent="4"/>
    </xf>
    <xf numFmtId="4" fontId="14" fillId="0" borderId="2" xfId="0" applyNumberFormat="1" applyFont="1" applyBorder="1" applyAlignment="1">
      <alignment horizontal="left" vertical="justify" indent="4"/>
    </xf>
    <xf numFmtId="4" fontId="14" fillId="0" borderId="2" xfId="0" applyNumberFormat="1" applyFont="1" applyBorder="1" applyAlignment="1">
      <alignment horizontal="left" vertical="justify" indent="2"/>
    </xf>
    <xf numFmtId="0" fontId="14" fillId="0" borderId="2" xfId="0" applyFont="1" applyBorder="1" applyAlignment="1">
      <alignment horizontal="left" vertical="justify" wrapText="1" indent="3"/>
    </xf>
    <xf numFmtId="0" fontId="14" fillId="0" borderId="2" xfId="0" applyFont="1" applyBorder="1" applyAlignment="1">
      <alignment horizontal="left" vertical="justify" indent="3"/>
    </xf>
    <xf numFmtId="4" fontId="14" fillId="0" borderId="2" xfId="0" applyNumberFormat="1" applyFont="1" applyBorder="1" applyAlignment="1">
      <alignment horizontal="left" vertical="justify" indent="3"/>
    </xf>
    <xf numFmtId="0" fontId="14" fillId="0" borderId="2" xfId="0" applyFont="1" applyBorder="1" applyAlignment="1">
      <alignment horizontal="right" vertical="center" wrapText="1" indent="2"/>
    </xf>
    <xf numFmtId="0" fontId="14" fillId="0" borderId="2" xfId="0" applyFont="1" applyBorder="1" applyAlignment="1">
      <alignment horizontal="right" vertical="justify" indent="4"/>
    </xf>
    <xf numFmtId="4" fontId="14" fillId="0" borderId="2" xfId="0" applyNumberFormat="1" applyFont="1" applyBorder="1" applyAlignment="1">
      <alignment horizontal="right" vertical="center" indent="4"/>
    </xf>
    <xf numFmtId="0" fontId="8" fillId="0" borderId="0" xfId="0" applyFont="1" applyAlignment="1">
      <alignment horizontal="right" vertical="top"/>
    </xf>
    <xf numFmtId="0" fontId="14" fillId="0" borderId="2" xfId="0" applyFont="1" applyBorder="1" applyAlignment="1">
      <alignment vertical="center" wrapText="1"/>
    </xf>
    <xf numFmtId="166" fontId="14" fillId="0" borderId="2" xfId="0" applyNumberFormat="1" applyFont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166" fontId="17" fillId="3" borderId="2" xfId="0" applyNumberFormat="1" applyFont="1" applyFill="1" applyBorder="1" applyAlignment="1">
      <alignment horizontal="center"/>
    </xf>
    <xf numFmtId="166" fontId="16" fillId="3" borderId="2" xfId="0" applyNumberFormat="1" applyFont="1" applyFill="1" applyBorder="1" applyAlignment="1">
      <alignment wrapText="1"/>
    </xf>
    <xf numFmtId="166" fontId="15" fillId="3" borderId="2" xfId="0" applyNumberFormat="1" applyFont="1" applyFill="1" applyBorder="1" applyAlignment="1">
      <alignment horizontal="center"/>
    </xf>
    <xf numFmtId="166" fontId="16" fillId="3" borderId="2" xfId="0" applyNumberFormat="1" applyFont="1" applyFill="1" applyBorder="1"/>
    <xf numFmtId="167" fontId="15" fillId="2" borderId="2" xfId="0" applyNumberFormat="1" applyFont="1" applyFill="1" applyBorder="1" applyAlignment="1">
      <alignment horizontal="center"/>
    </xf>
    <xf numFmtId="166" fontId="14" fillId="0" borderId="2" xfId="0" applyNumberFormat="1" applyFont="1" applyBorder="1" applyAlignment="1">
      <alignment horizontal="center" vertical="center" wrapText="1"/>
    </xf>
    <xf numFmtId="167" fontId="15" fillId="2" borderId="2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4" fontId="15" fillId="0" borderId="2" xfId="0" applyNumberFormat="1" applyFont="1" applyBorder="1" applyAlignment="1">
      <alignment horizontal="center" vertical="center" wrapText="1"/>
    </xf>
    <xf numFmtId="2" fontId="15" fillId="2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/>
    <xf numFmtId="0" fontId="14" fillId="0" borderId="2" xfId="0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left" vertical="center"/>
    </xf>
    <xf numFmtId="4" fontId="14" fillId="0" borderId="2" xfId="0" applyNumberFormat="1" applyFont="1" applyBorder="1" applyAlignment="1">
      <alignment horizontal="left" vertical="center" wrapText="1"/>
    </xf>
    <xf numFmtId="4" fontId="14" fillId="0" borderId="2" xfId="0" applyNumberFormat="1" applyFont="1" applyFill="1" applyBorder="1" applyAlignment="1">
      <alignment horizontal="center"/>
    </xf>
    <xf numFmtId="168" fontId="15" fillId="0" borderId="2" xfId="0" applyNumberFormat="1" applyFont="1" applyBorder="1" applyAlignment="1">
      <alignment horizontal="center"/>
    </xf>
    <xf numFmtId="168" fontId="14" fillId="0" borderId="0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4" fontId="15" fillId="0" borderId="0" xfId="0" applyNumberFormat="1" applyFont="1" applyBorder="1" applyAlignment="1">
      <alignment horizontal="center"/>
    </xf>
    <xf numFmtId="168" fontId="14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wrapText="1"/>
    </xf>
    <xf numFmtId="0" fontId="8" fillId="4" borderId="2" xfId="0" applyFont="1" applyFill="1" applyBorder="1"/>
    <xf numFmtId="0" fontId="8" fillId="0" borderId="2" xfId="0" applyFont="1" applyFill="1" applyBorder="1"/>
    <xf numFmtId="0" fontId="8" fillId="4" borderId="2" xfId="0" applyFont="1" applyFill="1" applyBorder="1" applyAlignment="1">
      <alignment wrapText="1"/>
    </xf>
    <xf numFmtId="0" fontId="1" fillId="0" borderId="0" xfId="4"/>
    <xf numFmtId="0" fontId="6" fillId="0" borderId="0" xfId="4" applyFont="1" applyAlignment="1">
      <alignment vertical="top"/>
    </xf>
    <xf numFmtId="0" fontId="7" fillId="0" borderId="0" xfId="4" applyFont="1"/>
    <xf numFmtId="0" fontId="7" fillId="0" borderId="0" xfId="4" applyFont="1" applyAlignment="1">
      <alignment vertical="center" wrapText="1"/>
    </xf>
    <xf numFmtId="0" fontId="8" fillId="0" borderId="0" xfId="4" applyFont="1" applyAlignment="1">
      <alignment vertical="top"/>
    </xf>
    <xf numFmtId="0" fontId="12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top" wrapText="1"/>
    </xf>
    <xf numFmtId="0" fontId="14" fillId="0" borderId="2" xfId="4" applyFont="1" applyBorder="1" applyAlignment="1">
      <alignment horizontal="center" vertical="center" wrapText="1"/>
    </xf>
    <xf numFmtId="0" fontId="14" fillId="0" borderId="2" xfId="4" applyFont="1" applyBorder="1"/>
    <xf numFmtId="4" fontId="14" fillId="0" borderId="2" xfId="4" applyNumberFormat="1" applyFont="1" applyBorder="1" applyAlignment="1">
      <alignment horizontal="center"/>
    </xf>
    <xf numFmtId="0" fontId="14" fillId="0" borderId="2" xfId="4" applyFont="1" applyBorder="1" applyAlignment="1">
      <alignment wrapText="1"/>
    </xf>
    <xf numFmtId="2" fontId="15" fillId="2" borderId="2" xfId="4" applyNumberFormat="1" applyFont="1" applyFill="1" applyBorder="1" applyAlignment="1">
      <alignment horizontal="center"/>
    </xf>
    <xf numFmtId="4" fontId="15" fillId="0" borderId="2" xfId="4" applyNumberFormat="1" applyFont="1" applyBorder="1" applyAlignment="1">
      <alignment horizontal="center"/>
    </xf>
    <xf numFmtId="0" fontId="14" fillId="0" borderId="2" xfId="4" applyFont="1" applyBorder="1" applyAlignment="1">
      <alignment horizontal="center" vertical="center"/>
    </xf>
    <xf numFmtId="4" fontId="14" fillId="5" borderId="2" xfId="4" applyNumberFormat="1" applyFont="1" applyFill="1" applyBorder="1" applyAlignment="1">
      <alignment horizontal="center"/>
    </xf>
    <xf numFmtId="0" fontId="14" fillId="0" borderId="2" xfId="4" applyFont="1" applyBorder="1" applyAlignment="1">
      <alignment horizontal="center"/>
    </xf>
    <xf numFmtId="0" fontId="16" fillId="0" borderId="2" xfId="4" applyFont="1" applyBorder="1" applyAlignment="1">
      <alignment horizontal="center" vertical="center"/>
    </xf>
    <xf numFmtId="0" fontId="16" fillId="0" borderId="2" xfId="4" applyFont="1" applyBorder="1"/>
    <xf numFmtId="4" fontId="16" fillId="0" borderId="2" xfId="4" applyNumberFormat="1" applyFont="1" applyBorder="1" applyAlignment="1">
      <alignment horizontal="center"/>
    </xf>
    <xf numFmtId="0" fontId="16" fillId="0" borderId="2" xfId="4" applyFont="1" applyBorder="1" applyAlignment="1">
      <alignment wrapText="1"/>
    </xf>
    <xf numFmtId="0" fontId="15" fillId="3" borderId="2" xfId="4" applyFont="1" applyFill="1" applyBorder="1"/>
    <xf numFmtId="4" fontId="17" fillId="3" borderId="2" xfId="4" applyNumberFormat="1" applyFont="1" applyFill="1" applyBorder="1" applyAlignment="1">
      <alignment horizontal="center"/>
    </xf>
    <xf numFmtId="0" fontId="16" fillId="3" borderId="2" xfId="4" applyFont="1" applyFill="1" applyBorder="1" applyAlignment="1">
      <alignment wrapText="1"/>
    </xf>
    <xf numFmtId="2" fontId="15" fillId="3" borderId="2" xfId="4" applyNumberFormat="1" applyFont="1" applyFill="1" applyBorder="1" applyAlignment="1">
      <alignment horizontal="center"/>
    </xf>
    <xf numFmtId="0" fontId="16" fillId="3" borderId="2" xfId="4" applyFont="1" applyFill="1" applyBorder="1"/>
    <xf numFmtId="4" fontId="15" fillId="3" borderId="2" xfId="4" applyNumberFormat="1" applyFont="1" applyFill="1" applyBorder="1" applyAlignment="1">
      <alignment horizontal="center"/>
    </xf>
    <xf numFmtId="0" fontId="18" fillId="0" borderId="0" xfId="4" applyFont="1"/>
    <xf numFmtId="0" fontId="23" fillId="0" borderId="0" xfId="4" applyFont="1"/>
    <xf numFmtId="0" fontId="21" fillId="0" borderId="2" xfId="0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left" vertical="top" wrapText="1"/>
    </xf>
    <xf numFmtId="0" fontId="12" fillId="0" borderId="2" xfId="0" applyFont="1" applyBorder="1"/>
    <xf numFmtId="0" fontId="15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wrapText="1"/>
    </xf>
    <xf numFmtId="2" fontId="13" fillId="2" borderId="2" xfId="0" applyNumberFormat="1" applyFont="1" applyFill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/>
    <xf numFmtId="4" fontId="24" fillId="0" borderId="2" xfId="0" applyNumberFormat="1" applyFont="1" applyBorder="1" applyAlignment="1">
      <alignment horizontal="center"/>
    </xf>
    <xf numFmtId="0" fontId="24" fillId="0" borderId="2" xfId="0" applyFont="1" applyBorder="1" applyAlignment="1">
      <alignment wrapText="1"/>
    </xf>
    <xf numFmtId="0" fontId="13" fillId="3" borderId="2" xfId="0" applyFont="1" applyFill="1" applyBorder="1"/>
    <xf numFmtId="4" fontId="25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wrapText="1"/>
    </xf>
    <xf numFmtId="2" fontId="13" fillId="3" borderId="2" xfId="0" applyNumberFormat="1" applyFont="1" applyFill="1" applyBorder="1" applyAlignment="1">
      <alignment horizontal="center"/>
    </xf>
    <xf numFmtId="0" fontId="24" fillId="3" borderId="2" xfId="0" applyFont="1" applyFill="1" applyBorder="1"/>
    <xf numFmtId="4" fontId="13" fillId="3" borderId="2" xfId="0" applyNumberFormat="1" applyFont="1" applyFill="1" applyBorder="1" applyAlignment="1">
      <alignment horizontal="center"/>
    </xf>
    <xf numFmtId="0" fontId="3" fillId="0" borderId="0" xfId="6"/>
    <xf numFmtId="0" fontId="6" fillId="0" borderId="0" xfId="6" applyFont="1" applyAlignment="1">
      <alignment vertical="top"/>
    </xf>
    <xf numFmtId="0" fontId="7" fillId="0" borderId="0" xfId="6" applyFont="1"/>
    <xf numFmtId="0" fontId="7" fillId="0" borderId="0" xfId="6" applyFont="1" applyAlignment="1">
      <alignment vertical="center" wrapText="1"/>
    </xf>
    <xf numFmtId="0" fontId="8" fillId="0" borderId="0" xfId="6" applyFont="1" applyAlignment="1">
      <alignment vertical="top"/>
    </xf>
    <xf numFmtId="0" fontId="12" fillId="0" borderId="2" xfId="6" applyFont="1" applyBorder="1" applyAlignment="1">
      <alignment horizontal="center" vertical="center" wrapText="1"/>
    </xf>
    <xf numFmtId="0" fontId="12" fillId="0" borderId="2" xfId="6" applyFont="1" applyBorder="1" applyAlignment="1">
      <alignment horizontal="center" vertical="top" wrapText="1"/>
    </xf>
    <xf numFmtId="0" fontId="14" fillId="0" borderId="2" xfId="6" applyFont="1" applyBorder="1" applyAlignment="1">
      <alignment horizontal="center" vertical="center" wrapText="1"/>
    </xf>
    <xf numFmtId="0" fontId="21" fillId="0" borderId="2" xfId="6" applyFont="1" applyBorder="1" applyAlignment="1">
      <alignment horizontal="left" vertical="center" wrapText="1"/>
    </xf>
    <xf numFmtId="4" fontId="12" fillId="0" borderId="2" xfId="6" applyNumberFormat="1" applyFont="1" applyBorder="1" applyAlignment="1">
      <alignment horizontal="center"/>
    </xf>
    <xf numFmtId="0" fontId="12" fillId="0" borderId="2" xfId="6" applyFont="1" applyBorder="1" applyAlignment="1">
      <alignment horizontal="left" vertical="center" wrapText="1"/>
    </xf>
    <xf numFmtId="2" fontId="13" fillId="2" borderId="2" xfId="6" applyNumberFormat="1" applyFont="1" applyFill="1" applyBorder="1" applyAlignment="1">
      <alignment horizontal="center"/>
    </xf>
    <xf numFmtId="0" fontId="12" fillId="0" borderId="2" xfId="6" applyFont="1" applyBorder="1"/>
    <xf numFmtId="4" fontId="13" fillId="0" borderId="2" xfId="6" applyNumberFormat="1" applyFont="1" applyBorder="1" applyAlignment="1">
      <alignment horizontal="center"/>
    </xf>
    <xf numFmtId="0" fontId="21" fillId="0" borderId="2" xfId="6" applyFont="1" applyBorder="1" applyAlignment="1">
      <alignment wrapText="1"/>
    </xf>
    <xf numFmtId="0" fontId="12" fillId="0" borderId="2" xfId="6" applyFont="1" applyBorder="1" applyAlignment="1">
      <alignment horizontal="center" vertical="center"/>
    </xf>
    <xf numFmtId="169" fontId="12" fillId="0" borderId="2" xfId="6" applyNumberFormat="1" applyFont="1" applyBorder="1" applyAlignment="1">
      <alignment horizontal="center" vertical="center"/>
    </xf>
    <xf numFmtId="0" fontId="12" fillId="0" borderId="2" xfId="6" applyFont="1" applyBorder="1" applyAlignment="1">
      <alignment wrapText="1"/>
    </xf>
    <xf numFmtId="0" fontId="13" fillId="3" borderId="2" xfId="6" applyFont="1" applyFill="1" applyBorder="1"/>
    <xf numFmtId="4" fontId="25" fillId="3" borderId="2" xfId="6" applyNumberFormat="1" applyFont="1" applyFill="1" applyBorder="1" applyAlignment="1">
      <alignment horizontal="center"/>
    </xf>
    <xf numFmtId="0" fontId="24" fillId="3" borderId="2" xfId="6" applyFont="1" applyFill="1" applyBorder="1" applyAlignment="1">
      <alignment wrapText="1"/>
    </xf>
    <xf numFmtId="2" fontId="13" fillId="3" borderId="2" xfId="6" applyNumberFormat="1" applyFont="1" applyFill="1" applyBorder="1" applyAlignment="1">
      <alignment horizontal="center"/>
    </xf>
    <xf numFmtId="0" fontId="24" fillId="3" borderId="2" xfId="6" applyFont="1" applyFill="1" applyBorder="1"/>
    <xf numFmtId="4" fontId="13" fillId="3" borderId="2" xfId="6" applyNumberFormat="1" applyFont="1" applyFill="1" applyBorder="1" applyAlignment="1">
      <alignment horizontal="center"/>
    </xf>
    <xf numFmtId="0" fontId="26" fillId="0" borderId="0" xfId="6" applyFont="1"/>
    <xf numFmtId="0" fontId="27" fillId="0" borderId="0" xfId="6" applyFont="1"/>
    <xf numFmtId="0" fontId="28" fillId="0" borderId="0" xfId="8" applyFont="1" applyAlignment="1">
      <alignment horizontal="centerContinuous" vertical="top"/>
    </xf>
    <xf numFmtId="0" fontId="28" fillId="0" borderId="0" xfId="8" applyFont="1" applyBorder="1" applyAlignment="1">
      <alignment horizontal="centerContinuous" vertical="top"/>
    </xf>
    <xf numFmtId="0" fontId="0" fillId="0" borderId="0" xfId="0" applyFill="1"/>
    <xf numFmtId="0" fontId="7" fillId="0" borderId="0" xfId="0" applyFont="1" applyFill="1" applyAlignment="1">
      <alignment vertical="center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wrapText="1"/>
    </xf>
    <xf numFmtId="2" fontId="15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/>
    <xf numFmtId="4" fontId="1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20" fillId="0" borderId="0" xfId="8" applyFont="1" applyAlignment="1">
      <alignment horizontal="center" vertical="top"/>
    </xf>
    <xf numFmtId="0" fontId="20" fillId="0" borderId="0" xfId="8" applyFont="1" applyBorder="1" applyAlignment="1">
      <alignment horizontal="center" vertical="top"/>
    </xf>
    <xf numFmtId="0" fontId="7" fillId="0" borderId="2" xfId="0" applyFont="1" applyBorder="1"/>
    <xf numFmtId="4" fontId="14" fillId="4" borderId="2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wrapText="1"/>
    </xf>
    <xf numFmtId="166" fontId="14" fillId="0" borderId="2" xfId="0" applyNumberFormat="1" applyFont="1" applyBorder="1" applyAlignment="1">
      <alignment horizontal="center" vertical="center"/>
    </xf>
    <xf numFmtId="167" fontId="15" fillId="2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/>
    <xf numFmtId="0" fontId="14" fillId="0" borderId="0" xfId="0" applyFont="1" applyAlignment="1">
      <alignment horizontal="center" vertical="center"/>
    </xf>
    <xf numFmtId="167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wrapText="1"/>
    </xf>
    <xf numFmtId="167" fontId="14" fillId="0" borderId="2" xfId="0" applyNumberFormat="1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167" fontId="14" fillId="0" borderId="2" xfId="0" applyNumberFormat="1" applyFont="1" applyBorder="1" applyAlignment="1">
      <alignment horizontal="center"/>
    </xf>
    <xf numFmtId="4" fontId="16" fillId="0" borderId="2" xfId="0" applyNumberFormat="1" applyFont="1" applyBorder="1" applyAlignment="1">
      <alignment horizontal="center" vertical="center"/>
    </xf>
    <xf numFmtId="166" fontId="16" fillId="0" borderId="2" xfId="0" applyNumberFormat="1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center"/>
    </xf>
    <xf numFmtId="166" fontId="16" fillId="0" borderId="2" xfId="0" applyNumberFormat="1" applyFont="1" applyBorder="1" applyAlignment="1">
      <alignment horizontal="center"/>
    </xf>
    <xf numFmtId="4" fontId="17" fillId="3" borderId="2" xfId="0" applyNumberFormat="1" applyFont="1" applyFill="1" applyBorder="1" applyAlignment="1">
      <alignment horizontal="center" vertical="center"/>
    </xf>
    <xf numFmtId="2" fontId="17" fillId="3" borderId="2" xfId="0" applyNumberFormat="1" applyFont="1" applyFill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2" fontId="14" fillId="4" borderId="2" xfId="0" applyNumberFormat="1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2" fontId="31" fillId="0" borderId="2" xfId="0" applyNumberFormat="1" applyFont="1" applyBorder="1" applyAlignment="1">
      <alignment vertical="center"/>
    </xf>
    <xf numFmtId="0" fontId="31" fillId="0" borderId="9" xfId="0" applyFont="1" applyBorder="1" applyAlignment="1">
      <alignment horizontal="center" vertical="center"/>
    </xf>
    <xf numFmtId="167" fontId="31" fillId="0" borderId="2" xfId="0" applyNumberFormat="1" applyFont="1" applyBorder="1" applyAlignment="1">
      <alignment horizontal="center" vertical="center"/>
    </xf>
    <xf numFmtId="2" fontId="31" fillId="0" borderId="2" xfId="0" applyNumberFormat="1" applyFont="1" applyBorder="1"/>
    <xf numFmtId="0" fontId="32" fillId="0" borderId="2" xfId="0" applyFont="1" applyBorder="1" applyAlignment="1">
      <alignment horizontal="center" vertical="center"/>
    </xf>
    <xf numFmtId="4" fontId="21" fillId="0" borderId="2" xfId="0" applyNumberFormat="1" applyFont="1" applyBorder="1" applyAlignment="1">
      <alignment horizontal="right"/>
    </xf>
    <xf numFmtId="166" fontId="32" fillId="0" borderId="2" xfId="0" applyNumberFormat="1" applyFont="1" applyBorder="1" applyAlignment="1">
      <alignment horizontal="center" vertical="center"/>
    </xf>
    <xf numFmtId="167" fontId="31" fillId="0" borderId="6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2" fontId="31" fillId="0" borderId="6" xfId="0" applyNumberFormat="1" applyFont="1" applyBorder="1"/>
    <xf numFmtId="167" fontId="31" fillId="0" borderId="10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4" fontId="15" fillId="0" borderId="8" xfId="0" applyNumberFormat="1" applyFont="1" applyBorder="1" applyAlignment="1">
      <alignment horizontal="center"/>
    </xf>
    <xf numFmtId="167" fontId="31" fillId="0" borderId="2" xfId="0" applyNumberFormat="1" applyFont="1" applyBorder="1" applyAlignment="1">
      <alignment horizontal="center"/>
    </xf>
    <xf numFmtId="2" fontId="31" fillId="0" borderId="9" xfId="0" applyNumberFormat="1" applyFont="1" applyBorder="1"/>
    <xf numFmtId="4" fontId="21" fillId="0" borderId="2" xfId="0" applyNumberFormat="1" applyFont="1" applyBorder="1" applyAlignment="1">
      <alignment horizontal="center"/>
    </xf>
    <xf numFmtId="0" fontId="31" fillId="0" borderId="6" xfId="0" applyFont="1" applyBorder="1"/>
    <xf numFmtId="0" fontId="31" fillId="0" borderId="6" xfId="0" applyFont="1" applyBorder="1" applyAlignment="1">
      <alignment horizontal="center" vertical="center"/>
    </xf>
    <xf numFmtId="0" fontId="19" fillId="0" borderId="1" xfId="8" applyFont="1" applyBorder="1" applyAlignment="1">
      <alignment horizontal="center"/>
    </xf>
    <xf numFmtId="0" fontId="0" fillId="0" borderId="1" xfId="0" applyBorder="1" applyAlignment="1"/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4" fontId="14" fillId="0" borderId="4" xfId="0" applyNumberFormat="1" applyFont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164" fontId="15" fillId="0" borderId="4" xfId="0" applyNumberFormat="1" applyFont="1" applyBorder="1" applyAlignment="1">
      <alignment horizontal="center" vertical="center"/>
    </xf>
    <xf numFmtId="164" fontId="15" fillId="0" borderId="5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164" fontId="14" fillId="0" borderId="4" xfId="0" applyNumberFormat="1" applyFont="1" applyBorder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/>
    </xf>
    <xf numFmtId="165" fontId="15" fillId="0" borderId="4" xfId="0" applyNumberFormat="1" applyFont="1" applyFill="1" applyBorder="1" applyAlignment="1">
      <alignment horizontal="center" vertical="center"/>
    </xf>
    <xf numFmtId="165" fontId="15" fillId="0" borderId="5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1" fillId="0" borderId="1" xfId="4" applyBorder="1" applyAlignment="1">
      <alignment horizontal="center"/>
    </xf>
    <xf numFmtId="0" fontId="1" fillId="0" borderId="1" xfId="4" applyBorder="1" applyAlignment="1"/>
    <xf numFmtId="0" fontId="6" fillId="0" borderId="0" xfId="4" applyFont="1" applyAlignment="1">
      <alignment horizontal="center" vertical="top"/>
    </xf>
    <xf numFmtId="0" fontId="8" fillId="0" borderId="0" xfId="4" applyFont="1" applyAlignment="1">
      <alignment horizontal="center" vertical="top"/>
    </xf>
    <xf numFmtId="0" fontId="9" fillId="0" borderId="0" xfId="4" applyFont="1" applyBorder="1" applyAlignment="1">
      <alignment horizontal="center" vertical="center" wrapText="1"/>
    </xf>
    <xf numFmtId="0" fontId="10" fillId="0" borderId="0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top"/>
    </xf>
    <xf numFmtId="0" fontId="12" fillId="0" borderId="2" xfId="4" applyFont="1" applyBorder="1" applyAlignment="1">
      <alignment horizontal="center" vertical="center" wrapText="1"/>
    </xf>
    <xf numFmtId="0" fontId="13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2" fillId="0" borderId="2" xfId="6" applyFont="1" applyBorder="1" applyAlignment="1">
      <alignment horizontal="center" vertical="top" wrapText="1"/>
    </xf>
    <xf numFmtId="0" fontId="27" fillId="0" borderId="0" xfId="8" applyFont="1" applyBorder="1" applyAlignment="1">
      <alignment horizontal="center"/>
    </xf>
    <xf numFmtId="0" fontId="9" fillId="0" borderId="0" xfId="6" applyFont="1" applyBorder="1" applyAlignment="1">
      <alignment horizontal="center" vertical="center" wrapText="1"/>
    </xf>
    <xf numFmtId="0" fontId="10" fillId="0" borderId="0" xfId="6" applyFont="1" applyBorder="1" applyAlignment="1">
      <alignment horizontal="center" vertical="center" wrapText="1"/>
    </xf>
    <xf numFmtId="0" fontId="12" fillId="0" borderId="2" xfId="6" applyFont="1" applyBorder="1" applyAlignment="1">
      <alignment horizontal="center" vertical="center" wrapText="1"/>
    </xf>
    <xf numFmtId="0" fontId="13" fillId="0" borderId="2" xfId="6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0" fontId="1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top"/>
    </xf>
  </cellXfs>
  <cellStyles count="9"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 3" xfId="6"/>
    <cellStyle name="Обычный 4" xfId="7"/>
    <cellStyle name="Обычный_план використання 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9"/>
  <sheetViews>
    <sheetView zoomScale="80" zoomScaleNormal="80" workbookViewId="0">
      <selection activeCell="B19" sqref="B19"/>
    </sheetView>
  </sheetViews>
  <sheetFormatPr defaultRowHeight="15" x14ac:dyDescent="0.25"/>
  <cols>
    <col min="1" max="1" width="7.28515625" customWidth="1"/>
    <col min="2" max="2" width="26.140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6.1406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6.1406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6.1406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6.1406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6.1406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6.1406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6.1406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6.1406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6.1406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6.1406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6.1406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6.1406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6.1406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6.1406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6.1406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6.1406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6.1406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6.1406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6.1406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6.1406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6.1406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6.1406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6.1406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6.1406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6.1406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6.1406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6.1406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6.1406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6.1406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6.1406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6.1406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6.1406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6.1406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6.1406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6.1406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6.1406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6.1406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6.1406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6.1406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6.1406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6.1406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6.1406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6.1406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6.1406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6.1406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6.1406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6.1406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6.1406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6.1406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6.1406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6.1406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6.1406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6.1406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6.1406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6.1406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6.1406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6.1406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6.1406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6.1406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6.1406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6.1406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6.1406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6.1406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26" t="s">
        <v>0</v>
      </c>
      <c r="N1" s="226"/>
      <c r="O1" s="226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227" t="s">
        <v>1</v>
      </c>
      <c r="N2" s="227"/>
      <c r="O2" s="227"/>
      <c r="P2" s="227"/>
    </row>
    <row r="3" spans="1:16" ht="61.5" customHeight="1" x14ac:dyDescent="0.25">
      <c r="A3" s="2"/>
      <c r="B3" s="228" t="s">
        <v>2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6" ht="31.5" customHeight="1" x14ac:dyDescent="0.25">
      <c r="A4" s="230" t="s">
        <v>3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6" ht="33" customHeight="1" x14ac:dyDescent="0.25">
      <c r="A5" s="231" t="s">
        <v>4</v>
      </c>
      <c r="B5" s="231" t="s">
        <v>5</v>
      </c>
      <c r="C5" s="232" t="s">
        <v>6</v>
      </c>
      <c r="D5" s="232"/>
      <c r="E5" s="232"/>
      <c r="F5" s="232" t="s">
        <v>7</v>
      </c>
      <c r="G5" s="232" t="s">
        <v>8</v>
      </c>
      <c r="H5" s="232"/>
      <c r="I5" s="232"/>
      <c r="J5" s="232"/>
      <c r="K5" s="233" t="s">
        <v>9</v>
      </c>
    </row>
    <row r="6" spans="1:16" ht="158.25" customHeight="1" x14ac:dyDescent="0.25">
      <c r="A6" s="231"/>
      <c r="B6" s="231"/>
      <c r="C6" s="5" t="s">
        <v>10</v>
      </c>
      <c r="D6" s="5" t="s">
        <v>11</v>
      </c>
      <c r="E6" s="5" t="s">
        <v>12</v>
      </c>
      <c r="F6" s="232"/>
      <c r="G6" s="6" t="s">
        <v>13</v>
      </c>
      <c r="H6" s="5" t="s">
        <v>14</v>
      </c>
      <c r="I6" s="5" t="s">
        <v>15</v>
      </c>
      <c r="J6" s="5" t="s">
        <v>14</v>
      </c>
      <c r="K6" s="233"/>
    </row>
    <row r="7" spans="1:16" ht="15.75" x14ac:dyDescent="0.25">
      <c r="A7" s="7">
        <v>1</v>
      </c>
      <c r="B7" s="8" t="s">
        <v>16</v>
      </c>
      <c r="C7" s="9"/>
      <c r="D7" s="9">
        <v>4761.7</v>
      </c>
      <c r="E7" s="10" t="s">
        <v>17</v>
      </c>
      <c r="F7" s="11">
        <f>SUM(C7,D7)</f>
        <v>4761.7</v>
      </c>
      <c r="G7" s="8"/>
      <c r="H7" s="9"/>
      <c r="I7" s="10" t="s">
        <v>17</v>
      </c>
      <c r="J7" s="9">
        <v>4761.7</v>
      </c>
      <c r="K7" s="12"/>
    </row>
    <row r="8" spans="1:16" ht="15.75" x14ac:dyDescent="0.25">
      <c r="A8" s="7">
        <v>2</v>
      </c>
      <c r="B8" s="8" t="s">
        <v>18</v>
      </c>
      <c r="C8" s="9"/>
      <c r="D8" s="9">
        <v>259.89999999999998</v>
      </c>
      <c r="E8" s="10" t="s">
        <v>17</v>
      </c>
      <c r="F8" s="11">
        <v>259.89999999999998</v>
      </c>
      <c r="G8" s="8"/>
      <c r="H8" s="9"/>
      <c r="I8" s="10" t="s">
        <v>17</v>
      </c>
      <c r="J8" s="9">
        <v>259.89999999999998</v>
      </c>
      <c r="K8" s="12"/>
    </row>
    <row r="9" spans="1:16" ht="15.75" x14ac:dyDescent="0.25">
      <c r="A9" s="7">
        <v>3</v>
      </c>
      <c r="B9" s="8" t="s">
        <v>19</v>
      </c>
      <c r="C9" s="9"/>
      <c r="D9" s="9">
        <v>7.6</v>
      </c>
      <c r="E9" s="10" t="s">
        <v>17</v>
      </c>
      <c r="F9" s="11">
        <f>SUM(C9,D9)</f>
        <v>7.6</v>
      </c>
      <c r="G9" s="8"/>
      <c r="H9" s="9"/>
      <c r="I9" s="10" t="s">
        <v>17</v>
      </c>
      <c r="J9" s="9">
        <v>7.6</v>
      </c>
      <c r="K9" s="12"/>
    </row>
    <row r="10" spans="1:16" ht="15.75" x14ac:dyDescent="0.25">
      <c r="A10" s="7">
        <v>4</v>
      </c>
      <c r="B10" s="8" t="s">
        <v>20</v>
      </c>
      <c r="C10" s="9"/>
      <c r="D10" s="9">
        <v>36.9</v>
      </c>
      <c r="E10" s="10" t="s">
        <v>17</v>
      </c>
      <c r="F10" s="11">
        <v>36.9</v>
      </c>
      <c r="G10" s="8"/>
      <c r="H10" s="9"/>
      <c r="I10" s="10" t="s">
        <v>17</v>
      </c>
      <c r="J10" s="9">
        <v>36.9</v>
      </c>
      <c r="K10" s="12"/>
    </row>
    <row r="11" spans="1:16" ht="15.75" x14ac:dyDescent="0.25">
      <c r="A11" s="7">
        <v>5</v>
      </c>
      <c r="B11" s="8" t="s">
        <v>21</v>
      </c>
      <c r="C11" s="9"/>
      <c r="D11" s="9">
        <v>32</v>
      </c>
      <c r="E11" s="10" t="s">
        <v>17</v>
      </c>
      <c r="F11" s="11">
        <v>32</v>
      </c>
      <c r="G11" s="8"/>
      <c r="H11" s="9"/>
      <c r="I11" s="10" t="s">
        <v>17</v>
      </c>
      <c r="J11" s="9">
        <v>32</v>
      </c>
      <c r="K11" s="12"/>
    </row>
    <row r="12" spans="1:16" ht="15.75" x14ac:dyDescent="0.25">
      <c r="A12" s="7">
        <v>6</v>
      </c>
      <c r="B12" s="8" t="s">
        <v>22</v>
      </c>
      <c r="C12" s="9"/>
      <c r="D12" s="9">
        <v>7.6</v>
      </c>
      <c r="E12" s="10" t="s">
        <v>17</v>
      </c>
      <c r="F12" s="11">
        <v>7.6</v>
      </c>
      <c r="G12" s="8"/>
      <c r="H12" s="9"/>
      <c r="I12" s="10" t="s">
        <v>17</v>
      </c>
      <c r="J12" s="9">
        <v>7.6</v>
      </c>
      <c r="K12" s="12"/>
    </row>
    <row r="13" spans="1:16" ht="15.75" x14ac:dyDescent="0.25">
      <c r="A13" s="7">
        <v>7</v>
      </c>
      <c r="B13" s="8" t="s">
        <v>23</v>
      </c>
      <c r="C13" s="9"/>
      <c r="D13" s="9">
        <v>48</v>
      </c>
      <c r="E13" s="10" t="s">
        <v>17</v>
      </c>
      <c r="F13" s="11">
        <v>48</v>
      </c>
      <c r="G13" s="8"/>
      <c r="H13" s="9"/>
      <c r="I13" s="10" t="s">
        <v>17</v>
      </c>
      <c r="J13" s="9">
        <v>48</v>
      </c>
      <c r="K13" s="12"/>
    </row>
    <row r="14" spans="1:16" ht="15.75" x14ac:dyDescent="0.25">
      <c r="A14" s="7">
        <v>8</v>
      </c>
      <c r="B14" s="8" t="s">
        <v>24</v>
      </c>
      <c r="C14" s="9"/>
      <c r="D14" s="9">
        <v>270</v>
      </c>
      <c r="E14" s="10" t="s">
        <v>17</v>
      </c>
      <c r="F14" s="11">
        <v>270</v>
      </c>
      <c r="G14" s="8"/>
      <c r="H14" s="9"/>
      <c r="I14" s="10" t="s">
        <v>17</v>
      </c>
      <c r="J14" s="9">
        <v>270</v>
      </c>
      <c r="K14" s="12"/>
    </row>
    <row r="15" spans="1:16" ht="15.75" x14ac:dyDescent="0.25">
      <c r="A15" s="7">
        <v>9</v>
      </c>
      <c r="B15" s="8" t="s">
        <v>25</v>
      </c>
      <c r="C15" s="9"/>
      <c r="D15" s="9">
        <v>1484.9</v>
      </c>
      <c r="E15" s="10" t="s">
        <v>17</v>
      </c>
      <c r="F15" s="11">
        <v>1484.9</v>
      </c>
      <c r="G15" s="8"/>
      <c r="H15" s="9"/>
      <c r="I15" s="10" t="s">
        <v>17</v>
      </c>
      <c r="J15" s="9">
        <v>1484.9</v>
      </c>
      <c r="K15" s="12"/>
    </row>
    <row r="16" spans="1:16" ht="15.75" x14ac:dyDescent="0.25">
      <c r="A16" s="7">
        <v>10</v>
      </c>
      <c r="B16" s="8" t="s">
        <v>26</v>
      </c>
      <c r="C16" s="9"/>
      <c r="D16" s="9">
        <v>527.9</v>
      </c>
      <c r="E16" s="10" t="s">
        <v>17</v>
      </c>
      <c r="F16" s="11">
        <v>527.9</v>
      </c>
      <c r="G16" s="8"/>
      <c r="H16" s="9"/>
      <c r="I16" s="10" t="s">
        <v>17</v>
      </c>
      <c r="J16" s="9">
        <v>527.9</v>
      </c>
      <c r="K16" s="12"/>
    </row>
    <row r="17" spans="1:11" ht="15.75" x14ac:dyDescent="0.25">
      <c r="A17" s="7">
        <v>11</v>
      </c>
      <c r="B17" s="8" t="s">
        <v>27</v>
      </c>
      <c r="C17" s="9"/>
      <c r="D17" s="9">
        <v>103.5</v>
      </c>
      <c r="E17" s="10" t="s">
        <v>17</v>
      </c>
      <c r="F17" s="11">
        <v>103.5</v>
      </c>
      <c r="G17" s="8"/>
      <c r="H17" s="9"/>
      <c r="I17" s="10" t="s">
        <v>17</v>
      </c>
      <c r="J17" s="9">
        <v>103.5</v>
      </c>
      <c r="K17" s="12"/>
    </row>
    <row r="18" spans="1:11" ht="15.75" x14ac:dyDescent="0.25">
      <c r="A18" s="7">
        <v>12</v>
      </c>
      <c r="B18" s="8" t="s">
        <v>28</v>
      </c>
      <c r="C18" s="9"/>
      <c r="D18" s="9">
        <v>44.2</v>
      </c>
      <c r="E18" s="10" t="s">
        <v>17</v>
      </c>
      <c r="F18" s="11">
        <v>44.2</v>
      </c>
      <c r="G18" s="8"/>
      <c r="H18" s="9"/>
      <c r="I18" s="10" t="s">
        <v>17</v>
      </c>
      <c r="J18" s="9">
        <v>44.2</v>
      </c>
      <c r="K18" s="12"/>
    </row>
    <row r="19" spans="1:11" ht="15.75" x14ac:dyDescent="0.25">
      <c r="A19" s="7">
        <v>13</v>
      </c>
      <c r="B19" s="8" t="s">
        <v>29</v>
      </c>
      <c r="C19" s="9"/>
      <c r="D19" s="9">
        <v>6473</v>
      </c>
      <c r="E19" s="10" t="s">
        <v>17</v>
      </c>
      <c r="F19" s="11">
        <v>6473</v>
      </c>
      <c r="G19" s="8"/>
      <c r="H19" s="9"/>
      <c r="I19" s="10" t="s">
        <v>17</v>
      </c>
      <c r="J19" s="9">
        <v>6473</v>
      </c>
      <c r="K19" s="12"/>
    </row>
    <row r="20" spans="1:11" ht="15.75" x14ac:dyDescent="0.25">
      <c r="A20" s="7">
        <v>14</v>
      </c>
      <c r="B20" s="8" t="s">
        <v>30</v>
      </c>
      <c r="C20" s="9"/>
      <c r="D20" s="9">
        <v>116.2</v>
      </c>
      <c r="E20" s="10" t="s">
        <v>17</v>
      </c>
      <c r="F20" s="11">
        <v>116.2</v>
      </c>
      <c r="G20" s="8"/>
      <c r="H20" s="9"/>
      <c r="I20" s="10" t="s">
        <v>17</v>
      </c>
      <c r="J20" s="9">
        <v>116.2</v>
      </c>
      <c r="K20" s="12"/>
    </row>
    <row r="21" spans="1:11" ht="15.75" x14ac:dyDescent="0.25">
      <c r="A21" s="7">
        <v>15</v>
      </c>
      <c r="B21" s="8" t="s">
        <v>31</v>
      </c>
      <c r="C21" s="9"/>
      <c r="D21" s="9">
        <v>10.1</v>
      </c>
      <c r="E21" s="10" t="s">
        <v>17</v>
      </c>
      <c r="F21" s="11">
        <v>10.1</v>
      </c>
      <c r="G21" s="8"/>
      <c r="H21" s="9"/>
      <c r="I21" s="10" t="s">
        <v>17</v>
      </c>
      <c r="J21" s="9">
        <v>10.1</v>
      </c>
      <c r="K21" s="12"/>
    </row>
    <row r="22" spans="1:11" ht="15.75" x14ac:dyDescent="0.25">
      <c r="A22" s="7">
        <v>16</v>
      </c>
      <c r="B22" s="8" t="s">
        <v>32</v>
      </c>
      <c r="C22" s="9"/>
      <c r="D22" s="9">
        <v>1369.3</v>
      </c>
      <c r="E22" s="10" t="s">
        <v>17</v>
      </c>
      <c r="F22" s="11">
        <v>1369.3</v>
      </c>
      <c r="G22" s="8"/>
      <c r="H22" s="9"/>
      <c r="I22" s="10" t="s">
        <v>17</v>
      </c>
      <c r="J22" s="9">
        <v>1369.3</v>
      </c>
      <c r="K22" s="12"/>
    </row>
    <row r="23" spans="1:11" ht="15.75" x14ac:dyDescent="0.25">
      <c r="A23" s="7">
        <v>17</v>
      </c>
      <c r="B23" s="8" t="s">
        <v>33</v>
      </c>
      <c r="C23" s="9"/>
      <c r="D23" s="9">
        <v>7882.7</v>
      </c>
      <c r="E23" s="10" t="s">
        <v>17</v>
      </c>
      <c r="F23" s="11">
        <v>7882.7</v>
      </c>
      <c r="G23" s="8"/>
      <c r="H23" s="9"/>
      <c r="I23" s="10" t="s">
        <v>17</v>
      </c>
      <c r="J23" s="9">
        <v>7882.7</v>
      </c>
      <c r="K23" s="12"/>
    </row>
    <row r="24" spans="1:11" ht="15.75" x14ac:dyDescent="0.25">
      <c r="A24" s="7">
        <v>18</v>
      </c>
      <c r="B24" s="8" t="s">
        <v>34</v>
      </c>
      <c r="C24" s="9"/>
      <c r="D24" s="9">
        <v>82.7</v>
      </c>
      <c r="E24" s="10" t="s">
        <v>17</v>
      </c>
      <c r="F24" s="11">
        <v>82.7</v>
      </c>
      <c r="G24" s="8"/>
      <c r="H24" s="9"/>
      <c r="I24" s="10" t="s">
        <v>17</v>
      </c>
      <c r="J24" s="9">
        <v>82.7</v>
      </c>
      <c r="K24" s="12"/>
    </row>
    <row r="25" spans="1:11" ht="15.75" x14ac:dyDescent="0.25">
      <c r="A25" s="7">
        <v>19</v>
      </c>
      <c r="B25" s="8" t="s">
        <v>35</v>
      </c>
      <c r="C25" s="9"/>
      <c r="D25" s="9">
        <v>186.5</v>
      </c>
      <c r="E25" s="10" t="s">
        <v>17</v>
      </c>
      <c r="F25" s="11">
        <v>186.5</v>
      </c>
      <c r="G25" s="8"/>
      <c r="H25" s="9"/>
      <c r="I25" s="10" t="s">
        <v>17</v>
      </c>
      <c r="J25" s="9">
        <v>186.5</v>
      </c>
      <c r="K25" s="12"/>
    </row>
    <row r="26" spans="1:11" ht="15.75" x14ac:dyDescent="0.25">
      <c r="A26" s="7">
        <v>20</v>
      </c>
      <c r="B26" s="8" t="s">
        <v>36</v>
      </c>
      <c r="C26" s="9"/>
      <c r="D26" s="9">
        <v>12.8</v>
      </c>
      <c r="E26" s="10" t="s">
        <v>17</v>
      </c>
      <c r="F26" s="11">
        <v>12.8</v>
      </c>
      <c r="G26" s="8"/>
      <c r="H26" s="9"/>
      <c r="I26" s="10" t="s">
        <v>17</v>
      </c>
      <c r="J26" s="9">
        <v>12.8</v>
      </c>
      <c r="K26" s="12"/>
    </row>
    <row r="27" spans="1:11" ht="15.75" x14ac:dyDescent="0.25">
      <c r="A27" s="7">
        <v>21</v>
      </c>
      <c r="B27" s="8" t="s">
        <v>37</v>
      </c>
      <c r="C27" s="9"/>
      <c r="D27" s="9">
        <v>504.9</v>
      </c>
      <c r="E27" s="10" t="s">
        <v>17</v>
      </c>
      <c r="F27" s="11">
        <v>504.9</v>
      </c>
      <c r="G27" s="8"/>
      <c r="H27" s="9"/>
      <c r="I27" s="10" t="s">
        <v>17</v>
      </c>
      <c r="J27" s="9">
        <v>504.9</v>
      </c>
      <c r="K27" s="12"/>
    </row>
    <row r="28" spans="1:11" ht="15.75" x14ac:dyDescent="0.25">
      <c r="A28" s="7">
        <v>22</v>
      </c>
      <c r="B28" s="8" t="s">
        <v>38</v>
      </c>
      <c r="C28" s="9"/>
      <c r="D28" s="9">
        <v>238.7</v>
      </c>
      <c r="E28" s="10" t="s">
        <v>17</v>
      </c>
      <c r="F28" s="11">
        <v>238.7</v>
      </c>
      <c r="G28" s="8"/>
      <c r="H28" s="9"/>
      <c r="I28" s="10" t="s">
        <v>17</v>
      </c>
      <c r="J28" s="9">
        <v>238.7</v>
      </c>
      <c r="K28" s="12"/>
    </row>
    <row r="29" spans="1:11" ht="15.75" x14ac:dyDescent="0.25">
      <c r="A29" s="7">
        <v>23</v>
      </c>
      <c r="B29" s="8" t="s">
        <v>39</v>
      </c>
      <c r="C29" s="9"/>
      <c r="D29" s="9">
        <v>5.9</v>
      </c>
      <c r="E29" s="10" t="s">
        <v>17</v>
      </c>
      <c r="F29" s="11">
        <v>5.9</v>
      </c>
      <c r="G29" s="8"/>
      <c r="H29" s="9"/>
      <c r="I29" s="10" t="s">
        <v>17</v>
      </c>
      <c r="J29" s="9">
        <v>5.9</v>
      </c>
      <c r="K29" s="12"/>
    </row>
    <row r="30" spans="1:11" ht="15.75" x14ac:dyDescent="0.25">
      <c r="A30" s="7">
        <v>24</v>
      </c>
      <c r="B30" s="8" t="s">
        <v>40</v>
      </c>
      <c r="C30" s="9"/>
      <c r="D30" s="9">
        <v>1950</v>
      </c>
      <c r="E30" s="10" t="s">
        <v>17</v>
      </c>
      <c r="F30" s="11">
        <v>1950</v>
      </c>
      <c r="G30" s="8"/>
      <c r="H30" s="9"/>
      <c r="I30" s="10" t="s">
        <v>17</v>
      </c>
      <c r="J30" s="9">
        <v>1950</v>
      </c>
      <c r="K30" s="12"/>
    </row>
    <row r="31" spans="1:11" ht="15.75" x14ac:dyDescent="0.25">
      <c r="A31" s="7">
        <v>25</v>
      </c>
      <c r="B31" s="8" t="s">
        <v>41</v>
      </c>
      <c r="C31" s="9"/>
      <c r="D31" s="9">
        <v>12</v>
      </c>
      <c r="E31" s="10" t="s">
        <v>17</v>
      </c>
      <c r="F31" s="11">
        <v>12</v>
      </c>
      <c r="G31" s="8"/>
      <c r="H31" s="9"/>
      <c r="I31" s="10" t="s">
        <v>17</v>
      </c>
      <c r="J31" s="9">
        <v>12</v>
      </c>
      <c r="K31" s="12"/>
    </row>
    <row r="32" spans="1:11" ht="15.75" x14ac:dyDescent="0.25">
      <c r="A32" s="7">
        <v>26</v>
      </c>
      <c r="B32" s="8" t="s">
        <v>42</v>
      </c>
      <c r="C32" s="9"/>
      <c r="D32" s="9">
        <v>145</v>
      </c>
      <c r="E32" s="10" t="s">
        <v>17</v>
      </c>
      <c r="F32" s="11">
        <v>145</v>
      </c>
      <c r="G32" s="8"/>
      <c r="H32" s="9"/>
      <c r="I32" s="10" t="s">
        <v>17</v>
      </c>
      <c r="J32" s="9">
        <v>145</v>
      </c>
      <c r="K32" s="12"/>
    </row>
    <row r="33" spans="1:11" ht="15.75" x14ac:dyDescent="0.25">
      <c r="A33" s="7">
        <v>27</v>
      </c>
      <c r="B33" s="8" t="s">
        <v>43</v>
      </c>
      <c r="C33" s="9"/>
      <c r="D33" s="9">
        <v>3.2</v>
      </c>
      <c r="E33" s="10" t="s">
        <v>17</v>
      </c>
      <c r="F33" s="11">
        <v>3.2</v>
      </c>
      <c r="G33" s="8"/>
      <c r="H33" s="9"/>
      <c r="I33" s="10" t="s">
        <v>17</v>
      </c>
      <c r="J33" s="9">
        <v>3.2</v>
      </c>
      <c r="K33" s="12"/>
    </row>
    <row r="34" spans="1:11" ht="15.75" x14ac:dyDescent="0.25">
      <c r="A34" s="7">
        <v>28</v>
      </c>
      <c r="B34" s="8" t="s">
        <v>44</v>
      </c>
      <c r="C34" s="9"/>
      <c r="D34" s="9">
        <v>35</v>
      </c>
      <c r="E34" s="10" t="s">
        <v>17</v>
      </c>
      <c r="F34" s="11">
        <v>35</v>
      </c>
      <c r="G34" s="8"/>
      <c r="H34" s="9"/>
      <c r="I34" s="10" t="s">
        <v>17</v>
      </c>
      <c r="J34" s="9">
        <v>35</v>
      </c>
      <c r="K34" s="12"/>
    </row>
    <row r="35" spans="1:11" ht="15.75" x14ac:dyDescent="0.25">
      <c r="A35" s="7">
        <v>29</v>
      </c>
      <c r="B35" s="8" t="s">
        <v>45</v>
      </c>
      <c r="C35" s="9"/>
      <c r="D35" s="9">
        <v>9.6</v>
      </c>
      <c r="E35" s="10" t="s">
        <v>17</v>
      </c>
      <c r="F35" s="11">
        <v>9.6</v>
      </c>
      <c r="G35" s="8"/>
      <c r="H35" s="9"/>
      <c r="I35" s="10" t="s">
        <v>17</v>
      </c>
      <c r="J35" s="9">
        <v>9.6</v>
      </c>
      <c r="K35" s="12"/>
    </row>
    <row r="36" spans="1:11" ht="15.75" x14ac:dyDescent="0.25">
      <c r="A36" s="7">
        <v>30</v>
      </c>
      <c r="B36" s="8" t="s">
        <v>46</v>
      </c>
      <c r="C36" s="9"/>
      <c r="D36" s="9">
        <v>14.6</v>
      </c>
      <c r="E36" s="10" t="s">
        <v>17</v>
      </c>
      <c r="F36" s="11">
        <v>14.6</v>
      </c>
      <c r="G36" s="8"/>
      <c r="H36" s="9"/>
      <c r="I36" s="10" t="s">
        <v>17</v>
      </c>
      <c r="J36" s="9">
        <v>14.6</v>
      </c>
      <c r="K36" s="12"/>
    </row>
    <row r="37" spans="1:11" ht="15.75" x14ac:dyDescent="0.25">
      <c r="A37" s="7">
        <v>31</v>
      </c>
      <c r="B37" s="8" t="s">
        <v>47</v>
      </c>
      <c r="C37" s="9"/>
      <c r="D37" s="9">
        <v>6.4</v>
      </c>
      <c r="E37" s="10" t="s">
        <v>17</v>
      </c>
      <c r="F37" s="11">
        <v>6.4</v>
      </c>
      <c r="G37" s="8"/>
      <c r="H37" s="9"/>
      <c r="I37" s="10" t="s">
        <v>17</v>
      </c>
      <c r="J37" s="9">
        <v>6.4</v>
      </c>
      <c r="K37" s="12"/>
    </row>
    <row r="38" spans="1:11" ht="15.75" x14ac:dyDescent="0.25">
      <c r="A38" s="7">
        <v>32</v>
      </c>
      <c r="B38" s="8" t="s">
        <v>48</v>
      </c>
      <c r="C38" s="9"/>
      <c r="D38" s="9">
        <v>185.9</v>
      </c>
      <c r="E38" s="10" t="s">
        <v>17</v>
      </c>
      <c r="F38" s="11">
        <v>185.9</v>
      </c>
      <c r="G38" s="8"/>
      <c r="H38" s="9"/>
      <c r="I38" s="10" t="s">
        <v>17</v>
      </c>
      <c r="J38" s="9">
        <v>185.9</v>
      </c>
      <c r="K38" s="12"/>
    </row>
    <row r="39" spans="1:11" ht="15.75" x14ac:dyDescent="0.25">
      <c r="A39" s="7">
        <v>33</v>
      </c>
      <c r="B39" s="8" t="s">
        <v>49</v>
      </c>
      <c r="C39" s="9"/>
      <c r="D39" s="9">
        <v>270</v>
      </c>
      <c r="E39" s="10" t="s">
        <v>17</v>
      </c>
      <c r="F39" s="11">
        <v>270</v>
      </c>
      <c r="G39" s="8"/>
      <c r="H39" s="9"/>
      <c r="I39" s="10" t="s">
        <v>17</v>
      </c>
      <c r="J39" s="9">
        <v>270</v>
      </c>
      <c r="K39" s="12"/>
    </row>
    <row r="40" spans="1:11" ht="15.75" x14ac:dyDescent="0.25">
      <c r="A40" s="7">
        <v>34</v>
      </c>
      <c r="B40" s="8" t="s">
        <v>50</v>
      </c>
      <c r="C40" s="9"/>
      <c r="D40" s="9">
        <v>6047.1</v>
      </c>
      <c r="E40" s="10" t="s">
        <v>17</v>
      </c>
      <c r="F40" s="11">
        <v>6047.1</v>
      </c>
      <c r="G40" s="8"/>
      <c r="H40" s="9"/>
      <c r="I40" s="10" t="s">
        <v>17</v>
      </c>
      <c r="J40" s="9">
        <v>6047.1</v>
      </c>
      <c r="K40" s="12"/>
    </row>
    <row r="41" spans="1:11" ht="15.75" x14ac:dyDescent="0.25">
      <c r="A41" s="7">
        <v>35</v>
      </c>
      <c r="B41" s="8" t="s">
        <v>51</v>
      </c>
      <c r="C41" s="9"/>
      <c r="D41" s="9">
        <v>71</v>
      </c>
      <c r="E41" s="10" t="s">
        <v>17</v>
      </c>
      <c r="F41" s="11">
        <v>71</v>
      </c>
      <c r="G41" s="8"/>
      <c r="H41" s="9"/>
      <c r="I41" s="10" t="s">
        <v>17</v>
      </c>
      <c r="J41" s="9">
        <v>71</v>
      </c>
      <c r="K41" s="12"/>
    </row>
    <row r="42" spans="1:11" ht="15.75" x14ac:dyDescent="0.25">
      <c r="A42" s="7">
        <v>36</v>
      </c>
      <c r="B42" s="8" t="s">
        <v>52</v>
      </c>
      <c r="C42" s="9"/>
      <c r="D42" s="9">
        <v>1318.4</v>
      </c>
      <c r="E42" s="10" t="s">
        <v>17</v>
      </c>
      <c r="F42" s="11">
        <v>1318.4</v>
      </c>
      <c r="G42" s="8"/>
      <c r="H42" s="9"/>
      <c r="I42" s="10" t="s">
        <v>17</v>
      </c>
      <c r="J42" s="9">
        <v>1318.4</v>
      </c>
      <c r="K42" s="12"/>
    </row>
    <row r="43" spans="1:11" ht="15.75" x14ac:dyDescent="0.25">
      <c r="A43" s="7">
        <v>37</v>
      </c>
      <c r="B43" s="8" t="s">
        <v>53</v>
      </c>
      <c r="C43" s="9"/>
      <c r="D43" s="9">
        <v>2.1</v>
      </c>
      <c r="E43" s="10" t="s">
        <v>54</v>
      </c>
      <c r="F43" s="11">
        <v>2.1</v>
      </c>
      <c r="G43" s="8"/>
      <c r="H43" s="9"/>
      <c r="I43" s="10" t="s">
        <v>54</v>
      </c>
      <c r="J43" s="9">
        <v>2.1</v>
      </c>
      <c r="K43" s="12"/>
    </row>
    <row r="44" spans="1:11" ht="15.75" x14ac:dyDescent="0.25">
      <c r="A44" s="7">
        <v>38</v>
      </c>
      <c r="B44" s="8" t="s">
        <v>53</v>
      </c>
      <c r="C44" s="9"/>
      <c r="D44" s="9">
        <v>42.6</v>
      </c>
      <c r="E44" s="10" t="s">
        <v>55</v>
      </c>
      <c r="F44" s="11">
        <v>42.6</v>
      </c>
      <c r="G44" s="8"/>
      <c r="H44" s="9"/>
      <c r="I44" s="10" t="s">
        <v>55</v>
      </c>
      <c r="J44" s="9">
        <v>42.6</v>
      </c>
      <c r="K44" s="12"/>
    </row>
    <row r="45" spans="1:11" ht="15.75" x14ac:dyDescent="0.25">
      <c r="A45" s="7">
        <v>39</v>
      </c>
      <c r="B45" s="8" t="s">
        <v>53</v>
      </c>
      <c r="C45" s="9"/>
      <c r="D45" s="9">
        <v>4.9000000000000004</v>
      </c>
      <c r="E45" s="10" t="s">
        <v>56</v>
      </c>
      <c r="F45" s="11">
        <v>4.9000000000000004</v>
      </c>
      <c r="G45" s="8"/>
      <c r="H45" s="9"/>
      <c r="I45" s="10" t="s">
        <v>56</v>
      </c>
      <c r="J45" s="9">
        <v>4.9000000000000004</v>
      </c>
      <c r="K45" s="12"/>
    </row>
    <row r="46" spans="1:11" ht="15.75" x14ac:dyDescent="0.25">
      <c r="A46" s="7">
        <v>40</v>
      </c>
      <c r="B46" s="8" t="s">
        <v>57</v>
      </c>
      <c r="C46" s="9"/>
      <c r="D46" s="9">
        <v>12.8</v>
      </c>
      <c r="E46" s="10" t="s">
        <v>58</v>
      </c>
      <c r="F46" s="11">
        <v>12.8</v>
      </c>
      <c r="G46" s="8"/>
      <c r="H46" s="9"/>
      <c r="I46" s="10" t="s">
        <v>58</v>
      </c>
      <c r="J46" s="9">
        <v>12.8</v>
      </c>
      <c r="K46" s="12"/>
    </row>
    <row r="47" spans="1:11" ht="15.75" x14ac:dyDescent="0.25">
      <c r="A47" s="7">
        <v>41</v>
      </c>
      <c r="B47" s="8" t="s">
        <v>59</v>
      </c>
      <c r="C47" s="9"/>
      <c r="D47" s="9">
        <v>34</v>
      </c>
      <c r="E47" s="10" t="s">
        <v>60</v>
      </c>
      <c r="F47" s="11">
        <v>34</v>
      </c>
      <c r="G47" s="8"/>
      <c r="H47" s="9"/>
      <c r="I47" s="10" t="s">
        <v>60</v>
      </c>
      <c r="J47" s="9">
        <v>34</v>
      </c>
      <c r="K47" s="12"/>
    </row>
    <row r="48" spans="1:11" ht="15.75" x14ac:dyDescent="0.25">
      <c r="A48" s="7">
        <v>42</v>
      </c>
      <c r="B48" s="8" t="s">
        <v>37</v>
      </c>
      <c r="C48" s="9"/>
      <c r="D48" s="9">
        <v>182</v>
      </c>
      <c r="E48" s="10" t="s">
        <v>61</v>
      </c>
      <c r="F48" s="11">
        <v>182</v>
      </c>
      <c r="G48" s="8"/>
      <c r="H48" s="9"/>
      <c r="I48" s="10" t="s">
        <v>61</v>
      </c>
      <c r="J48" s="9">
        <v>182</v>
      </c>
      <c r="K48" s="12"/>
    </row>
    <row r="49" spans="1:11" ht="15.75" x14ac:dyDescent="0.25">
      <c r="A49" s="7">
        <v>43</v>
      </c>
      <c r="B49" s="8" t="s">
        <v>62</v>
      </c>
      <c r="C49" s="9"/>
      <c r="D49" s="9">
        <v>1136.8</v>
      </c>
      <c r="E49" s="10" t="s">
        <v>63</v>
      </c>
      <c r="F49" s="11">
        <v>1136.8</v>
      </c>
      <c r="G49" s="8"/>
      <c r="H49" s="9"/>
      <c r="I49" s="10" t="s">
        <v>63</v>
      </c>
      <c r="J49" s="9">
        <v>1136.8</v>
      </c>
      <c r="K49" s="12"/>
    </row>
    <row r="50" spans="1:11" ht="15.75" x14ac:dyDescent="0.25">
      <c r="A50" s="7">
        <v>44</v>
      </c>
      <c r="B50" s="8" t="s">
        <v>62</v>
      </c>
      <c r="C50" s="9"/>
      <c r="D50" s="9">
        <v>626.6</v>
      </c>
      <c r="E50" s="10" t="s">
        <v>64</v>
      </c>
      <c r="F50" s="11">
        <v>626.6</v>
      </c>
      <c r="G50" s="8"/>
      <c r="H50" s="9"/>
      <c r="I50" s="10" t="s">
        <v>64</v>
      </c>
      <c r="J50" s="9">
        <v>626.6</v>
      </c>
      <c r="K50" s="12"/>
    </row>
    <row r="51" spans="1:11" ht="15.75" x14ac:dyDescent="0.25">
      <c r="A51" s="7">
        <v>45</v>
      </c>
      <c r="B51" s="8" t="s">
        <v>65</v>
      </c>
      <c r="C51" s="9"/>
      <c r="D51" s="9">
        <v>80.3</v>
      </c>
      <c r="E51" s="10" t="s">
        <v>56</v>
      </c>
      <c r="F51" s="11">
        <v>80.3</v>
      </c>
      <c r="G51" s="8"/>
      <c r="H51" s="9"/>
      <c r="I51" s="10" t="s">
        <v>56</v>
      </c>
      <c r="J51" s="9">
        <v>80.3</v>
      </c>
      <c r="K51" s="12"/>
    </row>
    <row r="52" spans="1:11" ht="15.75" x14ac:dyDescent="0.25">
      <c r="A52" s="7">
        <v>46</v>
      </c>
      <c r="B52" s="8" t="s">
        <v>66</v>
      </c>
      <c r="C52" s="9"/>
      <c r="D52" s="9">
        <v>20</v>
      </c>
      <c r="E52" s="10" t="s">
        <v>58</v>
      </c>
      <c r="F52" s="11">
        <v>20</v>
      </c>
      <c r="G52" s="8"/>
      <c r="H52" s="9"/>
      <c r="I52" s="10" t="s">
        <v>58</v>
      </c>
      <c r="J52" s="9">
        <v>20</v>
      </c>
      <c r="K52" s="12"/>
    </row>
    <row r="53" spans="1:11" ht="15.75" x14ac:dyDescent="0.25">
      <c r="A53" s="7">
        <v>47</v>
      </c>
      <c r="B53" s="8" t="s">
        <v>67</v>
      </c>
      <c r="C53" s="9"/>
      <c r="D53" s="9">
        <v>3.9</v>
      </c>
      <c r="E53" s="10" t="s">
        <v>68</v>
      </c>
      <c r="F53" s="11">
        <v>3.9</v>
      </c>
      <c r="G53" s="8"/>
      <c r="H53" s="9"/>
      <c r="I53" s="10" t="s">
        <v>68</v>
      </c>
      <c r="J53" s="9">
        <v>3.9</v>
      </c>
      <c r="K53" s="12"/>
    </row>
    <row r="54" spans="1:11" ht="15.75" x14ac:dyDescent="0.25">
      <c r="A54" s="7">
        <v>48</v>
      </c>
      <c r="B54" s="8" t="s">
        <v>69</v>
      </c>
      <c r="C54" s="9"/>
      <c r="D54" s="9">
        <v>31.9</v>
      </c>
      <c r="E54" s="10" t="s">
        <v>56</v>
      </c>
      <c r="F54" s="11">
        <v>31.9</v>
      </c>
      <c r="G54" s="8"/>
      <c r="H54" s="9"/>
      <c r="I54" s="10" t="s">
        <v>56</v>
      </c>
      <c r="J54" s="9">
        <v>31.9</v>
      </c>
      <c r="K54" s="12"/>
    </row>
    <row r="55" spans="1:11" ht="15.75" x14ac:dyDescent="0.25">
      <c r="A55" s="7">
        <v>49</v>
      </c>
      <c r="B55" s="8" t="s">
        <v>70</v>
      </c>
      <c r="C55" s="9"/>
      <c r="D55" s="9">
        <v>1.4</v>
      </c>
      <c r="E55" s="10" t="s">
        <v>71</v>
      </c>
      <c r="F55" s="11">
        <v>1.4</v>
      </c>
      <c r="G55" s="8"/>
      <c r="H55" s="9"/>
      <c r="I55" s="10" t="s">
        <v>71</v>
      </c>
      <c r="J55" s="9">
        <v>1.4</v>
      </c>
      <c r="K55" s="12"/>
    </row>
    <row r="56" spans="1:11" ht="15.75" x14ac:dyDescent="0.25">
      <c r="A56" s="7">
        <v>50</v>
      </c>
      <c r="B56" s="8" t="s">
        <v>72</v>
      </c>
      <c r="C56" s="9"/>
      <c r="D56" s="9">
        <v>28</v>
      </c>
      <c r="E56" s="10" t="s">
        <v>64</v>
      </c>
      <c r="F56" s="11">
        <v>28</v>
      </c>
      <c r="G56" s="8"/>
      <c r="H56" s="9"/>
      <c r="I56" s="10" t="s">
        <v>64</v>
      </c>
      <c r="J56" s="9">
        <v>28</v>
      </c>
      <c r="K56" s="12"/>
    </row>
    <row r="57" spans="1:11" ht="15.75" x14ac:dyDescent="0.25">
      <c r="A57" s="7">
        <v>51</v>
      </c>
      <c r="B57" s="8" t="s">
        <v>34</v>
      </c>
      <c r="C57" s="9"/>
      <c r="D57" s="9">
        <v>18</v>
      </c>
      <c r="E57" s="10" t="s">
        <v>64</v>
      </c>
      <c r="F57" s="11">
        <v>18</v>
      </c>
      <c r="G57" s="8"/>
      <c r="H57" s="9"/>
      <c r="I57" s="10" t="s">
        <v>64</v>
      </c>
      <c r="J57" s="9">
        <v>18</v>
      </c>
      <c r="K57" s="12"/>
    </row>
    <row r="58" spans="1:11" ht="15.75" x14ac:dyDescent="0.25">
      <c r="A58" s="7">
        <v>52</v>
      </c>
      <c r="B58" s="8" t="s">
        <v>34</v>
      </c>
      <c r="C58" s="9"/>
      <c r="D58" s="9">
        <v>51.7</v>
      </c>
      <c r="E58" s="10" t="s">
        <v>58</v>
      </c>
      <c r="F58" s="11">
        <v>51.7</v>
      </c>
      <c r="G58" s="8"/>
      <c r="H58" s="9"/>
      <c r="I58" s="10" t="s">
        <v>58</v>
      </c>
      <c r="J58" s="9">
        <v>51.7</v>
      </c>
      <c r="K58" s="12"/>
    </row>
    <row r="59" spans="1:11" ht="15.75" x14ac:dyDescent="0.25">
      <c r="A59" s="7">
        <v>53</v>
      </c>
      <c r="B59" s="8" t="s">
        <v>73</v>
      </c>
      <c r="C59" s="9"/>
      <c r="D59" s="9">
        <v>36.799999999999997</v>
      </c>
      <c r="E59" s="10" t="s">
        <v>74</v>
      </c>
      <c r="F59" s="11">
        <v>36.799999999999997</v>
      </c>
      <c r="G59" s="8"/>
      <c r="H59" s="9"/>
      <c r="I59" s="10" t="s">
        <v>74</v>
      </c>
      <c r="J59" s="9">
        <v>36.799999999999997</v>
      </c>
      <c r="K59" s="12"/>
    </row>
    <row r="60" spans="1:11" ht="15.75" x14ac:dyDescent="0.25">
      <c r="A60" s="7">
        <v>54</v>
      </c>
      <c r="B60" s="8" t="s">
        <v>53</v>
      </c>
      <c r="C60" s="9"/>
      <c r="D60" s="9">
        <v>278.5</v>
      </c>
      <c r="E60" s="10" t="s">
        <v>75</v>
      </c>
      <c r="F60" s="11">
        <v>278.5</v>
      </c>
      <c r="G60" s="8"/>
      <c r="H60" s="9"/>
      <c r="I60" s="10" t="s">
        <v>75</v>
      </c>
      <c r="J60" s="9">
        <v>278.5</v>
      </c>
      <c r="K60" s="12"/>
    </row>
    <row r="61" spans="1:11" ht="15.75" x14ac:dyDescent="0.25">
      <c r="A61" s="7">
        <v>55</v>
      </c>
      <c r="B61" s="8" t="s">
        <v>59</v>
      </c>
      <c r="C61" s="9"/>
      <c r="D61" s="9">
        <v>127</v>
      </c>
      <c r="E61" s="10" t="s">
        <v>75</v>
      </c>
      <c r="F61" s="11">
        <v>127</v>
      </c>
      <c r="G61" s="8"/>
      <c r="H61" s="9"/>
      <c r="I61" s="10" t="s">
        <v>75</v>
      </c>
      <c r="J61" s="9">
        <v>127</v>
      </c>
      <c r="K61" s="12"/>
    </row>
    <row r="62" spans="1:11" ht="15.75" x14ac:dyDescent="0.25">
      <c r="A62" s="7">
        <v>56</v>
      </c>
      <c r="B62" s="8" t="s">
        <v>76</v>
      </c>
      <c r="C62" s="9"/>
      <c r="D62" s="9">
        <v>955.8</v>
      </c>
      <c r="E62" s="10" t="s">
        <v>75</v>
      </c>
      <c r="F62" s="11">
        <v>955.8</v>
      </c>
      <c r="G62" s="8"/>
      <c r="H62" s="9"/>
      <c r="I62" s="10" t="s">
        <v>75</v>
      </c>
      <c r="J62" s="9">
        <v>955.8</v>
      </c>
      <c r="K62" s="12"/>
    </row>
    <row r="63" spans="1:11" ht="15.75" x14ac:dyDescent="0.25">
      <c r="A63" s="7">
        <v>57</v>
      </c>
      <c r="B63" s="8" t="s">
        <v>62</v>
      </c>
      <c r="C63" s="9"/>
      <c r="D63" s="9">
        <v>2315.9</v>
      </c>
      <c r="E63" s="10" t="s">
        <v>75</v>
      </c>
      <c r="F63" s="11">
        <v>2315.9</v>
      </c>
      <c r="G63" s="8"/>
      <c r="H63" s="9"/>
      <c r="I63" s="10" t="s">
        <v>75</v>
      </c>
      <c r="J63" s="9">
        <v>2315.9</v>
      </c>
      <c r="K63" s="12"/>
    </row>
    <row r="64" spans="1:11" ht="15.75" x14ac:dyDescent="0.25">
      <c r="A64" s="7">
        <v>58</v>
      </c>
      <c r="B64" s="8" t="s">
        <v>77</v>
      </c>
      <c r="C64" s="9"/>
      <c r="D64" s="9">
        <v>960.6</v>
      </c>
      <c r="E64" s="10" t="s">
        <v>75</v>
      </c>
      <c r="F64" s="11">
        <v>960.6</v>
      </c>
      <c r="G64" s="8"/>
      <c r="H64" s="9"/>
      <c r="I64" s="10" t="s">
        <v>75</v>
      </c>
      <c r="J64" s="9">
        <v>960.6</v>
      </c>
      <c r="K64" s="12"/>
    </row>
    <row r="65" spans="1:11" ht="15.75" x14ac:dyDescent="0.25">
      <c r="A65" s="7">
        <v>59</v>
      </c>
      <c r="B65" s="8" t="s">
        <v>78</v>
      </c>
      <c r="C65" s="9"/>
      <c r="D65" s="9">
        <v>14.4</v>
      </c>
      <c r="E65" s="10" t="s">
        <v>75</v>
      </c>
      <c r="F65" s="11">
        <v>14.4</v>
      </c>
      <c r="G65" s="8"/>
      <c r="H65" s="9"/>
      <c r="I65" s="10" t="s">
        <v>75</v>
      </c>
      <c r="J65" s="9">
        <v>14.4</v>
      </c>
      <c r="K65" s="12"/>
    </row>
    <row r="66" spans="1:11" ht="15.75" x14ac:dyDescent="0.25">
      <c r="A66" s="7">
        <v>60</v>
      </c>
      <c r="B66" s="8" t="s">
        <v>79</v>
      </c>
      <c r="C66" s="9"/>
      <c r="D66" s="9">
        <v>925.6</v>
      </c>
      <c r="E66" s="10" t="s">
        <v>75</v>
      </c>
      <c r="F66" s="11">
        <v>925.6</v>
      </c>
      <c r="G66" s="8"/>
      <c r="H66" s="9"/>
      <c r="I66" s="10" t="s">
        <v>75</v>
      </c>
      <c r="J66" s="9">
        <v>925.6</v>
      </c>
      <c r="K66" s="12"/>
    </row>
    <row r="67" spans="1:11" ht="15.75" x14ac:dyDescent="0.25">
      <c r="A67" s="7">
        <v>61</v>
      </c>
      <c r="B67" s="8" t="s">
        <v>80</v>
      </c>
      <c r="C67" s="9"/>
      <c r="D67" s="9">
        <v>193</v>
      </c>
      <c r="E67" s="10" t="s">
        <v>75</v>
      </c>
      <c r="F67" s="11">
        <v>193</v>
      </c>
      <c r="G67" s="8"/>
      <c r="H67" s="9"/>
      <c r="I67" s="10" t="s">
        <v>75</v>
      </c>
      <c r="J67" s="9">
        <v>193</v>
      </c>
      <c r="K67" s="12"/>
    </row>
    <row r="68" spans="1:11" ht="15.75" x14ac:dyDescent="0.25">
      <c r="A68" s="7">
        <v>62</v>
      </c>
      <c r="B68" s="8" t="s">
        <v>81</v>
      </c>
      <c r="C68" s="9"/>
      <c r="D68" s="9">
        <v>52</v>
      </c>
      <c r="E68" s="10" t="s">
        <v>75</v>
      </c>
      <c r="F68" s="11">
        <v>52</v>
      </c>
      <c r="G68" s="8"/>
      <c r="H68" s="9"/>
      <c r="I68" s="10" t="s">
        <v>75</v>
      </c>
      <c r="J68" s="9">
        <v>52</v>
      </c>
      <c r="K68" s="12"/>
    </row>
    <row r="69" spans="1:11" ht="15.75" x14ac:dyDescent="0.25">
      <c r="A69" s="7">
        <v>63</v>
      </c>
      <c r="B69" s="8" t="s">
        <v>62</v>
      </c>
      <c r="C69" s="9"/>
      <c r="D69" s="9">
        <v>66.2</v>
      </c>
      <c r="E69" s="10" t="s">
        <v>82</v>
      </c>
      <c r="F69" s="11">
        <v>66.2</v>
      </c>
      <c r="G69" s="8"/>
      <c r="H69" s="9"/>
      <c r="I69" s="10" t="s">
        <v>82</v>
      </c>
      <c r="J69" s="9">
        <v>66.2</v>
      </c>
      <c r="K69" s="12"/>
    </row>
    <row r="70" spans="1:11" ht="15.75" x14ac:dyDescent="0.25">
      <c r="A70" s="7">
        <v>64</v>
      </c>
      <c r="B70" s="8" t="s">
        <v>72</v>
      </c>
      <c r="C70" s="9"/>
      <c r="D70" s="9">
        <v>203.1</v>
      </c>
      <c r="E70" s="10" t="s">
        <v>83</v>
      </c>
      <c r="F70" s="11">
        <v>203.1</v>
      </c>
      <c r="G70" s="8"/>
      <c r="H70" s="9"/>
      <c r="I70" s="10" t="s">
        <v>83</v>
      </c>
      <c r="J70" s="9">
        <v>203.1</v>
      </c>
      <c r="K70" s="12"/>
    </row>
    <row r="71" spans="1:11" ht="31.5" x14ac:dyDescent="0.25">
      <c r="A71" s="7">
        <v>65</v>
      </c>
      <c r="B71" s="8" t="s">
        <v>84</v>
      </c>
      <c r="C71" s="9"/>
      <c r="D71" s="9">
        <v>82.6</v>
      </c>
      <c r="E71" s="10" t="s">
        <v>85</v>
      </c>
      <c r="F71" s="11">
        <v>82.6</v>
      </c>
      <c r="G71" s="8"/>
      <c r="H71" s="9"/>
      <c r="I71" s="10" t="s">
        <v>85</v>
      </c>
      <c r="J71" s="9">
        <v>82.6</v>
      </c>
      <c r="K71" s="12"/>
    </row>
    <row r="72" spans="1:11" ht="31.5" x14ac:dyDescent="0.25">
      <c r="A72" s="7">
        <v>66</v>
      </c>
      <c r="B72" s="8" t="s">
        <v>86</v>
      </c>
      <c r="C72" s="9"/>
      <c r="D72" s="9">
        <v>35</v>
      </c>
      <c r="E72" s="10" t="s">
        <v>85</v>
      </c>
      <c r="F72" s="11">
        <v>35</v>
      </c>
      <c r="G72" s="8"/>
      <c r="H72" s="9"/>
      <c r="I72" s="10" t="s">
        <v>85</v>
      </c>
      <c r="J72" s="9">
        <v>35</v>
      </c>
      <c r="K72" s="12"/>
    </row>
    <row r="73" spans="1:11" ht="31.5" x14ac:dyDescent="0.25">
      <c r="A73" s="7">
        <v>67</v>
      </c>
      <c r="B73" s="8" t="s">
        <v>52</v>
      </c>
      <c r="C73" s="9"/>
      <c r="D73" s="9">
        <v>109</v>
      </c>
      <c r="E73" s="10" t="s">
        <v>85</v>
      </c>
      <c r="F73" s="11">
        <v>109</v>
      </c>
      <c r="G73" s="13"/>
      <c r="H73" s="9"/>
      <c r="I73" s="10" t="s">
        <v>85</v>
      </c>
      <c r="J73" s="9">
        <v>109</v>
      </c>
      <c r="K73" s="12"/>
    </row>
    <row r="74" spans="1:11" ht="31.5" x14ac:dyDescent="0.25">
      <c r="A74" s="7">
        <v>68</v>
      </c>
      <c r="B74" s="8" t="s">
        <v>87</v>
      </c>
      <c r="C74" s="9"/>
      <c r="D74" s="9">
        <v>67.5</v>
      </c>
      <c r="E74" s="10" t="s">
        <v>85</v>
      </c>
      <c r="F74" s="11">
        <v>67.5</v>
      </c>
      <c r="G74" s="13"/>
      <c r="H74" s="9"/>
      <c r="I74" s="10" t="s">
        <v>85</v>
      </c>
      <c r="J74" s="9">
        <v>67.5</v>
      </c>
      <c r="K74" s="12"/>
    </row>
    <row r="75" spans="1:11" ht="31.5" x14ac:dyDescent="0.25">
      <c r="A75" s="7">
        <v>69</v>
      </c>
      <c r="B75" s="8" t="s">
        <v>88</v>
      </c>
      <c r="C75" s="9"/>
      <c r="D75" s="9">
        <v>43.7</v>
      </c>
      <c r="E75" s="10" t="s">
        <v>85</v>
      </c>
      <c r="F75" s="11">
        <v>43.7</v>
      </c>
      <c r="G75" s="13"/>
      <c r="H75" s="9"/>
      <c r="I75" s="10" t="s">
        <v>85</v>
      </c>
      <c r="J75" s="9">
        <v>43.7</v>
      </c>
      <c r="K75" s="12"/>
    </row>
    <row r="76" spans="1:11" ht="15.75" x14ac:dyDescent="0.25">
      <c r="A76" s="13">
        <v>70</v>
      </c>
      <c r="B76" s="8" t="s">
        <v>53</v>
      </c>
      <c r="C76" s="9">
        <v>625</v>
      </c>
      <c r="D76" s="9"/>
      <c r="E76" s="10"/>
      <c r="F76" s="11">
        <v>625</v>
      </c>
      <c r="G76" s="8"/>
      <c r="H76" s="9"/>
      <c r="I76" s="10"/>
      <c r="J76" s="9"/>
      <c r="K76" s="12"/>
    </row>
    <row r="77" spans="1:11" ht="15.75" x14ac:dyDescent="0.25">
      <c r="A77" s="7">
        <v>71</v>
      </c>
      <c r="B77" s="8" t="s">
        <v>89</v>
      </c>
      <c r="C77" s="9"/>
      <c r="D77" s="9"/>
      <c r="E77" s="10"/>
      <c r="F77" s="11">
        <f>SUM(C77,D77)</f>
        <v>0</v>
      </c>
      <c r="G77" s="8">
        <v>2220</v>
      </c>
      <c r="H77" s="9">
        <v>31.4</v>
      </c>
      <c r="I77" s="10" t="s">
        <v>17</v>
      </c>
      <c r="J77" s="9"/>
      <c r="K77" s="12"/>
    </row>
    <row r="78" spans="1:11" ht="15.75" x14ac:dyDescent="0.25">
      <c r="A78" s="7"/>
      <c r="B78" s="8"/>
      <c r="C78" s="9"/>
      <c r="D78" s="9"/>
      <c r="E78" s="10"/>
      <c r="F78" s="11">
        <f>SUM(C78,D78)</f>
        <v>0</v>
      </c>
      <c r="G78" s="8"/>
      <c r="H78" s="9"/>
      <c r="I78" s="10"/>
      <c r="J78" s="9"/>
      <c r="K78" s="12"/>
    </row>
    <row r="79" spans="1:11" ht="15.75" x14ac:dyDescent="0.25">
      <c r="A79" s="7"/>
      <c r="B79" s="8"/>
      <c r="C79" s="9"/>
      <c r="D79" s="9"/>
      <c r="E79" s="10"/>
      <c r="F79" s="11">
        <f>SUM(C79,D79)</f>
        <v>0</v>
      </c>
      <c r="G79" s="8"/>
      <c r="H79" s="9"/>
      <c r="I79" s="10"/>
      <c r="J79" s="9"/>
      <c r="K79" s="12"/>
    </row>
    <row r="80" spans="1:11" ht="15.75" x14ac:dyDescent="0.25">
      <c r="A80" s="14"/>
      <c r="B80" s="15" t="s">
        <v>90</v>
      </c>
      <c r="C80" s="16">
        <f>SUM(C7:C79)</f>
        <v>625</v>
      </c>
      <c r="D80" s="16">
        <f>SUM(D7:D79)</f>
        <v>43278.900000000009</v>
      </c>
      <c r="E80" s="17"/>
      <c r="F80" s="18">
        <f>SUM(C80,D80)</f>
        <v>43903.900000000009</v>
      </c>
      <c r="G80" s="19"/>
      <c r="H80" s="16">
        <f>SUM(H7:H79)</f>
        <v>31.4</v>
      </c>
      <c r="I80" s="17"/>
      <c r="J80" s="16">
        <f>SUM(J7:J79)</f>
        <v>43278.900000000009</v>
      </c>
      <c r="K80" s="20">
        <f>C80-H80</f>
        <v>593.6</v>
      </c>
    </row>
    <row r="83" spans="2:8" ht="15.75" x14ac:dyDescent="0.25">
      <c r="B83" s="21" t="s">
        <v>91</v>
      </c>
      <c r="F83" s="22"/>
      <c r="G83" s="224" t="s">
        <v>92</v>
      </c>
      <c r="H83" s="225"/>
    </row>
    <row r="84" spans="2:8" x14ac:dyDescent="0.25">
      <c r="B84" s="21"/>
      <c r="F84" s="23" t="s">
        <v>93</v>
      </c>
      <c r="G84" s="24"/>
      <c r="H84" s="24"/>
    </row>
    <row r="85" spans="2:8" ht="15.75" x14ac:dyDescent="0.25">
      <c r="B85" s="21" t="s">
        <v>94</v>
      </c>
      <c r="F85" s="22"/>
      <c r="G85" s="224" t="s">
        <v>95</v>
      </c>
      <c r="H85" s="225"/>
    </row>
    <row r="86" spans="2:8" x14ac:dyDescent="0.25">
      <c r="F86" s="23" t="s">
        <v>93</v>
      </c>
      <c r="G86" s="24"/>
      <c r="H86" s="24"/>
    </row>
    <row r="89" spans="2:8" x14ac:dyDescent="0.25">
      <c r="E89" t="s">
        <v>96</v>
      </c>
    </row>
  </sheetData>
  <mergeCells count="12">
    <mergeCell ref="G83:H83"/>
    <mergeCell ref="G85:H8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4"/>
  <sheetViews>
    <sheetView zoomScale="80" zoomScaleNormal="80" workbookViewId="0">
      <selection activeCell="I103" sqref="I103"/>
    </sheetView>
  </sheetViews>
  <sheetFormatPr defaultRowHeight="15" x14ac:dyDescent="0.25"/>
  <cols>
    <col min="1" max="1" width="7.28515625" customWidth="1"/>
    <col min="2" max="2" width="31.28515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31.285156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31.285156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31.285156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31.285156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31.285156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31.285156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31.285156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31.285156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31.285156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31.285156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31.285156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31.285156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31.285156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31.285156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31.285156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31.285156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31.285156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31.285156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31.285156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31.285156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31.285156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31.285156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31.285156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31.285156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31.285156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31.285156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31.285156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31.285156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31.285156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31.285156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31.285156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31.285156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31.285156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31.285156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31.285156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31.285156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31.285156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31.285156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31.285156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31.285156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31.285156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31.285156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31.285156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31.285156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31.285156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31.285156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31.285156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31.285156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31.285156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31.285156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31.285156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31.285156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31.285156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31.285156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31.285156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31.285156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31.285156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31.285156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31.285156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31.285156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31.285156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31.285156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31.285156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26" t="s">
        <v>0</v>
      </c>
      <c r="N1" s="226"/>
      <c r="O1" s="226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227" t="s">
        <v>101</v>
      </c>
      <c r="N2" s="227"/>
      <c r="O2" s="227"/>
      <c r="P2" s="227"/>
    </row>
    <row r="3" spans="1:16" ht="61.5" customHeight="1" x14ac:dyDescent="0.25">
      <c r="A3" s="2"/>
      <c r="B3" s="228" t="s">
        <v>292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6" ht="31.5" customHeight="1" x14ac:dyDescent="0.25">
      <c r="A4" s="230" t="s">
        <v>3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6" ht="33" customHeight="1" x14ac:dyDescent="0.25">
      <c r="A5" s="231" t="s">
        <v>4</v>
      </c>
      <c r="B5" s="231" t="s">
        <v>5</v>
      </c>
      <c r="C5" s="232" t="s">
        <v>6</v>
      </c>
      <c r="D5" s="232"/>
      <c r="E5" s="232"/>
      <c r="F5" s="232" t="s">
        <v>7</v>
      </c>
      <c r="G5" s="232" t="s">
        <v>8</v>
      </c>
      <c r="H5" s="232"/>
      <c r="I5" s="232"/>
      <c r="J5" s="232"/>
      <c r="K5" s="233" t="s">
        <v>9</v>
      </c>
    </row>
    <row r="6" spans="1:16" ht="158.25" customHeight="1" x14ac:dyDescent="0.25">
      <c r="A6" s="231"/>
      <c r="B6" s="231"/>
      <c r="C6" s="5" t="s">
        <v>10</v>
      </c>
      <c r="D6" s="5" t="s">
        <v>11</v>
      </c>
      <c r="E6" s="5" t="s">
        <v>12</v>
      </c>
      <c r="F6" s="232"/>
      <c r="G6" s="6" t="s">
        <v>13</v>
      </c>
      <c r="H6" s="5" t="s">
        <v>14</v>
      </c>
      <c r="I6" s="5" t="s">
        <v>15</v>
      </c>
      <c r="J6" s="5" t="s">
        <v>14</v>
      </c>
      <c r="K6" s="233"/>
    </row>
    <row r="7" spans="1:16" ht="15.75" x14ac:dyDescent="0.25">
      <c r="A7" s="7"/>
      <c r="B7" s="8" t="s">
        <v>293</v>
      </c>
      <c r="C7" s="9"/>
      <c r="D7" s="9">
        <v>5.2</v>
      </c>
      <c r="E7" s="10" t="s">
        <v>294</v>
      </c>
      <c r="F7" s="11">
        <f>SUM(C7,D7)</f>
        <v>5.2</v>
      </c>
      <c r="G7" s="8"/>
      <c r="H7" s="9"/>
      <c r="I7" s="26"/>
      <c r="J7" s="9">
        <f>D7</f>
        <v>5.2</v>
      </c>
      <c r="K7" s="12"/>
    </row>
    <row r="8" spans="1:16" ht="47.25" x14ac:dyDescent="0.25">
      <c r="A8" s="7"/>
      <c r="B8" s="10" t="s">
        <v>295</v>
      </c>
      <c r="C8" s="9"/>
      <c r="D8" s="9">
        <v>5.9</v>
      </c>
      <c r="E8" s="10" t="s">
        <v>296</v>
      </c>
      <c r="F8" s="11">
        <f t="shared" ref="F8:F98" si="0">SUM(C8,D8)</f>
        <v>5.9</v>
      </c>
      <c r="G8" s="8"/>
      <c r="H8" s="9"/>
      <c r="I8" s="26" t="s">
        <v>296</v>
      </c>
      <c r="J8" s="9">
        <f t="shared" ref="J8:J43" si="1">D8</f>
        <v>5.9</v>
      </c>
      <c r="K8" s="12"/>
    </row>
    <row r="9" spans="1:16" ht="31.5" x14ac:dyDescent="0.25">
      <c r="A9" s="7"/>
      <c r="B9" s="8" t="s">
        <v>297</v>
      </c>
      <c r="C9" s="9"/>
      <c r="D9" s="9">
        <v>2.3199999999999998</v>
      </c>
      <c r="E9" s="10" t="s">
        <v>296</v>
      </c>
      <c r="F9" s="11">
        <f t="shared" si="0"/>
        <v>2.3199999999999998</v>
      </c>
      <c r="G9" s="8"/>
      <c r="H9" s="9"/>
      <c r="I9" s="26" t="s">
        <v>296</v>
      </c>
      <c r="J9" s="9">
        <f t="shared" si="1"/>
        <v>2.3199999999999998</v>
      </c>
      <c r="K9" s="12"/>
    </row>
    <row r="10" spans="1:16" ht="31.5" x14ac:dyDescent="0.25">
      <c r="A10" s="7"/>
      <c r="B10" s="8" t="s">
        <v>298</v>
      </c>
      <c r="C10" s="9"/>
      <c r="D10" s="9">
        <v>5.27</v>
      </c>
      <c r="E10" s="10" t="s">
        <v>296</v>
      </c>
      <c r="F10" s="11">
        <f t="shared" si="0"/>
        <v>5.27</v>
      </c>
      <c r="G10" s="8"/>
      <c r="H10" s="9"/>
      <c r="I10" s="26" t="s">
        <v>296</v>
      </c>
      <c r="J10" s="9">
        <f t="shared" si="1"/>
        <v>5.27</v>
      </c>
      <c r="K10" s="12"/>
    </row>
    <row r="11" spans="1:16" ht="15.75" x14ac:dyDescent="0.25">
      <c r="A11" s="7"/>
      <c r="B11" s="8"/>
      <c r="C11" s="9"/>
      <c r="D11" s="9">
        <v>13.9</v>
      </c>
      <c r="E11" s="10" t="s">
        <v>294</v>
      </c>
      <c r="F11" s="11">
        <f t="shared" si="0"/>
        <v>13.9</v>
      </c>
      <c r="G11" s="8"/>
      <c r="H11" s="9"/>
      <c r="I11" s="26" t="s">
        <v>294</v>
      </c>
      <c r="J11" s="9">
        <f t="shared" si="1"/>
        <v>13.9</v>
      </c>
      <c r="K11" s="12"/>
    </row>
    <row r="12" spans="1:16" ht="15.75" x14ac:dyDescent="0.25">
      <c r="A12" s="7"/>
      <c r="B12" s="8" t="s">
        <v>299</v>
      </c>
      <c r="C12" s="9"/>
      <c r="D12" s="9">
        <v>1.9</v>
      </c>
      <c r="E12" s="10" t="s">
        <v>294</v>
      </c>
      <c r="F12" s="11">
        <f t="shared" si="0"/>
        <v>1.9</v>
      </c>
      <c r="G12" s="13"/>
      <c r="H12" s="9"/>
      <c r="I12" s="26"/>
      <c r="J12" s="9">
        <f t="shared" si="1"/>
        <v>1.9</v>
      </c>
      <c r="K12" s="12"/>
    </row>
    <row r="13" spans="1:16" ht="31.5" x14ac:dyDescent="0.25">
      <c r="A13" s="7"/>
      <c r="B13" s="8" t="s">
        <v>300</v>
      </c>
      <c r="C13" s="9"/>
      <c r="D13" s="9">
        <v>1.1399999999999999</v>
      </c>
      <c r="E13" s="10" t="s">
        <v>296</v>
      </c>
      <c r="F13" s="11">
        <f t="shared" si="0"/>
        <v>1.1399999999999999</v>
      </c>
      <c r="G13" s="13"/>
      <c r="H13" s="9"/>
      <c r="I13" s="10" t="s">
        <v>296</v>
      </c>
      <c r="J13" s="9">
        <f t="shared" si="1"/>
        <v>1.1399999999999999</v>
      </c>
      <c r="K13" s="12"/>
    </row>
    <row r="14" spans="1:16" ht="15.75" x14ac:dyDescent="0.25">
      <c r="A14" s="7"/>
      <c r="B14" s="8" t="s">
        <v>301</v>
      </c>
      <c r="C14" s="9"/>
      <c r="D14" s="9">
        <v>192.17</v>
      </c>
      <c r="E14" s="10" t="s">
        <v>302</v>
      </c>
      <c r="F14" s="11">
        <f t="shared" si="0"/>
        <v>192.17</v>
      </c>
      <c r="G14" s="8"/>
      <c r="H14" s="9"/>
      <c r="I14" s="10" t="s">
        <v>302</v>
      </c>
      <c r="J14" s="9">
        <f t="shared" si="1"/>
        <v>192.17</v>
      </c>
      <c r="K14" s="12"/>
    </row>
    <row r="15" spans="1:16" ht="15.75" x14ac:dyDescent="0.25">
      <c r="A15" s="13"/>
      <c r="B15" s="8"/>
      <c r="C15" s="9"/>
      <c r="D15" s="9">
        <v>1381.68</v>
      </c>
      <c r="E15" s="10" t="s">
        <v>302</v>
      </c>
      <c r="F15" s="11">
        <f t="shared" si="0"/>
        <v>1381.68</v>
      </c>
      <c r="G15" s="8"/>
      <c r="H15" s="9"/>
      <c r="I15" s="10" t="s">
        <v>302</v>
      </c>
      <c r="J15" s="9">
        <f t="shared" si="1"/>
        <v>1381.68</v>
      </c>
      <c r="K15" s="12"/>
    </row>
    <row r="16" spans="1:16" ht="15" customHeight="1" x14ac:dyDescent="0.25">
      <c r="A16" s="13"/>
      <c r="B16" s="8"/>
      <c r="C16" s="9"/>
      <c r="D16" s="9">
        <v>231.81</v>
      </c>
      <c r="E16" s="10" t="s">
        <v>302</v>
      </c>
      <c r="F16" s="11">
        <f t="shared" si="0"/>
        <v>231.81</v>
      </c>
      <c r="G16" s="8"/>
      <c r="H16" s="9"/>
      <c r="I16" s="10" t="s">
        <v>302</v>
      </c>
      <c r="J16" s="9">
        <f t="shared" si="1"/>
        <v>231.81</v>
      </c>
      <c r="K16" s="12"/>
    </row>
    <row r="17" spans="1:11" ht="15.75" x14ac:dyDescent="0.25">
      <c r="A17" s="7"/>
      <c r="B17" s="8" t="s">
        <v>303</v>
      </c>
      <c r="C17" s="9"/>
      <c r="D17" s="9">
        <v>15.22</v>
      </c>
      <c r="E17" s="10" t="s">
        <v>304</v>
      </c>
      <c r="F17" s="11">
        <f t="shared" si="0"/>
        <v>15.22</v>
      </c>
      <c r="G17" s="8"/>
      <c r="H17" s="9"/>
      <c r="I17" s="10" t="s">
        <v>304</v>
      </c>
      <c r="J17" s="9">
        <f t="shared" si="1"/>
        <v>15.22</v>
      </c>
      <c r="K17" s="12"/>
    </row>
    <row r="18" spans="1:11" ht="15.75" x14ac:dyDescent="0.25">
      <c r="A18" s="7"/>
      <c r="B18" s="8" t="s">
        <v>305</v>
      </c>
      <c r="C18" s="9"/>
      <c r="D18" s="9">
        <v>533.67999999999995</v>
      </c>
      <c r="E18" s="10" t="s">
        <v>302</v>
      </c>
      <c r="F18" s="11">
        <f t="shared" si="0"/>
        <v>533.67999999999995</v>
      </c>
      <c r="G18" s="8"/>
      <c r="H18" s="9"/>
      <c r="I18" s="10" t="s">
        <v>302</v>
      </c>
      <c r="J18" s="9">
        <f t="shared" si="1"/>
        <v>533.67999999999995</v>
      </c>
      <c r="K18" s="12"/>
    </row>
    <row r="19" spans="1:11" ht="15.75" x14ac:dyDescent="0.25">
      <c r="A19" s="7"/>
      <c r="B19" s="8"/>
      <c r="C19" s="9"/>
      <c r="D19" s="9">
        <v>33.5</v>
      </c>
      <c r="E19" s="10" t="s">
        <v>302</v>
      </c>
      <c r="F19" s="11">
        <f t="shared" si="0"/>
        <v>33.5</v>
      </c>
      <c r="G19" s="8"/>
      <c r="H19" s="9"/>
      <c r="I19" s="10" t="s">
        <v>302</v>
      </c>
      <c r="J19" s="9">
        <f t="shared" si="1"/>
        <v>33.5</v>
      </c>
      <c r="K19" s="12"/>
    </row>
    <row r="20" spans="1:11" ht="15.75" x14ac:dyDescent="0.25">
      <c r="A20" s="7"/>
      <c r="B20" s="8"/>
      <c r="C20" s="9"/>
      <c r="D20" s="9">
        <v>509.9</v>
      </c>
      <c r="E20" s="10" t="s">
        <v>302</v>
      </c>
      <c r="F20" s="11">
        <f t="shared" si="0"/>
        <v>509.9</v>
      </c>
      <c r="G20" s="8"/>
      <c r="H20" s="9"/>
      <c r="I20" s="10" t="s">
        <v>302</v>
      </c>
      <c r="J20" s="9">
        <f t="shared" si="1"/>
        <v>509.9</v>
      </c>
      <c r="K20" s="12"/>
    </row>
    <row r="21" spans="1:11" ht="31.5" x14ac:dyDescent="0.25">
      <c r="A21" s="7"/>
      <c r="B21" s="10" t="s">
        <v>306</v>
      </c>
      <c r="C21" s="9"/>
      <c r="D21" s="9">
        <v>19.22</v>
      </c>
      <c r="E21" s="10" t="s">
        <v>302</v>
      </c>
      <c r="F21" s="11">
        <f t="shared" si="0"/>
        <v>19.22</v>
      </c>
      <c r="G21" s="8"/>
      <c r="H21" s="9"/>
      <c r="I21" s="10" t="s">
        <v>302</v>
      </c>
      <c r="J21" s="9">
        <f t="shared" si="1"/>
        <v>19.22</v>
      </c>
      <c r="K21" s="12"/>
    </row>
    <row r="22" spans="1:11" ht="15.75" x14ac:dyDescent="0.25">
      <c r="A22" s="7"/>
      <c r="B22" s="8" t="s">
        <v>53</v>
      </c>
      <c r="C22" s="9"/>
      <c r="D22" s="9">
        <v>6</v>
      </c>
      <c r="E22" s="10" t="s">
        <v>304</v>
      </c>
      <c r="F22" s="11">
        <f t="shared" si="0"/>
        <v>6</v>
      </c>
      <c r="G22" s="8"/>
      <c r="H22" s="9"/>
      <c r="I22" s="10" t="s">
        <v>304</v>
      </c>
      <c r="J22" s="9">
        <f t="shared" si="1"/>
        <v>6</v>
      </c>
      <c r="K22" s="12"/>
    </row>
    <row r="23" spans="1:11" ht="15.75" x14ac:dyDescent="0.25">
      <c r="A23" s="7"/>
      <c r="B23" s="8" t="s">
        <v>53</v>
      </c>
      <c r="C23" s="9"/>
      <c r="D23" s="9">
        <v>80</v>
      </c>
      <c r="E23" s="10" t="s">
        <v>302</v>
      </c>
      <c r="F23" s="11">
        <f t="shared" si="0"/>
        <v>80</v>
      </c>
      <c r="G23" s="8"/>
      <c r="H23" s="9"/>
      <c r="I23" s="10" t="s">
        <v>302</v>
      </c>
      <c r="J23" s="9">
        <f t="shared" si="1"/>
        <v>80</v>
      </c>
      <c r="K23" s="12"/>
    </row>
    <row r="24" spans="1:11" ht="15.75" x14ac:dyDescent="0.25">
      <c r="A24" s="7"/>
      <c r="B24" s="8" t="s">
        <v>307</v>
      </c>
      <c r="C24" s="9"/>
      <c r="D24" s="9">
        <v>22.8</v>
      </c>
      <c r="E24" s="10" t="s">
        <v>302</v>
      </c>
      <c r="F24" s="11">
        <f t="shared" si="0"/>
        <v>22.8</v>
      </c>
      <c r="G24" s="8"/>
      <c r="H24" s="9"/>
      <c r="I24" s="10" t="s">
        <v>302</v>
      </c>
      <c r="J24" s="9">
        <f t="shared" si="1"/>
        <v>22.8</v>
      </c>
      <c r="K24" s="12"/>
    </row>
    <row r="25" spans="1:11" ht="15.75" x14ac:dyDescent="0.25">
      <c r="A25" s="13"/>
      <c r="B25" s="8" t="s">
        <v>308</v>
      </c>
      <c r="C25" s="9"/>
      <c r="D25" s="9">
        <v>8.36</v>
      </c>
      <c r="E25" s="10" t="s">
        <v>302</v>
      </c>
      <c r="F25" s="11">
        <f t="shared" si="0"/>
        <v>8.36</v>
      </c>
      <c r="G25" s="8"/>
      <c r="H25" s="9"/>
      <c r="I25" s="10" t="s">
        <v>302</v>
      </c>
      <c r="J25" s="9">
        <f t="shared" si="1"/>
        <v>8.36</v>
      </c>
      <c r="K25" s="12"/>
    </row>
    <row r="26" spans="1:11" ht="31.5" x14ac:dyDescent="0.25">
      <c r="A26" s="13"/>
      <c r="B26" s="10" t="s">
        <v>309</v>
      </c>
      <c r="C26" s="9"/>
      <c r="D26" s="9">
        <v>1475</v>
      </c>
      <c r="E26" s="10" t="s">
        <v>302</v>
      </c>
      <c r="F26" s="11">
        <f t="shared" si="0"/>
        <v>1475</v>
      </c>
      <c r="G26" s="8"/>
      <c r="H26" s="9"/>
      <c r="I26" s="10" t="s">
        <v>302</v>
      </c>
      <c r="J26" s="9">
        <f t="shared" si="1"/>
        <v>1475</v>
      </c>
      <c r="K26" s="12"/>
    </row>
    <row r="27" spans="1:11" ht="15.75" x14ac:dyDescent="0.25">
      <c r="A27" s="7"/>
      <c r="B27" s="8"/>
      <c r="C27" s="9"/>
      <c r="D27" s="9">
        <v>368.4</v>
      </c>
      <c r="E27" s="10" t="s">
        <v>302</v>
      </c>
      <c r="F27" s="11">
        <f t="shared" si="0"/>
        <v>368.4</v>
      </c>
      <c r="G27" s="8"/>
      <c r="H27" s="9"/>
      <c r="I27" s="10" t="s">
        <v>302</v>
      </c>
      <c r="J27" s="9">
        <f t="shared" si="1"/>
        <v>368.4</v>
      </c>
      <c r="K27" s="12"/>
    </row>
    <row r="28" spans="1:11" ht="31.5" x14ac:dyDescent="0.25">
      <c r="A28" s="7"/>
      <c r="B28" s="10" t="s">
        <v>310</v>
      </c>
      <c r="C28" s="9"/>
      <c r="D28" s="9">
        <v>911.96</v>
      </c>
      <c r="E28" s="10" t="s">
        <v>302</v>
      </c>
      <c r="F28" s="11">
        <f t="shared" si="0"/>
        <v>911.96</v>
      </c>
      <c r="G28" s="8"/>
      <c r="H28" s="9"/>
      <c r="I28" s="10" t="s">
        <v>302</v>
      </c>
      <c r="J28" s="9">
        <f t="shared" si="1"/>
        <v>911.96</v>
      </c>
      <c r="K28" s="12"/>
    </row>
    <row r="29" spans="1:11" ht="15.75" x14ac:dyDescent="0.25">
      <c r="A29" s="7"/>
      <c r="B29" s="8" t="s">
        <v>298</v>
      </c>
      <c r="C29" s="9"/>
      <c r="D29" s="9">
        <v>12</v>
      </c>
      <c r="E29" s="10" t="s">
        <v>304</v>
      </c>
      <c r="F29" s="11">
        <f t="shared" si="0"/>
        <v>12</v>
      </c>
      <c r="G29" s="8"/>
      <c r="H29" s="9"/>
      <c r="I29" s="10" t="s">
        <v>304</v>
      </c>
      <c r="J29" s="9">
        <f t="shared" si="1"/>
        <v>12</v>
      </c>
      <c r="K29" s="12"/>
    </row>
    <row r="30" spans="1:11" ht="15.75" x14ac:dyDescent="0.25">
      <c r="A30" s="7"/>
      <c r="B30" s="8"/>
      <c r="C30" s="9"/>
      <c r="D30" s="9">
        <v>5.83</v>
      </c>
      <c r="E30" s="10" t="s">
        <v>99</v>
      </c>
      <c r="F30" s="11">
        <f t="shared" si="0"/>
        <v>5.83</v>
      </c>
      <c r="G30" s="8"/>
      <c r="H30" s="9"/>
      <c r="I30" s="10" t="s">
        <v>99</v>
      </c>
      <c r="J30" s="9">
        <f t="shared" si="1"/>
        <v>5.83</v>
      </c>
      <c r="K30" s="12"/>
    </row>
    <row r="31" spans="1:11" ht="15.75" x14ac:dyDescent="0.25">
      <c r="A31" s="7"/>
      <c r="B31" s="8" t="s">
        <v>311</v>
      </c>
      <c r="C31" s="9"/>
      <c r="D31" s="9">
        <v>426</v>
      </c>
      <c r="E31" s="10" t="s">
        <v>302</v>
      </c>
      <c r="F31" s="11">
        <f t="shared" si="0"/>
        <v>426</v>
      </c>
      <c r="G31" s="8"/>
      <c r="H31" s="9"/>
      <c r="I31" s="10" t="s">
        <v>302</v>
      </c>
      <c r="J31" s="9">
        <f t="shared" si="1"/>
        <v>426</v>
      </c>
      <c r="K31" s="12"/>
    </row>
    <row r="32" spans="1:11" ht="15.75" x14ac:dyDescent="0.25">
      <c r="A32" s="7"/>
      <c r="B32" s="8" t="s">
        <v>299</v>
      </c>
      <c r="C32" s="9"/>
      <c r="D32" s="9">
        <v>357.65</v>
      </c>
      <c r="E32" s="10" t="s">
        <v>302</v>
      </c>
      <c r="F32" s="11">
        <f t="shared" si="0"/>
        <v>357.65</v>
      </c>
      <c r="G32" s="8"/>
      <c r="H32" s="9"/>
      <c r="I32" s="10" t="s">
        <v>302</v>
      </c>
      <c r="J32" s="9">
        <f t="shared" si="1"/>
        <v>357.65</v>
      </c>
      <c r="K32" s="12"/>
    </row>
    <row r="33" spans="1:11" ht="15.75" x14ac:dyDescent="0.25">
      <c r="A33" s="7"/>
      <c r="B33" s="8"/>
      <c r="C33" s="9"/>
      <c r="D33" s="9">
        <v>202.5</v>
      </c>
      <c r="E33" s="10" t="s">
        <v>302</v>
      </c>
      <c r="F33" s="11">
        <f t="shared" si="0"/>
        <v>202.5</v>
      </c>
      <c r="G33" s="8"/>
      <c r="H33" s="9"/>
      <c r="I33" s="10" t="s">
        <v>302</v>
      </c>
      <c r="J33" s="9">
        <f t="shared" si="1"/>
        <v>202.5</v>
      </c>
      <c r="K33" s="12"/>
    </row>
    <row r="34" spans="1:11" ht="15.75" x14ac:dyDescent="0.25">
      <c r="A34" s="7"/>
      <c r="B34" s="8" t="s">
        <v>312</v>
      </c>
      <c r="C34" s="9"/>
      <c r="D34" s="9">
        <v>500</v>
      </c>
      <c r="E34" s="10" t="s">
        <v>302</v>
      </c>
      <c r="F34" s="11">
        <f t="shared" si="0"/>
        <v>500</v>
      </c>
      <c r="G34" s="8"/>
      <c r="H34" s="9"/>
      <c r="I34" s="10" t="s">
        <v>302</v>
      </c>
      <c r="J34" s="9">
        <f t="shared" si="1"/>
        <v>500</v>
      </c>
      <c r="K34" s="12"/>
    </row>
    <row r="35" spans="1:11" ht="15.75" x14ac:dyDescent="0.25">
      <c r="A35" s="13"/>
      <c r="B35" s="8" t="s">
        <v>313</v>
      </c>
      <c r="C35" s="9"/>
      <c r="D35" s="9">
        <v>18</v>
      </c>
      <c r="E35" s="10" t="s">
        <v>302</v>
      </c>
      <c r="F35" s="11">
        <f t="shared" si="0"/>
        <v>18</v>
      </c>
      <c r="G35" s="8"/>
      <c r="H35" s="9"/>
      <c r="I35" s="10" t="s">
        <v>302</v>
      </c>
      <c r="J35" s="9">
        <f t="shared" si="1"/>
        <v>18</v>
      </c>
      <c r="K35" s="12"/>
    </row>
    <row r="36" spans="1:11" ht="15.75" x14ac:dyDescent="0.25">
      <c r="A36" s="13"/>
      <c r="B36" s="8" t="s">
        <v>314</v>
      </c>
      <c r="C36" s="9"/>
      <c r="D36" s="9">
        <v>84.91</v>
      </c>
      <c r="E36" s="10" t="s">
        <v>302</v>
      </c>
      <c r="F36" s="11">
        <f t="shared" si="0"/>
        <v>84.91</v>
      </c>
      <c r="G36" s="8"/>
      <c r="H36" s="9"/>
      <c r="I36" s="10" t="s">
        <v>302</v>
      </c>
      <c r="J36" s="9">
        <f t="shared" si="1"/>
        <v>84.91</v>
      </c>
      <c r="K36" s="12"/>
    </row>
    <row r="37" spans="1:11" ht="31.5" x14ac:dyDescent="0.25">
      <c r="A37" s="7"/>
      <c r="B37" s="10" t="s">
        <v>315</v>
      </c>
      <c r="C37" s="9"/>
      <c r="D37" s="9">
        <v>760</v>
      </c>
      <c r="E37" s="10" t="s">
        <v>302</v>
      </c>
      <c r="F37" s="11">
        <f t="shared" si="0"/>
        <v>760</v>
      </c>
      <c r="G37" s="8"/>
      <c r="H37" s="9"/>
      <c r="I37" s="10" t="s">
        <v>302</v>
      </c>
      <c r="J37" s="9">
        <f t="shared" si="1"/>
        <v>760</v>
      </c>
      <c r="K37" s="12"/>
    </row>
    <row r="38" spans="1:11" ht="15.75" x14ac:dyDescent="0.25">
      <c r="A38" s="7"/>
      <c r="B38" s="8" t="s">
        <v>316</v>
      </c>
      <c r="C38" s="9"/>
      <c r="D38" s="9">
        <v>164.3</v>
      </c>
      <c r="E38" s="10" t="s">
        <v>304</v>
      </c>
      <c r="F38" s="11">
        <f t="shared" si="0"/>
        <v>164.3</v>
      </c>
      <c r="G38" s="8"/>
      <c r="H38" s="9"/>
      <c r="I38" s="10" t="s">
        <v>304</v>
      </c>
      <c r="J38" s="9">
        <f t="shared" si="1"/>
        <v>164.3</v>
      </c>
      <c r="K38" s="12"/>
    </row>
    <row r="39" spans="1:11" ht="15.75" x14ac:dyDescent="0.25">
      <c r="A39" s="7"/>
      <c r="B39" s="8" t="s">
        <v>317</v>
      </c>
      <c r="C39" s="9">
        <v>267.61</v>
      </c>
      <c r="D39" s="9"/>
      <c r="E39" s="10" t="s">
        <v>304</v>
      </c>
      <c r="F39" s="11">
        <f t="shared" si="0"/>
        <v>267.61</v>
      </c>
      <c r="G39" s="8"/>
      <c r="H39" s="9">
        <v>267.61</v>
      </c>
      <c r="I39" s="10" t="s">
        <v>304</v>
      </c>
      <c r="J39" s="9">
        <f t="shared" si="1"/>
        <v>0</v>
      </c>
      <c r="K39" s="12"/>
    </row>
    <row r="40" spans="1:11" ht="31.5" x14ac:dyDescent="0.25">
      <c r="A40" s="7"/>
      <c r="B40" s="8" t="s">
        <v>298</v>
      </c>
      <c r="C40" s="9"/>
      <c r="D40" s="9">
        <v>68.36</v>
      </c>
      <c r="E40" s="10" t="s">
        <v>85</v>
      </c>
      <c r="F40" s="11">
        <f t="shared" si="0"/>
        <v>68.36</v>
      </c>
      <c r="G40" s="8"/>
      <c r="H40" s="9"/>
      <c r="I40" s="10" t="s">
        <v>85</v>
      </c>
      <c r="J40" s="9">
        <f t="shared" si="1"/>
        <v>68.36</v>
      </c>
      <c r="K40" s="12"/>
    </row>
    <row r="41" spans="1:11" ht="31.5" x14ac:dyDescent="0.25">
      <c r="A41" s="7"/>
      <c r="B41" s="8" t="s">
        <v>318</v>
      </c>
      <c r="C41" s="9"/>
      <c r="D41" s="9">
        <v>112.65</v>
      </c>
      <c r="E41" s="10" t="s">
        <v>85</v>
      </c>
      <c r="F41" s="11">
        <f t="shared" si="0"/>
        <v>112.65</v>
      </c>
      <c r="G41" s="8"/>
      <c r="H41" s="9"/>
      <c r="I41" s="10" t="s">
        <v>85</v>
      </c>
      <c r="J41" s="9">
        <f t="shared" si="1"/>
        <v>112.65</v>
      </c>
      <c r="K41" s="12"/>
    </row>
    <row r="42" spans="1:11" ht="31.5" x14ac:dyDescent="0.25">
      <c r="A42" s="7"/>
      <c r="B42" s="8" t="s">
        <v>319</v>
      </c>
      <c r="C42" s="9"/>
      <c r="D42" s="9">
        <v>132.86000000000001</v>
      </c>
      <c r="E42" s="10" t="s">
        <v>85</v>
      </c>
      <c r="F42" s="11">
        <f t="shared" si="0"/>
        <v>132.86000000000001</v>
      </c>
      <c r="G42" s="8"/>
      <c r="H42" s="9"/>
      <c r="I42" s="10" t="s">
        <v>85</v>
      </c>
      <c r="J42" s="9">
        <f t="shared" si="1"/>
        <v>132.86000000000001</v>
      </c>
      <c r="K42" s="12"/>
    </row>
    <row r="43" spans="1:11" ht="31.5" x14ac:dyDescent="0.25">
      <c r="A43" s="7"/>
      <c r="B43" s="8" t="s">
        <v>307</v>
      </c>
      <c r="C43" s="9"/>
      <c r="D43" s="9">
        <v>76.400000000000006</v>
      </c>
      <c r="E43" s="10" t="s">
        <v>85</v>
      </c>
      <c r="F43" s="11">
        <f t="shared" si="0"/>
        <v>76.400000000000006</v>
      </c>
      <c r="G43" s="8"/>
      <c r="H43" s="9"/>
      <c r="I43" s="10" t="s">
        <v>85</v>
      </c>
      <c r="J43" s="9">
        <f t="shared" si="1"/>
        <v>76.400000000000006</v>
      </c>
      <c r="K43" s="12"/>
    </row>
    <row r="44" spans="1:11" ht="15.75" x14ac:dyDescent="0.25">
      <c r="A44" s="7"/>
      <c r="B44" s="85" t="s">
        <v>320</v>
      </c>
      <c r="C44" s="9">
        <v>400</v>
      </c>
      <c r="D44" s="9"/>
      <c r="E44" s="10" t="s">
        <v>321</v>
      </c>
      <c r="F44" s="11">
        <f t="shared" si="0"/>
        <v>400</v>
      </c>
      <c r="G44" s="8"/>
      <c r="H44" s="9">
        <v>400</v>
      </c>
      <c r="I44" s="10" t="s">
        <v>321</v>
      </c>
      <c r="J44" s="9"/>
      <c r="K44" s="12"/>
    </row>
    <row r="45" spans="1:11" ht="15.75" x14ac:dyDescent="0.25">
      <c r="A45" s="7"/>
      <c r="B45" s="86" t="s">
        <v>322</v>
      </c>
      <c r="C45" s="9"/>
      <c r="D45" s="9">
        <v>495</v>
      </c>
      <c r="E45" s="10" t="s">
        <v>321</v>
      </c>
      <c r="F45" s="11">
        <f t="shared" si="0"/>
        <v>495</v>
      </c>
      <c r="G45" s="8"/>
      <c r="H45" s="9"/>
      <c r="I45" s="10" t="s">
        <v>321</v>
      </c>
      <c r="J45" s="9">
        <v>495</v>
      </c>
      <c r="K45" s="12"/>
    </row>
    <row r="46" spans="1:11" ht="15.75" x14ac:dyDescent="0.25">
      <c r="A46" s="7"/>
      <c r="B46" s="85" t="s">
        <v>323</v>
      </c>
      <c r="C46" s="9"/>
      <c r="D46" s="9">
        <v>86.7</v>
      </c>
      <c r="E46" s="10" t="s">
        <v>321</v>
      </c>
      <c r="F46" s="11">
        <f t="shared" si="0"/>
        <v>86.7</v>
      </c>
      <c r="G46" s="8"/>
      <c r="H46" s="9"/>
      <c r="I46" s="10" t="s">
        <v>321</v>
      </c>
      <c r="J46" s="9">
        <v>86.7</v>
      </c>
      <c r="K46" s="12"/>
    </row>
    <row r="47" spans="1:11" ht="15.75" x14ac:dyDescent="0.25">
      <c r="A47" s="7"/>
      <c r="B47" s="85" t="s">
        <v>324</v>
      </c>
      <c r="C47" s="9"/>
      <c r="D47" s="9">
        <v>57.4</v>
      </c>
      <c r="E47" s="10" t="s">
        <v>321</v>
      </c>
      <c r="F47" s="11">
        <f t="shared" si="0"/>
        <v>57.4</v>
      </c>
      <c r="G47" s="8"/>
      <c r="H47" s="9"/>
      <c r="I47" s="10" t="s">
        <v>321</v>
      </c>
      <c r="J47" s="9">
        <v>57.4</v>
      </c>
      <c r="K47" s="12"/>
    </row>
    <row r="48" spans="1:11" ht="15.75" x14ac:dyDescent="0.25">
      <c r="A48" s="7"/>
      <c r="B48" s="85" t="s">
        <v>325</v>
      </c>
      <c r="C48" s="9"/>
      <c r="D48" s="9">
        <v>2399.6</v>
      </c>
      <c r="E48" s="10" t="s">
        <v>321</v>
      </c>
      <c r="F48" s="11">
        <f t="shared" si="0"/>
        <v>2399.6</v>
      </c>
      <c r="G48" s="8"/>
      <c r="H48" s="9"/>
      <c r="I48" s="10" t="s">
        <v>321</v>
      </c>
      <c r="J48" s="9">
        <v>2399.6</v>
      </c>
      <c r="K48" s="12"/>
    </row>
    <row r="49" spans="1:11" ht="15.75" x14ac:dyDescent="0.25">
      <c r="A49" s="7"/>
      <c r="B49" s="85" t="s">
        <v>326</v>
      </c>
      <c r="C49" s="9"/>
      <c r="D49" s="9">
        <v>22.97</v>
      </c>
      <c r="E49" s="10" t="s">
        <v>321</v>
      </c>
      <c r="F49" s="11">
        <f t="shared" si="0"/>
        <v>22.97</v>
      </c>
      <c r="G49" s="8"/>
      <c r="H49" s="9"/>
      <c r="I49" s="10" t="s">
        <v>321</v>
      </c>
      <c r="J49" s="9">
        <v>22.97</v>
      </c>
      <c r="K49" s="12"/>
    </row>
    <row r="50" spans="1:11" ht="15.75" x14ac:dyDescent="0.25">
      <c r="A50" s="7"/>
      <c r="B50" s="85" t="s">
        <v>327</v>
      </c>
      <c r="C50" s="9"/>
      <c r="D50" s="9">
        <v>160.24</v>
      </c>
      <c r="E50" s="10" t="s">
        <v>321</v>
      </c>
      <c r="F50" s="11">
        <f t="shared" si="0"/>
        <v>160.24</v>
      </c>
      <c r="G50" s="8"/>
      <c r="H50" s="9"/>
      <c r="I50" s="10" t="s">
        <v>321</v>
      </c>
      <c r="J50" s="9">
        <v>160.24</v>
      </c>
      <c r="K50" s="12"/>
    </row>
    <row r="51" spans="1:11" ht="15.75" x14ac:dyDescent="0.25">
      <c r="A51" s="7"/>
      <c r="B51" s="85" t="s">
        <v>328</v>
      </c>
      <c r="C51" s="9"/>
      <c r="D51" s="9">
        <v>18.43</v>
      </c>
      <c r="E51" s="10" t="s">
        <v>321</v>
      </c>
      <c r="F51" s="11">
        <f t="shared" si="0"/>
        <v>18.43</v>
      </c>
      <c r="G51" s="8"/>
      <c r="H51" s="9"/>
      <c r="I51" s="10" t="s">
        <v>321</v>
      </c>
      <c r="J51" s="9">
        <v>18.43</v>
      </c>
      <c r="K51" s="12"/>
    </row>
    <row r="52" spans="1:11" ht="15.75" x14ac:dyDescent="0.25">
      <c r="A52" s="7"/>
      <c r="B52" s="85" t="s">
        <v>329</v>
      </c>
      <c r="C52" s="9"/>
      <c r="D52" s="9">
        <v>167.5</v>
      </c>
      <c r="E52" s="10" t="s">
        <v>321</v>
      </c>
      <c r="F52" s="11">
        <f t="shared" si="0"/>
        <v>167.5</v>
      </c>
      <c r="G52" s="8"/>
      <c r="H52" s="9"/>
      <c r="I52" s="10" t="s">
        <v>321</v>
      </c>
      <c r="J52" s="9">
        <v>167.5</v>
      </c>
      <c r="K52" s="12"/>
    </row>
    <row r="53" spans="1:11" ht="15.75" x14ac:dyDescent="0.25">
      <c r="A53" s="7"/>
      <c r="B53" s="85" t="s">
        <v>330</v>
      </c>
      <c r="C53" s="9"/>
      <c r="D53" s="9">
        <v>211.25</v>
      </c>
      <c r="E53" s="10" t="s">
        <v>321</v>
      </c>
      <c r="F53" s="11">
        <f t="shared" si="0"/>
        <v>211.25</v>
      </c>
      <c r="G53" s="8"/>
      <c r="H53" s="9"/>
      <c r="I53" s="10" t="s">
        <v>321</v>
      </c>
      <c r="J53" s="9">
        <v>211.25</v>
      </c>
      <c r="K53" s="12"/>
    </row>
    <row r="54" spans="1:11" ht="15.75" x14ac:dyDescent="0.25">
      <c r="A54" s="7"/>
      <c r="B54" s="85" t="s">
        <v>331</v>
      </c>
      <c r="C54" s="9"/>
      <c r="D54" s="9">
        <v>96.4</v>
      </c>
      <c r="E54" s="10" t="s">
        <v>321</v>
      </c>
      <c r="F54" s="11">
        <f t="shared" si="0"/>
        <v>96.4</v>
      </c>
      <c r="G54" s="8"/>
      <c r="H54" s="9"/>
      <c r="I54" s="10" t="s">
        <v>321</v>
      </c>
      <c r="J54" s="9">
        <v>96.4</v>
      </c>
      <c r="K54" s="12"/>
    </row>
    <row r="55" spans="1:11" ht="15.75" x14ac:dyDescent="0.25">
      <c r="A55" s="7"/>
      <c r="B55" s="86" t="s">
        <v>191</v>
      </c>
      <c r="C55" s="9"/>
      <c r="D55" s="9">
        <v>199.63</v>
      </c>
      <c r="E55" s="10" t="s">
        <v>321</v>
      </c>
      <c r="F55" s="11">
        <f t="shared" si="0"/>
        <v>199.63</v>
      </c>
      <c r="G55" s="8"/>
      <c r="H55" s="9"/>
      <c r="I55" s="10" t="s">
        <v>321</v>
      </c>
      <c r="J55" s="9">
        <v>199.63</v>
      </c>
      <c r="K55" s="12"/>
    </row>
    <row r="56" spans="1:11" ht="15.75" x14ac:dyDescent="0.25">
      <c r="A56" s="7"/>
      <c r="B56" s="86" t="s">
        <v>332</v>
      </c>
      <c r="C56" s="9"/>
      <c r="D56" s="9">
        <v>72</v>
      </c>
      <c r="E56" s="10" t="s">
        <v>321</v>
      </c>
      <c r="F56" s="11">
        <f t="shared" si="0"/>
        <v>72</v>
      </c>
      <c r="G56" s="8"/>
      <c r="H56" s="9"/>
      <c r="I56" s="10" t="s">
        <v>321</v>
      </c>
      <c r="J56" s="9">
        <v>72</v>
      </c>
      <c r="K56" s="12"/>
    </row>
    <row r="57" spans="1:11" ht="15.75" x14ac:dyDescent="0.25">
      <c r="A57" s="7"/>
      <c r="B57" s="86" t="s">
        <v>333</v>
      </c>
      <c r="C57" s="9"/>
      <c r="D57" s="9">
        <v>40</v>
      </c>
      <c r="E57" s="10" t="s">
        <v>321</v>
      </c>
      <c r="F57" s="11">
        <f t="shared" si="0"/>
        <v>40</v>
      </c>
      <c r="G57" s="8"/>
      <c r="H57" s="9"/>
      <c r="I57" s="10" t="s">
        <v>321</v>
      </c>
      <c r="J57" s="9">
        <v>40</v>
      </c>
      <c r="K57" s="12"/>
    </row>
    <row r="58" spans="1:11" ht="15.75" x14ac:dyDescent="0.25">
      <c r="A58" s="7"/>
      <c r="B58" s="85" t="s">
        <v>334</v>
      </c>
      <c r="C58" s="9"/>
      <c r="D58" s="9">
        <v>315</v>
      </c>
      <c r="E58" s="10" t="s">
        <v>321</v>
      </c>
      <c r="F58" s="11">
        <f t="shared" si="0"/>
        <v>315</v>
      </c>
      <c r="G58" s="8"/>
      <c r="H58" s="9"/>
      <c r="I58" s="10" t="s">
        <v>321</v>
      </c>
      <c r="J58" s="9">
        <v>315</v>
      </c>
      <c r="K58" s="12"/>
    </row>
    <row r="59" spans="1:11" ht="15.75" x14ac:dyDescent="0.25">
      <c r="A59" s="7"/>
      <c r="B59" s="86" t="s">
        <v>122</v>
      </c>
      <c r="C59" s="9"/>
      <c r="D59" s="9">
        <v>12.49</v>
      </c>
      <c r="E59" s="10" t="s">
        <v>321</v>
      </c>
      <c r="F59" s="11">
        <f t="shared" si="0"/>
        <v>12.49</v>
      </c>
      <c r="G59" s="8"/>
      <c r="H59" s="9"/>
      <c r="I59" s="10" t="s">
        <v>321</v>
      </c>
      <c r="J59" s="9">
        <v>12.49</v>
      </c>
      <c r="K59" s="12"/>
    </row>
    <row r="60" spans="1:11" ht="15.75" x14ac:dyDescent="0.25">
      <c r="A60" s="7"/>
      <c r="B60" s="86" t="s">
        <v>335</v>
      </c>
      <c r="C60" s="9"/>
      <c r="D60" s="9">
        <v>695.94</v>
      </c>
      <c r="E60" s="10" t="s">
        <v>321</v>
      </c>
      <c r="F60" s="11">
        <f t="shared" si="0"/>
        <v>695.94</v>
      </c>
      <c r="G60" s="8"/>
      <c r="H60" s="9"/>
      <c r="I60" s="10" t="s">
        <v>321</v>
      </c>
      <c r="J60" s="9">
        <v>695.94</v>
      </c>
      <c r="K60" s="12"/>
    </row>
    <row r="61" spans="1:11" ht="15.75" x14ac:dyDescent="0.25">
      <c r="A61" s="7"/>
      <c r="B61" s="86" t="s">
        <v>336</v>
      </c>
      <c r="C61" s="9"/>
      <c r="D61" s="9">
        <v>4.7</v>
      </c>
      <c r="E61" s="10" t="s">
        <v>321</v>
      </c>
      <c r="F61" s="11">
        <f t="shared" si="0"/>
        <v>4.7</v>
      </c>
      <c r="G61" s="8"/>
      <c r="H61" s="9"/>
      <c r="I61" s="10" t="s">
        <v>321</v>
      </c>
      <c r="J61" s="9">
        <v>4.7</v>
      </c>
      <c r="K61" s="12"/>
    </row>
    <row r="62" spans="1:11" ht="15.75" x14ac:dyDescent="0.25">
      <c r="A62" s="7"/>
      <c r="B62" s="86" t="s">
        <v>337</v>
      </c>
      <c r="C62" s="9"/>
      <c r="D62" s="9">
        <v>57.7</v>
      </c>
      <c r="E62" s="10" t="s">
        <v>321</v>
      </c>
      <c r="F62" s="11">
        <f t="shared" si="0"/>
        <v>57.7</v>
      </c>
      <c r="G62" s="8"/>
      <c r="H62" s="9"/>
      <c r="I62" s="10" t="s">
        <v>321</v>
      </c>
      <c r="J62" s="9">
        <v>57.7</v>
      </c>
      <c r="K62" s="12"/>
    </row>
    <row r="63" spans="1:11" ht="15.75" x14ac:dyDescent="0.25">
      <c r="A63" s="7"/>
      <c r="B63" s="86" t="s">
        <v>338</v>
      </c>
      <c r="C63" s="9"/>
      <c r="D63" s="9">
        <v>496.5</v>
      </c>
      <c r="E63" s="10" t="s">
        <v>321</v>
      </c>
      <c r="F63" s="11">
        <f t="shared" si="0"/>
        <v>496.5</v>
      </c>
      <c r="G63" s="8"/>
      <c r="H63" s="9"/>
      <c r="I63" s="10" t="s">
        <v>321</v>
      </c>
      <c r="J63" s="9">
        <v>496.5</v>
      </c>
      <c r="K63" s="12"/>
    </row>
    <row r="64" spans="1:11" ht="15.75" x14ac:dyDescent="0.25">
      <c r="A64" s="7"/>
      <c r="B64" s="86" t="s">
        <v>339</v>
      </c>
      <c r="C64" s="9"/>
      <c r="D64" s="9">
        <v>6.4</v>
      </c>
      <c r="E64" s="10" t="s">
        <v>321</v>
      </c>
      <c r="F64" s="11">
        <f t="shared" si="0"/>
        <v>6.4</v>
      </c>
      <c r="G64" s="8"/>
      <c r="H64" s="9"/>
      <c r="I64" s="10" t="s">
        <v>321</v>
      </c>
      <c r="J64" s="9">
        <v>6.4</v>
      </c>
      <c r="K64" s="12"/>
    </row>
    <row r="65" spans="1:11" ht="15.75" x14ac:dyDescent="0.25">
      <c r="A65" s="7"/>
      <c r="B65" s="86" t="s">
        <v>340</v>
      </c>
      <c r="C65" s="9"/>
      <c r="D65" s="9">
        <v>114.7</v>
      </c>
      <c r="E65" s="10" t="s">
        <v>321</v>
      </c>
      <c r="F65" s="11">
        <f t="shared" si="0"/>
        <v>114.7</v>
      </c>
      <c r="G65" s="8"/>
      <c r="H65" s="9"/>
      <c r="I65" s="10" t="s">
        <v>321</v>
      </c>
      <c r="J65" s="9">
        <v>114.7</v>
      </c>
      <c r="K65" s="12"/>
    </row>
    <row r="66" spans="1:11" ht="15.75" x14ac:dyDescent="0.25">
      <c r="A66" s="7"/>
      <c r="B66" s="86" t="s">
        <v>341</v>
      </c>
      <c r="C66" s="9"/>
      <c r="D66" s="9">
        <v>210.5</v>
      </c>
      <c r="E66" s="10" t="s">
        <v>321</v>
      </c>
      <c r="F66" s="11">
        <f t="shared" si="0"/>
        <v>210.5</v>
      </c>
      <c r="G66" s="8"/>
      <c r="H66" s="9"/>
      <c r="I66" s="10" t="s">
        <v>321</v>
      </c>
      <c r="J66" s="9">
        <v>210.5</v>
      </c>
      <c r="K66" s="12"/>
    </row>
    <row r="67" spans="1:11" ht="15.75" x14ac:dyDescent="0.25">
      <c r="A67" s="7"/>
      <c r="B67" s="86" t="s">
        <v>342</v>
      </c>
      <c r="C67" s="9"/>
      <c r="D67" s="9">
        <v>22.6</v>
      </c>
      <c r="E67" s="10" t="s">
        <v>321</v>
      </c>
      <c r="F67" s="11">
        <f t="shared" si="0"/>
        <v>22.6</v>
      </c>
      <c r="G67" s="8"/>
      <c r="H67" s="9"/>
      <c r="I67" s="10" t="s">
        <v>321</v>
      </c>
      <c r="J67" s="9">
        <v>22.6</v>
      </c>
      <c r="K67" s="12"/>
    </row>
    <row r="68" spans="1:11" ht="15.75" x14ac:dyDescent="0.25">
      <c r="A68" s="7"/>
      <c r="B68" s="87" t="s">
        <v>343</v>
      </c>
      <c r="C68" s="9"/>
      <c r="D68" s="9">
        <v>2.5</v>
      </c>
      <c r="E68" s="10" t="s">
        <v>321</v>
      </c>
      <c r="F68" s="11">
        <f t="shared" si="0"/>
        <v>2.5</v>
      </c>
      <c r="G68" s="8"/>
      <c r="H68" s="9"/>
      <c r="I68" s="10" t="s">
        <v>321</v>
      </c>
      <c r="J68" s="9">
        <v>2.5</v>
      </c>
      <c r="K68" s="12"/>
    </row>
    <row r="69" spans="1:11" ht="27" customHeight="1" x14ac:dyDescent="0.25">
      <c r="A69" s="7"/>
      <c r="B69" s="85" t="s">
        <v>344</v>
      </c>
      <c r="C69" s="9"/>
      <c r="D69" s="9">
        <v>28.4</v>
      </c>
      <c r="E69" s="10" t="s">
        <v>321</v>
      </c>
      <c r="F69" s="11">
        <f t="shared" si="0"/>
        <v>28.4</v>
      </c>
      <c r="G69" s="8"/>
      <c r="H69" s="9"/>
      <c r="I69" s="10" t="s">
        <v>321</v>
      </c>
      <c r="J69" s="9">
        <v>28.4</v>
      </c>
      <c r="K69" s="12"/>
    </row>
    <row r="70" spans="1:11" ht="15.75" x14ac:dyDescent="0.25">
      <c r="A70" s="7"/>
      <c r="B70" s="88" t="s">
        <v>345</v>
      </c>
      <c r="C70" s="9"/>
      <c r="D70" s="9">
        <v>7559.78</v>
      </c>
      <c r="E70" s="10" t="s">
        <v>321</v>
      </c>
      <c r="F70" s="11">
        <f t="shared" si="0"/>
        <v>7559.78</v>
      </c>
      <c r="G70" s="8"/>
      <c r="H70" s="9"/>
      <c r="I70" s="10" t="s">
        <v>321</v>
      </c>
      <c r="J70" s="9">
        <v>7559.78</v>
      </c>
      <c r="K70" s="12"/>
    </row>
    <row r="71" spans="1:11" ht="15.75" x14ac:dyDescent="0.25">
      <c r="A71" s="7"/>
      <c r="B71" s="85" t="s">
        <v>346</v>
      </c>
      <c r="C71" s="9"/>
      <c r="D71" s="9">
        <v>94.4</v>
      </c>
      <c r="E71" s="10" t="s">
        <v>321</v>
      </c>
      <c r="F71" s="11">
        <f t="shared" si="0"/>
        <v>94.4</v>
      </c>
      <c r="G71" s="8"/>
      <c r="H71" s="9"/>
      <c r="I71" s="10" t="s">
        <v>321</v>
      </c>
      <c r="J71" s="9">
        <v>94.4</v>
      </c>
      <c r="K71" s="12"/>
    </row>
    <row r="72" spans="1:11" ht="15.75" x14ac:dyDescent="0.25">
      <c r="A72" s="7"/>
      <c r="B72" s="85" t="s">
        <v>347</v>
      </c>
      <c r="C72" s="9"/>
      <c r="D72" s="9">
        <v>120</v>
      </c>
      <c r="E72" s="10" t="s">
        <v>321</v>
      </c>
      <c r="F72" s="11">
        <f t="shared" si="0"/>
        <v>120</v>
      </c>
      <c r="G72" s="8"/>
      <c r="H72" s="9"/>
      <c r="I72" s="10" t="s">
        <v>321</v>
      </c>
      <c r="J72" s="9">
        <v>120</v>
      </c>
      <c r="K72" s="12"/>
    </row>
    <row r="73" spans="1:11" ht="15.75" x14ac:dyDescent="0.25">
      <c r="A73" s="7"/>
      <c r="B73" s="85" t="s">
        <v>348</v>
      </c>
      <c r="C73" s="9"/>
      <c r="D73" s="9">
        <v>154.6</v>
      </c>
      <c r="E73" s="10" t="s">
        <v>321</v>
      </c>
      <c r="F73" s="11">
        <f t="shared" si="0"/>
        <v>154.6</v>
      </c>
      <c r="G73" s="8"/>
      <c r="H73" s="9"/>
      <c r="I73" s="10" t="s">
        <v>321</v>
      </c>
      <c r="J73" s="9">
        <v>154.6</v>
      </c>
      <c r="K73" s="12"/>
    </row>
    <row r="74" spans="1:11" ht="15.75" x14ac:dyDescent="0.25">
      <c r="A74" s="7"/>
      <c r="B74" s="85" t="s">
        <v>349</v>
      </c>
      <c r="C74" s="9"/>
      <c r="D74" s="9">
        <v>243.76</v>
      </c>
      <c r="E74" s="10" t="s">
        <v>321</v>
      </c>
      <c r="F74" s="11">
        <f t="shared" si="0"/>
        <v>243.76</v>
      </c>
      <c r="G74" s="8"/>
      <c r="H74" s="9"/>
      <c r="I74" s="10" t="s">
        <v>321</v>
      </c>
      <c r="J74" s="9">
        <v>243.76</v>
      </c>
      <c r="K74" s="12"/>
    </row>
    <row r="75" spans="1:11" ht="15.75" x14ac:dyDescent="0.25">
      <c r="A75" s="7"/>
      <c r="B75" s="85" t="s">
        <v>277</v>
      </c>
      <c r="C75" s="9"/>
      <c r="D75" s="9">
        <v>625</v>
      </c>
      <c r="E75" s="10" t="s">
        <v>321</v>
      </c>
      <c r="F75" s="11">
        <f t="shared" si="0"/>
        <v>625</v>
      </c>
      <c r="G75" s="8"/>
      <c r="H75" s="9"/>
      <c r="I75" s="10" t="s">
        <v>321</v>
      </c>
      <c r="J75" s="9">
        <v>625</v>
      </c>
      <c r="K75" s="12"/>
    </row>
    <row r="76" spans="1:11" ht="15.75" x14ac:dyDescent="0.25">
      <c r="A76" s="7"/>
      <c r="B76" s="85" t="s">
        <v>121</v>
      </c>
      <c r="C76" s="9"/>
      <c r="D76" s="9">
        <v>474.38</v>
      </c>
      <c r="E76" s="10" t="s">
        <v>321</v>
      </c>
      <c r="F76" s="11">
        <f t="shared" si="0"/>
        <v>474.38</v>
      </c>
      <c r="G76" s="8"/>
      <c r="H76" s="9"/>
      <c r="I76" s="10" t="s">
        <v>321</v>
      </c>
      <c r="J76" s="9">
        <v>474.38</v>
      </c>
      <c r="K76" s="12"/>
    </row>
    <row r="77" spans="1:11" ht="15.75" x14ac:dyDescent="0.25">
      <c r="A77" s="7"/>
      <c r="B77" s="86" t="s">
        <v>225</v>
      </c>
      <c r="C77" s="9"/>
      <c r="D77" s="9">
        <v>134.94999999999999</v>
      </c>
      <c r="E77" s="10" t="s">
        <v>321</v>
      </c>
      <c r="F77" s="11">
        <f t="shared" si="0"/>
        <v>134.94999999999999</v>
      </c>
      <c r="G77" s="8"/>
      <c r="H77" s="9"/>
      <c r="I77" s="10" t="s">
        <v>321</v>
      </c>
      <c r="J77" s="9">
        <v>134.94999999999999</v>
      </c>
      <c r="K77" s="12"/>
    </row>
    <row r="78" spans="1:11" ht="15.75" x14ac:dyDescent="0.25">
      <c r="A78" s="7"/>
      <c r="B78" s="88" t="s">
        <v>350</v>
      </c>
      <c r="C78" s="9"/>
      <c r="D78" s="9">
        <v>60</v>
      </c>
      <c r="E78" s="10" t="s">
        <v>321</v>
      </c>
      <c r="F78" s="11">
        <f t="shared" si="0"/>
        <v>60</v>
      </c>
      <c r="G78" s="8"/>
      <c r="H78" s="9"/>
      <c r="I78" s="10" t="s">
        <v>321</v>
      </c>
      <c r="J78" s="9">
        <v>60</v>
      </c>
      <c r="K78" s="12"/>
    </row>
    <row r="79" spans="1:11" ht="15.75" x14ac:dyDescent="0.25">
      <c r="A79" s="7"/>
      <c r="B79" s="88" t="s">
        <v>351</v>
      </c>
      <c r="C79" s="9"/>
      <c r="D79" s="9">
        <v>4.1399999999999997</v>
      </c>
      <c r="E79" s="10" t="s">
        <v>321</v>
      </c>
      <c r="F79" s="11">
        <f t="shared" si="0"/>
        <v>4.1399999999999997</v>
      </c>
      <c r="G79" s="8"/>
      <c r="H79" s="9"/>
      <c r="I79" s="10" t="s">
        <v>321</v>
      </c>
      <c r="J79" s="9">
        <v>4.1399999999999997</v>
      </c>
      <c r="K79" s="12"/>
    </row>
    <row r="80" spans="1:11" ht="15.75" x14ac:dyDescent="0.25">
      <c r="A80" s="7"/>
      <c r="B80" s="88" t="s">
        <v>352</v>
      </c>
      <c r="C80" s="9"/>
      <c r="D80" s="9">
        <v>40.799999999999997</v>
      </c>
      <c r="E80" s="10" t="s">
        <v>321</v>
      </c>
      <c r="F80" s="11">
        <f t="shared" si="0"/>
        <v>40.799999999999997</v>
      </c>
      <c r="G80" s="8"/>
      <c r="H80" s="9"/>
      <c r="I80" s="10" t="s">
        <v>321</v>
      </c>
      <c r="J80" s="9">
        <v>40.799999999999997</v>
      </c>
      <c r="K80" s="12"/>
    </row>
    <row r="81" spans="1:11" ht="15.75" x14ac:dyDescent="0.25">
      <c r="A81" s="7"/>
      <c r="B81" s="8"/>
      <c r="C81" s="9"/>
      <c r="D81" s="9"/>
      <c r="E81" s="10"/>
      <c r="F81" s="11">
        <f t="shared" si="0"/>
        <v>0</v>
      </c>
      <c r="G81" s="8"/>
      <c r="H81" s="9"/>
      <c r="I81" s="10"/>
      <c r="J81" s="9"/>
      <c r="K81" s="12"/>
    </row>
    <row r="82" spans="1:11" ht="15.75" x14ac:dyDescent="0.25">
      <c r="A82" s="7"/>
      <c r="B82" s="8"/>
      <c r="C82" s="9"/>
      <c r="D82" s="9"/>
      <c r="E82" s="10"/>
      <c r="F82" s="11">
        <f t="shared" si="0"/>
        <v>0</v>
      </c>
      <c r="G82" s="8"/>
      <c r="H82" s="9"/>
      <c r="I82" s="10"/>
      <c r="J82" s="9"/>
      <c r="K82" s="12"/>
    </row>
    <row r="83" spans="1:11" ht="15.75" x14ac:dyDescent="0.25">
      <c r="A83" s="7"/>
      <c r="B83" s="8"/>
      <c r="C83" s="9"/>
      <c r="D83" s="9"/>
      <c r="E83" s="10"/>
      <c r="F83" s="11">
        <f t="shared" si="0"/>
        <v>0</v>
      </c>
      <c r="G83" s="8"/>
      <c r="H83" s="9"/>
      <c r="I83" s="10"/>
      <c r="J83" s="9"/>
      <c r="K83" s="12"/>
    </row>
    <row r="84" spans="1:11" ht="15.75" x14ac:dyDescent="0.25">
      <c r="A84" s="7"/>
      <c r="B84" s="8"/>
      <c r="C84" s="9"/>
      <c r="D84" s="9"/>
      <c r="E84" s="10"/>
      <c r="F84" s="11">
        <f t="shared" si="0"/>
        <v>0</v>
      </c>
      <c r="G84" s="8"/>
      <c r="H84" s="9"/>
      <c r="I84" s="10"/>
      <c r="J84" s="9"/>
      <c r="K84" s="12"/>
    </row>
    <row r="85" spans="1:11" ht="15.75" x14ac:dyDescent="0.25">
      <c r="A85" s="7"/>
      <c r="B85" s="8"/>
      <c r="C85" s="9"/>
      <c r="D85" s="9"/>
      <c r="E85" s="10"/>
      <c r="F85" s="11">
        <f t="shared" si="0"/>
        <v>0</v>
      </c>
      <c r="G85" s="8"/>
      <c r="H85" s="9"/>
      <c r="I85" s="10"/>
      <c r="J85" s="9"/>
      <c r="K85" s="12"/>
    </row>
    <row r="86" spans="1:11" ht="15.75" x14ac:dyDescent="0.25">
      <c r="A86" s="7"/>
      <c r="B86" s="8"/>
      <c r="C86" s="9"/>
      <c r="D86" s="9"/>
      <c r="E86" s="10"/>
      <c r="F86" s="11">
        <f t="shared" si="0"/>
        <v>0</v>
      </c>
      <c r="G86" s="8"/>
      <c r="H86" s="9"/>
      <c r="I86" s="10"/>
      <c r="J86" s="9"/>
      <c r="K86" s="12"/>
    </row>
    <row r="87" spans="1:11" ht="15.75" x14ac:dyDescent="0.25">
      <c r="A87" s="7"/>
      <c r="B87" s="8"/>
      <c r="C87" s="9"/>
      <c r="D87" s="9"/>
      <c r="E87" s="10"/>
      <c r="F87" s="11">
        <f t="shared" si="0"/>
        <v>0</v>
      </c>
      <c r="G87" s="8"/>
      <c r="H87" s="9"/>
      <c r="I87" s="10"/>
      <c r="J87" s="9"/>
      <c r="K87" s="12"/>
    </row>
    <row r="88" spans="1:11" ht="15.75" x14ac:dyDescent="0.25">
      <c r="A88" s="7"/>
      <c r="B88" s="8"/>
      <c r="C88" s="9"/>
      <c r="D88" s="9"/>
      <c r="E88" s="10"/>
      <c r="F88" s="11">
        <f t="shared" si="0"/>
        <v>0</v>
      </c>
      <c r="G88" s="8"/>
      <c r="H88" s="9"/>
      <c r="I88" s="10"/>
      <c r="J88" s="9"/>
      <c r="K88" s="12"/>
    </row>
    <row r="89" spans="1:11" ht="15.75" x14ac:dyDescent="0.25">
      <c r="A89" s="7"/>
      <c r="B89" s="8"/>
      <c r="C89" s="9"/>
      <c r="D89" s="9"/>
      <c r="E89" s="10"/>
      <c r="F89" s="11">
        <f t="shared" si="0"/>
        <v>0</v>
      </c>
      <c r="G89" s="8"/>
      <c r="H89" s="9"/>
      <c r="I89" s="10"/>
      <c r="J89" s="9"/>
      <c r="K89" s="12"/>
    </row>
    <row r="90" spans="1:11" ht="15.75" x14ac:dyDescent="0.25">
      <c r="A90" s="7"/>
      <c r="B90" s="8"/>
      <c r="C90" s="9"/>
      <c r="D90" s="9"/>
      <c r="E90" s="10"/>
      <c r="F90" s="11">
        <f t="shared" si="0"/>
        <v>0</v>
      </c>
      <c r="G90" s="8"/>
      <c r="H90" s="9"/>
      <c r="I90" s="10"/>
      <c r="J90" s="9"/>
      <c r="K90" s="12"/>
    </row>
    <row r="91" spans="1:11" ht="15.75" x14ac:dyDescent="0.25">
      <c r="A91" s="7"/>
      <c r="B91" s="8"/>
      <c r="C91" s="9"/>
      <c r="D91" s="9"/>
      <c r="E91" s="10"/>
      <c r="F91" s="11">
        <f t="shared" si="0"/>
        <v>0</v>
      </c>
      <c r="G91" s="8"/>
      <c r="H91" s="9"/>
      <c r="I91" s="10"/>
      <c r="J91" s="9"/>
      <c r="K91" s="12"/>
    </row>
    <row r="92" spans="1:11" ht="15.75" x14ac:dyDescent="0.25">
      <c r="A92" s="7"/>
      <c r="B92" s="8"/>
      <c r="C92" s="9"/>
      <c r="D92" s="9"/>
      <c r="E92" s="10"/>
      <c r="F92" s="11">
        <f t="shared" si="0"/>
        <v>0</v>
      </c>
      <c r="G92" s="8"/>
      <c r="H92" s="9"/>
      <c r="I92" s="10"/>
      <c r="J92" s="9"/>
      <c r="K92" s="12"/>
    </row>
    <row r="93" spans="1:11" ht="15.75" x14ac:dyDescent="0.25">
      <c r="A93" s="13"/>
      <c r="B93" s="8"/>
      <c r="C93" s="9"/>
      <c r="D93" s="9"/>
      <c r="E93" s="10"/>
      <c r="F93" s="11">
        <f t="shared" si="0"/>
        <v>0</v>
      </c>
      <c r="G93" s="8"/>
      <c r="H93" s="9"/>
      <c r="I93" s="10"/>
      <c r="J93" s="9"/>
      <c r="K93" s="12"/>
    </row>
    <row r="94" spans="1:11" ht="15.75" x14ac:dyDescent="0.25">
      <c r="A94" s="13"/>
      <c r="B94" s="8"/>
      <c r="C94" s="9"/>
      <c r="D94" s="9"/>
      <c r="E94" s="10"/>
      <c r="F94" s="11">
        <f t="shared" si="0"/>
        <v>0</v>
      </c>
      <c r="G94" s="8"/>
      <c r="H94" s="9"/>
      <c r="I94" s="10"/>
      <c r="J94" s="9"/>
      <c r="K94" s="12"/>
    </row>
    <row r="95" spans="1:11" ht="15.75" x14ac:dyDescent="0.25">
      <c r="A95" s="27"/>
      <c r="B95" s="14"/>
      <c r="C95" s="28"/>
      <c r="D95" s="28"/>
      <c r="E95" s="29"/>
      <c r="F95" s="11">
        <f t="shared" si="0"/>
        <v>0</v>
      </c>
      <c r="G95" s="14"/>
      <c r="H95" s="28"/>
      <c r="I95" s="29"/>
      <c r="J95" s="28"/>
      <c r="K95" s="12"/>
    </row>
    <row r="96" spans="1:11" ht="15.75" x14ac:dyDescent="0.25">
      <c r="A96" s="27"/>
      <c r="B96" s="14"/>
      <c r="C96" s="28"/>
      <c r="D96" s="28"/>
      <c r="E96" s="29"/>
      <c r="F96" s="11">
        <f t="shared" si="0"/>
        <v>0</v>
      </c>
      <c r="G96" s="14"/>
      <c r="H96" s="28"/>
      <c r="I96" s="29"/>
      <c r="J96" s="28"/>
      <c r="K96" s="12"/>
    </row>
    <row r="97" spans="1:11" ht="15.75" x14ac:dyDescent="0.25">
      <c r="A97" s="27"/>
      <c r="B97" s="14"/>
      <c r="C97" s="28"/>
      <c r="D97" s="28"/>
      <c r="E97" s="29"/>
      <c r="F97" s="11">
        <f t="shared" si="0"/>
        <v>0</v>
      </c>
      <c r="G97" s="14"/>
      <c r="H97" s="28"/>
      <c r="I97" s="29"/>
      <c r="J97" s="28"/>
      <c r="K97" s="12"/>
    </row>
    <row r="98" spans="1:11" ht="15.75" x14ac:dyDescent="0.25">
      <c r="A98" s="14"/>
      <c r="B98" s="15" t="s">
        <v>90</v>
      </c>
      <c r="C98" s="16">
        <f>SUM(C7:C97)</f>
        <v>667.61</v>
      </c>
      <c r="D98" s="16">
        <f>SUM(D7:D97)</f>
        <v>24253.149999999998</v>
      </c>
      <c r="E98" s="17"/>
      <c r="F98" s="18">
        <f t="shared" si="0"/>
        <v>24920.76</v>
      </c>
      <c r="G98" s="19"/>
      <c r="H98" s="16">
        <f>SUM(H7:H97)</f>
        <v>667.61</v>
      </c>
      <c r="I98" s="17"/>
      <c r="J98" s="16">
        <f>SUM(J7:J97)</f>
        <v>24253.149999999998</v>
      </c>
      <c r="K98" s="20">
        <f>C98-H98</f>
        <v>0</v>
      </c>
    </row>
    <row r="101" spans="1:11" ht="15.75" x14ac:dyDescent="0.25">
      <c r="B101" s="21" t="s">
        <v>100</v>
      </c>
      <c r="F101" s="22"/>
      <c r="G101" s="224" t="s">
        <v>353</v>
      </c>
      <c r="H101" s="225"/>
    </row>
    <row r="102" spans="1:11" x14ac:dyDescent="0.25">
      <c r="B102" s="21"/>
      <c r="F102" s="23" t="s">
        <v>93</v>
      </c>
      <c r="G102" s="24"/>
      <c r="H102" s="24"/>
    </row>
    <row r="103" spans="1:11" ht="15.75" x14ac:dyDescent="0.25">
      <c r="B103" s="21" t="s">
        <v>94</v>
      </c>
      <c r="F103" s="22"/>
      <c r="G103" s="224" t="s">
        <v>354</v>
      </c>
      <c r="H103" s="225"/>
    </row>
    <row r="104" spans="1:11" x14ac:dyDescent="0.25">
      <c r="F104" s="23" t="s">
        <v>93</v>
      </c>
      <c r="G104" s="24"/>
      <c r="H104" s="24"/>
    </row>
  </sheetData>
  <mergeCells count="12">
    <mergeCell ref="G101:H101"/>
    <mergeCell ref="G103:H103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zoomScale="80" zoomScaleNormal="80" workbookViewId="0">
      <selection activeCell="C17" sqref="C17"/>
    </sheetView>
  </sheetViews>
  <sheetFormatPr defaultRowHeight="15" x14ac:dyDescent="0.25"/>
  <cols>
    <col min="1" max="1" width="7.28515625" style="89" customWidth="1"/>
    <col min="2" max="2" width="50.28515625" style="89" customWidth="1"/>
    <col min="3" max="3" width="16.28515625" style="89" customWidth="1"/>
    <col min="4" max="4" width="16.140625" style="89" customWidth="1"/>
    <col min="5" max="5" width="18.85546875" style="89" customWidth="1"/>
    <col min="6" max="6" width="15.85546875" style="89" customWidth="1"/>
    <col min="7" max="7" width="16.5703125" style="89" customWidth="1"/>
    <col min="8" max="8" width="14.28515625" style="89" customWidth="1"/>
    <col min="9" max="9" width="22.85546875" style="89" customWidth="1"/>
    <col min="10" max="10" width="14" style="89" customWidth="1"/>
    <col min="11" max="11" width="15.5703125" style="89" customWidth="1"/>
    <col min="12" max="256" width="9.140625" style="89"/>
    <col min="257" max="257" width="7.28515625" style="89" customWidth="1"/>
    <col min="258" max="258" width="50.28515625" style="89" customWidth="1"/>
    <col min="259" max="259" width="16.28515625" style="89" customWidth="1"/>
    <col min="260" max="260" width="16.140625" style="89" customWidth="1"/>
    <col min="261" max="261" width="18.85546875" style="89" customWidth="1"/>
    <col min="262" max="262" width="15.85546875" style="89" customWidth="1"/>
    <col min="263" max="263" width="16.5703125" style="89" customWidth="1"/>
    <col min="264" max="264" width="14.28515625" style="89" customWidth="1"/>
    <col min="265" max="265" width="22.85546875" style="89" customWidth="1"/>
    <col min="266" max="266" width="14" style="89" customWidth="1"/>
    <col min="267" max="267" width="15.5703125" style="89" customWidth="1"/>
    <col min="268" max="512" width="9.140625" style="89"/>
    <col min="513" max="513" width="7.28515625" style="89" customWidth="1"/>
    <col min="514" max="514" width="50.28515625" style="89" customWidth="1"/>
    <col min="515" max="515" width="16.28515625" style="89" customWidth="1"/>
    <col min="516" max="516" width="16.140625" style="89" customWidth="1"/>
    <col min="517" max="517" width="18.85546875" style="89" customWidth="1"/>
    <col min="518" max="518" width="15.85546875" style="89" customWidth="1"/>
    <col min="519" max="519" width="16.5703125" style="89" customWidth="1"/>
    <col min="520" max="520" width="14.28515625" style="89" customWidth="1"/>
    <col min="521" max="521" width="22.85546875" style="89" customWidth="1"/>
    <col min="522" max="522" width="14" style="89" customWidth="1"/>
    <col min="523" max="523" width="15.5703125" style="89" customWidth="1"/>
    <col min="524" max="768" width="9.140625" style="89"/>
    <col min="769" max="769" width="7.28515625" style="89" customWidth="1"/>
    <col min="770" max="770" width="50.28515625" style="89" customWidth="1"/>
    <col min="771" max="771" width="16.28515625" style="89" customWidth="1"/>
    <col min="772" max="772" width="16.140625" style="89" customWidth="1"/>
    <col min="773" max="773" width="18.85546875" style="89" customWidth="1"/>
    <col min="774" max="774" width="15.85546875" style="89" customWidth="1"/>
    <col min="775" max="775" width="16.5703125" style="89" customWidth="1"/>
    <col min="776" max="776" width="14.28515625" style="89" customWidth="1"/>
    <col min="777" max="777" width="22.85546875" style="89" customWidth="1"/>
    <col min="778" max="778" width="14" style="89" customWidth="1"/>
    <col min="779" max="779" width="15.5703125" style="89" customWidth="1"/>
    <col min="780" max="1024" width="9.140625" style="89"/>
    <col min="1025" max="1025" width="7.28515625" style="89" customWidth="1"/>
    <col min="1026" max="1026" width="50.28515625" style="89" customWidth="1"/>
    <col min="1027" max="1027" width="16.28515625" style="89" customWidth="1"/>
    <col min="1028" max="1028" width="16.140625" style="89" customWidth="1"/>
    <col min="1029" max="1029" width="18.85546875" style="89" customWidth="1"/>
    <col min="1030" max="1030" width="15.85546875" style="89" customWidth="1"/>
    <col min="1031" max="1031" width="16.5703125" style="89" customWidth="1"/>
    <col min="1032" max="1032" width="14.28515625" style="89" customWidth="1"/>
    <col min="1033" max="1033" width="22.85546875" style="89" customWidth="1"/>
    <col min="1034" max="1034" width="14" style="89" customWidth="1"/>
    <col min="1035" max="1035" width="15.5703125" style="89" customWidth="1"/>
    <col min="1036" max="1280" width="9.140625" style="89"/>
    <col min="1281" max="1281" width="7.28515625" style="89" customWidth="1"/>
    <col min="1282" max="1282" width="50.28515625" style="89" customWidth="1"/>
    <col min="1283" max="1283" width="16.28515625" style="89" customWidth="1"/>
    <col min="1284" max="1284" width="16.140625" style="89" customWidth="1"/>
    <col min="1285" max="1285" width="18.85546875" style="89" customWidth="1"/>
    <col min="1286" max="1286" width="15.85546875" style="89" customWidth="1"/>
    <col min="1287" max="1287" width="16.5703125" style="89" customWidth="1"/>
    <col min="1288" max="1288" width="14.28515625" style="89" customWidth="1"/>
    <col min="1289" max="1289" width="22.85546875" style="89" customWidth="1"/>
    <col min="1290" max="1290" width="14" style="89" customWidth="1"/>
    <col min="1291" max="1291" width="15.5703125" style="89" customWidth="1"/>
    <col min="1292" max="1536" width="9.140625" style="89"/>
    <col min="1537" max="1537" width="7.28515625" style="89" customWidth="1"/>
    <col min="1538" max="1538" width="50.28515625" style="89" customWidth="1"/>
    <col min="1539" max="1539" width="16.28515625" style="89" customWidth="1"/>
    <col min="1540" max="1540" width="16.140625" style="89" customWidth="1"/>
    <col min="1541" max="1541" width="18.85546875" style="89" customWidth="1"/>
    <col min="1542" max="1542" width="15.85546875" style="89" customWidth="1"/>
    <col min="1543" max="1543" width="16.5703125" style="89" customWidth="1"/>
    <col min="1544" max="1544" width="14.28515625" style="89" customWidth="1"/>
    <col min="1545" max="1545" width="22.85546875" style="89" customWidth="1"/>
    <col min="1546" max="1546" width="14" style="89" customWidth="1"/>
    <col min="1547" max="1547" width="15.5703125" style="89" customWidth="1"/>
    <col min="1548" max="1792" width="9.140625" style="89"/>
    <col min="1793" max="1793" width="7.28515625" style="89" customWidth="1"/>
    <col min="1794" max="1794" width="50.28515625" style="89" customWidth="1"/>
    <col min="1795" max="1795" width="16.28515625" style="89" customWidth="1"/>
    <col min="1796" max="1796" width="16.140625" style="89" customWidth="1"/>
    <col min="1797" max="1797" width="18.85546875" style="89" customWidth="1"/>
    <col min="1798" max="1798" width="15.85546875" style="89" customWidth="1"/>
    <col min="1799" max="1799" width="16.5703125" style="89" customWidth="1"/>
    <col min="1800" max="1800" width="14.28515625" style="89" customWidth="1"/>
    <col min="1801" max="1801" width="22.85546875" style="89" customWidth="1"/>
    <col min="1802" max="1802" width="14" style="89" customWidth="1"/>
    <col min="1803" max="1803" width="15.5703125" style="89" customWidth="1"/>
    <col min="1804" max="2048" width="9.140625" style="89"/>
    <col min="2049" max="2049" width="7.28515625" style="89" customWidth="1"/>
    <col min="2050" max="2050" width="50.28515625" style="89" customWidth="1"/>
    <col min="2051" max="2051" width="16.28515625" style="89" customWidth="1"/>
    <col min="2052" max="2052" width="16.140625" style="89" customWidth="1"/>
    <col min="2053" max="2053" width="18.85546875" style="89" customWidth="1"/>
    <col min="2054" max="2054" width="15.85546875" style="89" customWidth="1"/>
    <col min="2055" max="2055" width="16.5703125" style="89" customWidth="1"/>
    <col min="2056" max="2056" width="14.28515625" style="89" customWidth="1"/>
    <col min="2057" max="2057" width="22.85546875" style="89" customWidth="1"/>
    <col min="2058" max="2058" width="14" style="89" customWidth="1"/>
    <col min="2059" max="2059" width="15.5703125" style="89" customWidth="1"/>
    <col min="2060" max="2304" width="9.140625" style="89"/>
    <col min="2305" max="2305" width="7.28515625" style="89" customWidth="1"/>
    <col min="2306" max="2306" width="50.28515625" style="89" customWidth="1"/>
    <col min="2307" max="2307" width="16.28515625" style="89" customWidth="1"/>
    <col min="2308" max="2308" width="16.140625" style="89" customWidth="1"/>
    <col min="2309" max="2309" width="18.85546875" style="89" customWidth="1"/>
    <col min="2310" max="2310" width="15.85546875" style="89" customWidth="1"/>
    <col min="2311" max="2311" width="16.5703125" style="89" customWidth="1"/>
    <col min="2312" max="2312" width="14.28515625" style="89" customWidth="1"/>
    <col min="2313" max="2313" width="22.85546875" style="89" customWidth="1"/>
    <col min="2314" max="2314" width="14" style="89" customWidth="1"/>
    <col min="2315" max="2315" width="15.5703125" style="89" customWidth="1"/>
    <col min="2316" max="2560" width="9.140625" style="89"/>
    <col min="2561" max="2561" width="7.28515625" style="89" customWidth="1"/>
    <col min="2562" max="2562" width="50.28515625" style="89" customWidth="1"/>
    <col min="2563" max="2563" width="16.28515625" style="89" customWidth="1"/>
    <col min="2564" max="2564" width="16.140625" style="89" customWidth="1"/>
    <col min="2565" max="2565" width="18.85546875" style="89" customWidth="1"/>
    <col min="2566" max="2566" width="15.85546875" style="89" customWidth="1"/>
    <col min="2567" max="2567" width="16.5703125" style="89" customWidth="1"/>
    <col min="2568" max="2568" width="14.28515625" style="89" customWidth="1"/>
    <col min="2569" max="2569" width="22.85546875" style="89" customWidth="1"/>
    <col min="2570" max="2570" width="14" style="89" customWidth="1"/>
    <col min="2571" max="2571" width="15.5703125" style="89" customWidth="1"/>
    <col min="2572" max="2816" width="9.140625" style="89"/>
    <col min="2817" max="2817" width="7.28515625" style="89" customWidth="1"/>
    <col min="2818" max="2818" width="50.28515625" style="89" customWidth="1"/>
    <col min="2819" max="2819" width="16.28515625" style="89" customWidth="1"/>
    <col min="2820" max="2820" width="16.140625" style="89" customWidth="1"/>
    <col min="2821" max="2821" width="18.85546875" style="89" customWidth="1"/>
    <col min="2822" max="2822" width="15.85546875" style="89" customWidth="1"/>
    <col min="2823" max="2823" width="16.5703125" style="89" customWidth="1"/>
    <col min="2824" max="2824" width="14.28515625" style="89" customWidth="1"/>
    <col min="2825" max="2825" width="22.85546875" style="89" customWidth="1"/>
    <col min="2826" max="2826" width="14" style="89" customWidth="1"/>
    <col min="2827" max="2827" width="15.5703125" style="89" customWidth="1"/>
    <col min="2828" max="3072" width="9.140625" style="89"/>
    <col min="3073" max="3073" width="7.28515625" style="89" customWidth="1"/>
    <col min="3074" max="3074" width="50.28515625" style="89" customWidth="1"/>
    <col min="3075" max="3075" width="16.28515625" style="89" customWidth="1"/>
    <col min="3076" max="3076" width="16.140625" style="89" customWidth="1"/>
    <col min="3077" max="3077" width="18.85546875" style="89" customWidth="1"/>
    <col min="3078" max="3078" width="15.85546875" style="89" customWidth="1"/>
    <col min="3079" max="3079" width="16.5703125" style="89" customWidth="1"/>
    <col min="3080" max="3080" width="14.28515625" style="89" customWidth="1"/>
    <col min="3081" max="3081" width="22.85546875" style="89" customWidth="1"/>
    <col min="3082" max="3082" width="14" style="89" customWidth="1"/>
    <col min="3083" max="3083" width="15.5703125" style="89" customWidth="1"/>
    <col min="3084" max="3328" width="9.140625" style="89"/>
    <col min="3329" max="3329" width="7.28515625" style="89" customWidth="1"/>
    <col min="3330" max="3330" width="50.28515625" style="89" customWidth="1"/>
    <col min="3331" max="3331" width="16.28515625" style="89" customWidth="1"/>
    <col min="3332" max="3332" width="16.140625" style="89" customWidth="1"/>
    <col min="3333" max="3333" width="18.85546875" style="89" customWidth="1"/>
    <col min="3334" max="3334" width="15.85546875" style="89" customWidth="1"/>
    <col min="3335" max="3335" width="16.5703125" style="89" customWidth="1"/>
    <col min="3336" max="3336" width="14.28515625" style="89" customWidth="1"/>
    <col min="3337" max="3337" width="22.85546875" style="89" customWidth="1"/>
    <col min="3338" max="3338" width="14" style="89" customWidth="1"/>
    <col min="3339" max="3339" width="15.5703125" style="89" customWidth="1"/>
    <col min="3340" max="3584" width="9.140625" style="89"/>
    <col min="3585" max="3585" width="7.28515625" style="89" customWidth="1"/>
    <col min="3586" max="3586" width="50.28515625" style="89" customWidth="1"/>
    <col min="3587" max="3587" width="16.28515625" style="89" customWidth="1"/>
    <col min="3588" max="3588" width="16.140625" style="89" customWidth="1"/>
    <col min="3589" max="3589" width="18.85546875" style="89" customWidth="1"/>
    <col min="3590" max="3590" width="15.85546875" style="89" customWidth="1"/>
    <col min="3591" max="3591" width="16.5703125" style="89" customWidth="1"/>
    <col min="3592" max="3592" width="14.28515625" style="89" customWidth="1"/>
    <col min="3593" max="3593" width="22.85546875" style="89" customWidth="1"/>
    <col min="3594" max="3594" width="14" style="89" customWidth="1"/>
    <col min="3595" max="3595" width="15.5703125" style="89" customWidth="1"/>
    <col min="3596" max="3840" width="9.140625" style="89"/>
    <col min="3841" max="3841" width="7.28515625" style="89" customWidth="1"/>
    <col min="3842" max="3842" width="50.28515625" style="89" customWidth="1"/>
    <col min="3843" max="3843" width="16.28515625" style="89" customWidth="1"/>
    <col min="3844" max="3844" width="16.140625" style="89" customWidth="1"/>
    <col min="3845" max="3845" width="18.85546875" style="89" customWidth="1"/>
    <col min="3846" max="3846" width="15.85546875" style="89" customWidth="1"/>
    <col min="3847" max="3847" width="16.5703125" style="89" customWidth="1"/>
    <col min="3848" max="3848" width="14.28515625" style="89" customWidth="1"/>
    <col min="3849" max="3849" width="22.85546875" style="89" customWidth="1"/>
    <col min="3850" max="3850" width="14" style="89" customWidth="1"/>
    <col min="3851" max="3851" width="15.5703125" style="89" customWidth="1"/>
    <col min="3852" max="4096" width="9.140625" style="89"/>
    <col min="4097" max="4097" width="7.28515625" style="89" customWidth="1"/>
    <col min="4098" max="4098" width="50.28515625" style="89" customWidth="1"/>
    <col min="4099" max="4099" width="16.28515625" style="89" customWidth="1"/>
    <col min="4100" max="4100" width="16.140625" style="89" customWidth="1"/>
    <col min="4101" max="4101" width="18.85546875" style="89" customWidth="1"/>
    <col min="4102" max="4102" width="15.85546875" style="89" customWidth="1"/>
    <col min="4103" max="4103" width="16.5703125" style="89" customWidth="1"/>
    <col min="4104" max="4104" width="14.28515625" style="89" customWidth="1"/>
    <col min="4105" max="4105" width="22.85546875" style="89" customWidth="1"/>
    <col min="4106" max="4106" width="14" style="89" customWidth="1"/>
    <col min="4107" max="4107" width="15.5703125" style="89" customWidth="1"/>
    <col min="4108" max="4352" width="9.140625" style="89"/>
    <col min="4353" max="4353" width="7.28515625" style="89" customWidth="1"/>
    <col min="4354" max="4354" width="50.28515625" style="89" customWidth="1"/>
    <col min="4355" max="4355" width="16.28515625" style="89" customWidth="1"/>
    <col min="4356" max="4356" width="16.140625" style="89" customWidth="1"/>
    <col min="4357" max="4357" width="18.85546875" style="89" customWidth="1"/>
    <col min="4358" max="4358" width="15.85546875" style="89" customWidth="1"/>
    <col min="4359" max="4359" width="16.5703125" style="89" customWidth="1"/>
    <col min="4360" max="4360" width="14.28515625" style="89" customWidth="1"/>
    <col min="4361" max="4361" width="22.85546875" style="89" customWidth="1"/>
    <col min="4362" max="4362" width="14" style="89" customWidth="1"/>
    <col min="4363" max="4363" width="15.5703125" style="89" customWidth="1"/>
    <col min="4364" max="4608" width="9.140625" style="89"/>
    <col min="4609" max="4609" width="7.28515625" style="89" customWidth="1"/>
    <col min="4610" max="4610" width="50.28515625" style="89" customWidth="1"/>
    <col min="4611" max="4611" width="16.28515625" style="89" customWidth="1"/>
    <col min="4612" max="4612" width="16.140625" style="89" customWidth="1"/>
    <col min="4613" max="4613" width="18.85546875" style="89" customWidth="1"/>
    <col min="4614" max="4614" width="15.85546875" style="89" customWidth="1"/>
    <col min="4615" max="4615" width="16.5703125" style="89" customWidth="1"/>
    <col min="4616" max="4616" width="14.28515625" style="89" customWidth="1"/>
    <col min="4617" max="4617" width="22.85546875" style="89" customWidth="1"/>
    <col min="4618" max="4618" width="14" style="89" customWidth="1"/>
    <col min="4619" max="4619" width="15.5703125" style="89" customWidth="1"/>
    <col min="4620" max="4864" width="9.140625" style="89"/>
    <col min="4865" max="4865" width="7.28515625" style="89" customWidth="1"/>
    <col min="4866" max="4866" width="50.28515625" style="89" customWidth="1"/>
    <col min="4867" max="4867" width="16.28515625" style="89" customWidth="1"/>
    <col min="4868" max="4868" width="16.140625" style="89" customWidth="1"/>
    <col min="4869" max="4869" width="18.85546875" style="89" customWidth="1"/>
    <col min="4870" max="4870" width="15.85546875" style="89" customWidth="1"/>
    <col min="4871" max="4871" width="16.5703125" style="89" customWidth="1"/>
    <col min="4872" max="4872" width="14.28515625" style="89" customWidth="1"/>
    <col min="4873" max="4873" width="22.85546875" style="89" customWidth="1"/>
    <col min="4874" max="4874" width="14" style="89" customWidth="1"/>
    <col min="4875" max="4875" width="15.5703125" style="89" customWidth="1"/>
    <col min="4876" max="5120" width="9.140625" style="89"/>
    <col min="5121" max="5121" width="7.28515625" style="89" customWidth="1"/>
    <col min="5122" max="5122" width="50.28515625" style="89" customWidth="1"/>
    <col min="5123" max="5123" width="16.28515625" style="89" customWidth="1"/>
    <col min="5124" max="5124" width="16.140625" style="89" customWidth="1"/>
    <col min="5125" max="5125" width="18.85546875" style="89" customWidth="1"/>
    <col min="5126" max="5126" width="15.85546875" style="89" customWidth="1"/>
    <col min="5127" max="5127" width="16.5703125" style="89" customWidth="1"/>
    <col min="5128" max="5128" width="14.28515625" style="89" customWidth="1"/>
    <col min="5129" max="5129" width="22.85546875" style="89" customWidth="1"/>
    <col min="5130" max="5130" width="14" style="89" customWidth="1"/>
    <col min="5131" max="5131" width="15.5703125" style="89" customWidth="1"/>
    <col min="5132" max="5376" width="9.140625" style="89"/>
    <col min="5377" max="5377" width="7.28515625" style="89" customWidth="1"/>
    <col min="5378" max="5378" width="50.28515625" style="89" customWidth="1"/>
    <col min="5379" max="5379" width="16.28515625" style="89" customWidth="1"/>
    <col min="5380" max="5380" width="16.140625" style="89" customWidth="1"/>
    <col min="5381" max="5381" width="18.85546875" style="89" customWidth="1"/>
    <col min="5382" max="5382" width="15.85546875" style="89" customWidth="1"/>
    <col min="5383" max="5383" width="16.5703125" style="89" customWidth="1"/>
    <col min="5384" max="5384" width="14.28515625" style="89" customWidth="1"/>
    <col min="5385" max="5385" width="22.85546875" style="89" customWidth="1"/>
    <col min="5386" max="5386" width="14" style="89" customWidth="1"/>
    <col min="5387" max="5387" width="15.5703125" style="89" customWidth="1"/>
    <col min="5388" max="5632" width="9.140625" style="89"/>
    <col min="5633" max="5633" width="7.28515625" style="89" customWidth="1"/>
    <col min="5634" max="5634" width="50.28515625" style="89" customWidth="1"/>
    <col min="5635" max="5635" width="16.28515625" style="89" customWidth="1"/>
    <col min="5636" max="5636" width="16.140625" style="89" customWidth="1"/>
    <col min="5637" max="5637" width="18.85546875" style="89" customWidth="1"/>
    <col min="5638" max="5638" width="15.85546875" style="89" customWidth="1"/>
    <col min="5639" max="5639" width="16.5703125" style="89" customWidth="1"/>
    <col min="5640" max="5640" width="14.28515625" style="89" customWidth="1"/>
    <col min="5641" max="5641" width="22.85546875" style="89" customWidth="1"/>
    <col min="5642" max="5642" width="14" style="89" customWidth="1"/>
    <col min="5643" max="5643" width="15.5703125" style="89" customWidth="1"/>
    <col min="5644" max="5888" width="9.140625" style="89"/>
    <col min="5889" max="5889" width="7.28515625" style="89" customWidth="1"/>
    <col min="5890" max="5890" width="50.28515625" style="89" customWidth="1"/>
    <col min="5891" max="5891" width="16.28515625" style="89" customWidth="1"/>
    <col min="5892" max="5892" width="16.140625" style="89" customWidth="1"/>
    <col min="5893" max="5893" width="18.85546875" style="89" customWidth="1"/>
    <col min="5894" max="5894" width="15.85546875" style="89" customWidth="1"/>
    <col min="5895" max="5895" width="16.5703125" style="89" customWidth="1"/>
    <col min="5896" max="5896" width="14.28515625" style="89" customWidth="1"/>
    <col min="5897" max="5897" width="22.85546875" style="89" customWidth="1"/>
    <col min="5898" max="5898" width="14" style="89" customWidth="1"/>
    <col min="5899" max="5899" width="15.5703125" style="89" customWidth="1"/>
    <col min="5900" max="6144" width="9.140625" style="89"/>
    <col min="6145" max="6145" width="7.28515625" style="89" customWidth="1"/>
    <col min="6146" max="6146" width="50.28515625" style="89" customWidth="1"/>
    <col min="6147" max="6147" width="16.28515625" style="89" customWidth="1"/>
    <col min="6148" max="6148" width="16.140625" style="89" customWidth="1"/>
    <col min="6149" max="6149" width="18.85546875" style="89" customWidth="1"/>
    <col min="6150" max="6150" width="15.85546875" style="89" customWidth="1"/>
    <col min="6151" max="6151" width="16.5703125" style="89" customWidth="1"/>
    <col min="6152" max="6152" width="14.28515625" style="89" customWidth="1"/>
    <col min="6153" max="6153" width="22.85546875" style="89" customWidth="1"/>
    <col min="6154" max="6154" width="14" style="89" customWidth="1"/>
    <col min="6155" max="6155" width="15.5703125" style="89" customWidth="1"/>
    <col min="6156" max="6400" width="9.140625" style="89"/>
    <col min="6401" max="6401" width="7.28515625" style="89" customWidth="1"/>
    <col min="6402" max="6402" width="50.28515625" style="89" customWidth="1"/>
    <col min="6403" max="6403" width="16.28515625" style="89" customWidth="1"/>
    <col min="6404" max="6404" width="16.140625" style="89" customWidth="1"/>
    <col min="6405" max="6405" width="18.85546875" style="89" customWidth="1"/>
    <col min="6406" max="6406" width="15.85546875" style="89" customWidth="1"/>
    <col min="6407" max="6407" width="16.5703125" style="89" customWidth="1"/>
    <col min="6408" max="6408" width="14.28515625" style="89" customWidth="1"/>
    <col min="6409" max="6409" width="22.85546875" style="89" customWidth="1"/>
    <col min="6410" max="6410" width="14" style="89" customWidth="1"/>
    <col min="6411" max="6411" width="15.5703125" style="89" customWidth="1"/>
    <col min="6412" max="6656" width="9.140625" style="89"/>
    <col min="6657" max="6657" width="7.28515625" style="89" customWidth="1"/>
    <col min="6658" max="6658" width="50.28515625" style="89" customWidth="1"/>
    <col min="6659" max="6659" width="16.28515625" style="89" customWidth="1"/>
    <col min="6660" max="6660" width="16.140625" style="89" customWidth="1"/>
    <col min="6661" max="6661" width="18.85546875" style="89" customWidth="1"/>
    <col min="6662" max="6662" width="15.85546875" style="89" customWidth="1"/>
    <col min="6663" max="6663" width="16.5703125" style="89" customWidth="1"/>
    <col min="6664" max="6664" width="14.28515625" style="89" customWidth="1"/>
    <col min="6665" max="6665" width="22.85546875" style="89" customWidth="1"/>
    <col min="6666" max="6666" width="14" style="89" customWidth="1"/>
    <col min="6667" max="6667" width="15.5703125" style="89" customWidth="1"/>
    <col min="6668" max="6912" width="9.140625" style="89"/>
    <col min="6913" max="6913" width="7.28515625" style="89" customWidth="1"/>
    <col min="6914" max="6914" width="50.28515625" style="89" customWidth="1"/>
    <col min="6915" max="6915" width="16.28515625" style="89" customWidth="1"/>
    <col min="6916" max="6916" width="16.140625" style="89" customWidth="1"/>
    <col min="6917" max="6917" width="18.85546875" style="89" customWidth="1"/>
    <col min="6918" max="6918" width="15.85546875" style="89" customWidth="1"/>
    <col min="6919" max="6919" width="16.5703125" style="89" customWidth="1"/>
    <col min="6920" max="6920" width="14.28515625" style="89" customWidth="1"/>
    <col min="6921" max="6921" width="22.85546875" style="89" customWidth="1"/>
    <col min="6922" max="6922" width="14" style="89" customWidth="1"/>
    <col min="6923" max="6923" width="15.5703125" style="89" customWidth="1"/>
    <col min="6924" max="7168" width="9.140625" style="89"/>
    <col min="7169" max="7169" width="7.28515625" style="89" customWidth="1"/>
    <col min="7170" max="7170" width="50.28515625" style="89" customWidth="1"/>
    <col min="7171" max="7171" width="16.28515625" style="89" customWidth="1"/>
    <col min="7172" max="7172" width="16.140625" style="89" customWidth="1"/>
    <col min="7173" max="7173" width="18.85546875" style="89" customWidth="1"/>
    <col min="7174" max="7174" width="15.85546875" style="89" customWidth="1"/>
    <col min="7175" max="7175" width="16.5703125" style="89" customWidth="1"/>
    <col min="7176" max="7176" width="14.28515625" style="89" customWidth="1"/>
    <col min="7177" max="7177" width="22.85546875" style="89" customWidth="1"/>
    <col min="7178" max="7178" width="14" style="89" customWidth="1"/>
    <col min="7179" max="7179" width="15.5703125" style="89" customWidth="1"/>
    <col min="7180" max="7424" width="9.140625" style="89"/>
    <col min="7425" max="7425" width="7.28515625" style="89" customWidth="1"/>
    <col min="7426" max="7426" width="50.28515625" style="89" customWidth="1"/>
    <col min="7427" max="7427" width="16.28515625" style="89" customWidth="1"/>
    <col min="7428" max="7428" width="16.140625" style="89" customWidth="1"/>
    <col min="7429" max="7429" width="18.85546875" style="89" customWidth="1"/>
    <col min="7430" max="7430" width="15.85546875" style="89" customWidth="1"/>
    <col min="7431" max="7431" width="16.5703125" style="89" customWidth="1"/>
    <col min="7432" max="7432" width="14.28515625" style="89" customWidth="1"/>
    <col min="7433" max="7433" width="22.85546875" style="89" customWidth="1"/>
    <col min="7434" max="7434" width="14" style="89" customWidth="1"/>
    <col min="7435" max="7435" width="15.5703125" style="89" customWidth="1"/>
    <col min="7436" max="7680" width="9.140625" style="89"/>
    <col min="7681" max="7681" width="7.28515625" style="89" customWidth="1"/>
    <col min="7682" max="7682" width="50.28515625" style="89" customWidth="1"/>
    <col min="7683" max="7683" width="16.28515625" style="89" customWidth="1"/>
    <col min="7684" max="7684" width="16.140625" style="89" customWidth="1"/>
    <col min="7685" max="7685" width="18.85546875" style="89" customWidth="1"/>
    <col min="7686" max="7686" width="15.85546875" style="89" customWidth="1"/>
    <col min="7687" max="7687" width="16.5703125" style="89" customWidth="1"/>
    <col min="7688" max="7688" width="14.28515625" style="89" customWidth="1"/>
    <col min="7689" max="7689" width="22.85546875" style="89" customWidth="1"/>
    <col min="7690" max="7690" width="14" style="89" customWidth="1"/>
    <col min="7691" max="7691" width="15.5703125" style="89" customWidth="1"/>
    <col min="7692" max="7936" width="9.140625" style="89"/>
    <col min="7937" max="7937" width="7.28515625" style="89" customWidth="1"/>
    <col min="7938" max="7938" width="50.28515625" style="89" customWidth="1"/>
    <col min="7939" max="7939" width="16.28515625" style="89" customWidth="1"/>
    <col min="7940" max="7940" width="16.140625" style="89" customWidth="1"/>
    <col min="7941" max="7941" width="18.85546875" style="89" customWidth="1"/>
    <col min="7942" max="7942" width="15.85546875" style="89" customWidth="1"/>
    <col min="7943" max="7943" width="16.5703125" style="89" customWidth="1"/>
    <col min="7944" max="7944" width="14.28515625" style="89" customWidth="1"/>
    <col min="7945" max="7945" width="22.85546875" style="89" customWidth="1"/>
    <col min="7946" max="7946" width="14" style="89" customWidth="1"/>
    <col min="7947" max="7947" width="15.5703125" style="89" customWidth="1"/>
    <col min="7948" max="8192" width="9.140625" style="89"/>
    <col min="8193" max="8193" width="7.28515625" style="89" customWidth="1"/>
    <col min="8194" max="8194" width="50.28515625" style="89" customWidth="1"/>
    <col min="8195" max="8195" width="16.28515625" style="89" customWidth="1"/>
    <col min="8196" max="8196" width="16.140625" style="89" customWidth="1"/>
    <col min="8197" max="8197" width="18.85546875" style="89" customWidth="1"/>
    <col min="8198" max="8198" width="15.85546875" style="89" customWidth="1"/>
    <col min="8199" max="8199" width="16.5703125" style="89" customWidth="1"/>
    <col min="8200" max="8200" width="14.28515625" style="89" customWidth="1"/>
    <col min="8201" max="8201" width="22.85546875" style="89" customWidth="1"/>
    <col min="8202" max="8202" width="14" style="89" customWidth="1"/>
    <col min="8203" max="8203" width="15.5703125" style="89" customWidth="1"/>
    <col min="8204" max="8448" width="9.140625" style="89"/>
    <col min="8449" max="8449" width="7.28515625" style="89" customWidth="1"/>
    <col min="8450" max="8450" width="50.28515625" style="89" customWidth="1"/>
    <col min="8451" max="8451" width="16.28515625" style="89" customWidth="1"/>
    <col min="8452" max="8452" width="16.140625" style="89" customWidth="1"/>
    <col min="8453" max="8453" width="18.85546875" style="89" customWidth="1"/>
    <col min="8454" max="8454" width="15.85546875" style="89" customWidth="1"/>
    <col min="8455" max="8455" width="16.5703125" style="89" customWidth="1"/>
    <col min="8456" max="8456" width="14.28515625" style="89" customWidth="1"/>
    <col min="8457" max="8457" width="22.85546875" style="89" customWidth="1"/>
    <col min="8458" max="8458" width="14" style="89" customWidth="1"/>
    <col min="8459" max="8459" width="15.5703125" style="89" customWidth="1"/>
    <col min="8460" max="8704" width="9.140625" style="89"/>
    <col min="8705" max="8705" width="7.28515625" style="89" customWidth="1"/>
    <col min="8706" max="8706" width="50.28515625" style="89" customWidth="1"/>
    <col min="8707" max="8707" width="16.28515625" style="89" customWidth="1"/>
    <col min="8708" max="8708" width="16.140625" style="89" customWidth="1"/>
    <col min="8709" max="8709" width="18.85546875" style="89" customWidth="1"/>
    <col min="8710" max="8710" width="15.85546875" style="89" customWidth="1"/>
    <col min="8711" max="8711" width="16.5703125" style="89" customWidth="1"/>
    <col min="8712" max="8712" width="14.28515625" style="89" customWidth="1"/>
    <col min="8713" max="8713" width="22.85546875" style="89" customWidth="1"/>
    <col min="8714" max="8714" width="14" style="89" customWidth="1"/>
    <col min="8715" max="8715" width="15.5703125" style="89" customWidth="1"/>
    <col min="8716" max="8960" width="9.140625" style="89"/>
    <col min="8961" max="8961" width="7.28515625" style="89" customWidth="1"/>
    <col min="8962" max="8962" width="50.28515625" style="89" customWidth="1"/>
    <col min="8963" max="8963" width="16.28515625" style="89" customWidth="1"/>
    <col min="8964" max="8964" width="16.140625" style="89" customWidth="1"/>
    <col min="8965" max="8965" width="18.85546875" style="89" customWidth="1"/>
    <col min="8966" max="8966" width="15.85546875" style="89" customWidth="1"/>
    <col min="8967" max="8967" width="16.5703125" style="89" customWidth="1"/>
    <col min="8968" max="8968" width="14.28515625" style="89" customWidth="1"/>
    <col min="8969" max="8969" width="22.85546875" style="89" customWidth="1"/>
    <col min="8970" max="8970" width="14" style="89" customWidth="1"/>
    <col min="8971" max="8971" width="15.5703125" style="89" customWidth="1"/>
    <col min="8972" max="9216" width="9.140625" style="89"/>
    <col min="9217" max="9217" width="7.28515625" style="89" customWidth="1"/>
    <col min="9218" max="9218" width="50.28515625" style="89" customWidth="1"/>
    <col min="9219" max="9219" width="16.28515625" style="89" customWidth="1"/>
    <col min="9220" max="9220" width="16.140625" style="89" customWidth="1"/>
    <col min="9221" max="9221" width="18.85546875" style="89" customWidth="1"/>
    <col min="9222" max="9222" width="15.85546875" style="89" customWidth="1"/>
    <col min="9223" max="9223" width="16.5703125" style="89" customWidth="1"/>
    <col min="9224" max="9224" width="14.28515625" style="89" customWidth="1"/>
    <col min="9225" max="9225" width="22.85546875" style="89" customWidth="1"/>
    <col min="9226" max="9226" width="14" style="89" customWidth="1"/>
    <col min="9227" max="9227" width="15.5703125" style="89" customWidth="1"/>
    <col min="9228" max="9472" width="9.140625" style="89"/>
    <col min="9473" max="9473" width="7.28515625" style="89" customWidth="1"/>
    <col min="9474" max="9474" width="50.28515625" style="89" customWidth="1"/>
    <col min="9475" max="9475" width="16.28515625" style="89" customWidth="1"/>
    <col min="9476" max="9476" width="16.140625" style="89" customWidth="1"/>
    <col min="9477" max="9477" width="18.85546875" style="89" customWidth="1"/>
    <col min="9478" max="9478" width="15.85546875" style="89" customWidth="1"/>
    <col min="9479" max="9479" width="16.5703125" style="89" customWidth="1"/>
    <col min="9480" max="9480" width="14.28515625" style="89" customWidth="1"/>
    <col min="9481" max="9481" width="22.85546875" style="89" customWidth="1"/>
    <col min="9482" max="9482" width="14" style="89" customWidth="1"/>
    <col min="9483" max="9483" width="15.5703125" style="89" customWidth="1"/>
    <col min="9484" max="9728" width="9.140625" style="89"/>
    <col min="9729" max="9729" width="7.28515625" style="89" customWidth="1"/>
    <col min="9730" max="9730" width="50.28515625" style="89" customWidth="1"/>
    <col min="9731" max="9731" width="16.28515625" style="89" customWidth="1"/>
    <col min="9732" max="9732" width="16.140625" style="89" customWidth="1"/>
    <col min="9733" max="9733" width="18.85546875" style="89" customWidth="1"/>
    <col min="9734" max="9734" width="15.85546875" style="89" customWidth="1"/>
    <col min="9735" max="9735" width="16.5703125" style="89" customWidth="1"/>
    <col min="9736" max="9736" width="14.28515625" style="89" customWidth="1"/>
    <col min="9737" max="9737" width="22.85546875" style="89" customWidth="1"/>
    <col min="9738" max="9738" width="14" style="89" customWidth="1"/>
    <col min="9739" max="9739" width="15.5703125" style="89" customWidth="1"/>
    <col min="9740" max="9984" width="9.140625" style="89"/>
    <col min="9985" max="9985" width="7.28515625" style="89" customWidth="1"/>
    <col min="9986" max="9986" width="50.28515625" style="89" customWidth="1"/>
    <col min="9987" max="9987" width="16.28515625" style="89" customWidth="1"/>
    <col min="9988" max="9988" width="16.140625" style="89" customWidth="1"/>
    <col min="9989" max="9989" width="18.85546875" style="89" customWidth="1"/>
    <col min="9990" max="9990" width="15.85546875" style="89" customWidth="1"/>
    <col min="9991" max="9991" width="16.5703125" style="89" customWidth="1"/>
    <col min="9992" max="9992" width="14.28515625" style="89" customWidth="1"/>
    <col min="9993" max="9993" width="22.85546875" style="89" customWidth="1"/>
    <col min="9994" max="9994" width="14" style="89" customWidth="1"/>
    <col min="9995" max="9995" width="15.5703125" style="89" customWidth="1"/>
    <col min="9996" max="10240" width="9.140625" style="89"/>
    <col min="10241" max="10241" width="7.28515625" style="89" customWidth="1"/>
    <col min="10242" max="10242" width="50.28515625" style="89" customWidth="1"/>
    <col min="10243" max="10243" width="16.28515625" style="89" customWidth="1"/>
    <col min="10244" max="10244" width="16.140625" style="89" customWidth="1"/>
    <col min="10245" max="10245" width="18.85546875" style="89" customWidth="1"/>
    <col min="10246" max="10246" width="15.85546875" style="89" customWidth="1"/>
    <col min="10247" max="10247" width="16.5703125" style="89" customWidth="1"/>
    <col min="10248" max="10248" width="14.28515625" style="89" customWidth="1"/>
    <col min="10249" max="10249" width="22.85546875" style="89" customWidth="1"/>
    <col min="10250" max="10250" width="14" style="89" customWidth="1"/>
    <col min="10251" max="10251" width="15.5703125" style="89" customWidth="1"/>
    <col min="10252" max="10496" width="9.140625" style="89"/>
    <col min="10497" max="10497" width="7.28515625" style="89" customWidth="1"/>
    <col min="10498" max="10498" width="50.28515625" style="89" customWidth="1"/>
    <col min="10499" max="10499" width="16.28515625" style="89" customWidth="1"/>
    <col min="10500" max="10500" width="16.140625" style="89" customWidth="1"/>
    <col min="10501" max="10501" width="18.85546875" style="89" customWidth="1"/>
    <col min="10502" max="10502" width="15.85546875" style="89" customWidth="1"/>
    <col min="10503" max="10503" width="16.5703125" style="89" customWidth="1"/>
    <col min="10504" max="10504" width="14.28515625" style="89" customWidth="1"/>
    <col min="10505" max="10505" width="22.85546875" style="89" customWidth="1"/>
    <col min="10506" max="10506" width="14" style="89" customWidth="1"/>
    <col min="10507" max="10507" width="15.5703125" style="89" customWidth="1"/>
    <col min="10508" max="10752" width="9.140625" style="89"/>
    <col min="10753" max="10753" width="7.28515625" style="89" customWidth="1"/>
    <col min="10754" max="10754" width="50.28515625" style="89" customWidth="1"/>
    <col min="10755" max="10755" width="16.28515625" style="89" customWidth="1"/>
    <col min="10756" max="10756" width="16.140625" style="89" customWidth="1"/>
    <col min="10757" max="10757" width="18.85546875" style="89" customWidth="1"/>
    <col min="10758" max="10758" width="15.85546875" style="89" customWidth="1"/>
    <col min="10759" max="10759" width="16.5703125" style="89" customWidth="1"/>
    <col min="10760" max="10760" width="14.28515625" style="89" customWidth="1"/>
    <col min="10761" max="10761" width="22.85546875" style="89" customWidth="1"/>
    <col min="10762" max="10762" width="14" style="89" customWidth="1"/>
    <col min="10763" max="10763" width="15.5703125" style="89" customWidth="1"/>
    <col min="10764" max="11008" width="9.140625" style="89"/>
    <col min="11009" max="11009" width="7.28515625" style="89" customWidth="1"/>
    <col min="11010" max="11010" width="50.28515625" style="89" customWidth="1"/>
    <col min="11011" max="11011" width="16.28515625" style="89" customWidth="1"/>
    <col min="11012" max="11012" width="16.140625" style="89" customWidth="1"/>
    <col min="11013" max="11013" width="18.85546875" style="89" customWidth="1"/>
    <col min="11014" max="11014" width="15.85546875" style="89" customWidth="1"/>
    <col min="11015" max="11015" width="16.5703125" style="89" customWidth="1"/>
    <col min="11016" max="11016" width="14.28515625" style="89" customWidth="1"/>
    <col min="11017" max="11017" width="22.85546875" style="89" customWidth="1"/>
    <col min="11018" max="11018" width="14" style="89" customWidth="1"/>
    <col min="11019" max="11019" width="15.5703125" style="89" customWidth="1"/>
    <col min="11020" max="11264" width="9.140625" style="89"/>
    <col min="11265" max="11265" width="7.28515625" style="89" customWidth="1"/>
    <col min="11266" max="11266" width="50.28515625" style="89" customWidth="1"/>
    <col min="11267" max="11267" width="16.28515625" style="89" customWidth="1"/>
    <col min="11268" max="11268" width="16.140625" style="89" customWidth="1"/>
    <col min="11269" max="11269" width="18.85546875" style="89" customWidth="1"/>
    <col min="11270" max="11270" width="15.85546875" style="89" customWidth="1"/>
    <col min="11271" max="11271" width="16.5703125" style="89" customWidth="1"/>
    <col min="11272" max="11272" width="14.28515625" style="89" customWidth="1"/>
    <col min="11273" max="11273" width="22.85546875" style="89" customWidth="1"/>
    <col min="11274" max="11274" width="14" style="89" customWidth="1"/>
    <col min="11275" max="11275" width="15.5703125" style="89" customWidth="1"/>
    <col min="11276" max="11520" width="9.140625" style="89"/>
    <col min="11521" max="11521" width="7.28515625" style="89" customWidth="1"/>
    <col min="11522" max="11522" width="50.28515625" style="89" customWidth="1"/>
    <col min="11523" max="11523" width="16.28515625" style="89" customWidth="1"/>
    <col min="11524" max="11524" width="16.140625" style="89" customWidth="1"/>
    <col min="11525" max="11525" width="18.85546875" style="89" customWidth="1"/>
    <col min="11526" max="11526" width="15.85546875" style="89" customWidth="1"/>
    <col min="11527" max="11527" width="16.5703125" style="89" customWidth="1"/>
    <col min="11528" max="11528" width="14.28515625" style="89" customWidth="1"/>
    <col min="11529" max="11529" width="22.85546875" style="89" customWidth="1"/>
    <col min="11530" max="11530" width="14" style="89" customWidth="1"/>
    <col min="11531" max="11531" width="15.5703125" style="89" customWidth="1"/>
    <col min="11532" max="11776" width="9.140625" style="89"/>
    <col min="11777" max="11777" width="7.28515625" style="89" customWidth="1"/>
    <col min="11778" max="11778" width="50.28515625" style="89" customWidth="1"/>
    <col min="11779" max="11779" width="16.28515625" style="89" customWidth="1"/>
    <col min="11780" max="11780" width="16.140625" style="89" customWidth="1"/>
    <col min="11781" max="11781" width="18.85546875" style="89" customWidth="1"/>
    <col min="11782" max="11782" width="15.85546875" style="89" customWidth="1"/>
    <col min="11783" max="11783" width="16.5703125" style="89" customWidth="1"/>
    <col min="11784" max="11784" width="14.28515625" style="89" customWidth="1"/>
    <col min="11785" max="11785" width="22.85546875" style="89" customWidth="1"/>
    <col min="11786" max="11786" width="14" style="89" customWidth="1"/>
    <col min="11787" max="11787" width="15.5703125" style="89" customWidth="1"/>
    <col min="11788" max="12032" width="9.140625" style="89"/>
    <col min="12033" max="12033" width="7.28515625" style="89" customWidth="1"/>
    <col min="12034" max="12034" width="50.28515625" style="89" customWidth="1"/>
    <col min="12035" max="12035" width="16.28515625" style="89" customWidth="1"/>
    <col min="12036" max="12036" width="16.140625" style="89" customWidth="1"/>
    <col min="12037" max="12037" width="18.85546875" style="89" customWidth="1"/>
    <col min="12038" max="12038" width="15.85546875" style="89" customWidth="1"/>
    <col min="12039" max="12039" width="16.5703125" style="89" customWidth="1"/>
    <col min="12040" max="12040" width="14.28515625" style="89" customWidth="1"/>
    <col min="12041" max="12041" width="22.85546875" style="89" customWidth="1"/>
    <col min="12042" max="12042" width="14" style="89" customWidth="1"/>
    <col min="12043" max="12043" width="15.5703125" style="89" customWidth="1"/>
    <col min="12044" max="12288" width="9.140625" style="89"/>
    <col min="12289" max="12289" width="7.28515625" style="89" customWidth="1"/>
    <col min="12290" max="12290" width="50.28515625" style="89" customWidth="1"/>
    <col min="12291" max="12291" width="16.28515625" style="89" customWidth="1"/>
    <col min="12292" max="12292" width="16.140625" style="89" customWidth="1"/>
    <col min="12293" max="12293" width="18.85546875" style="89" customWidth="1"/>
    <col min="12294" max="12294" width="15.85546875" style="89" customWidth="1"/>
    <col min="12295" max="12295" width="16.5703125" style="89" customWidth="1"/>
    <col min="12296" max="12296" width="14.28515625" style="89" customWidth="1"/>
    <col min="12297" max="12297" width="22.85546875" style="89" customWidth="1"/>
    <col min="12298" max="12298" width="14" style="89" customWidth="1"/>
    <col min="12299" max="12299" width="15.5703125" style="89" customWidth="1"/>
    <col min="12300" max="12544" width="9.140625" style="89"/>
    <col min="12545" max="12545" width="7.28515625" style="89" customWidth="1"/>
    <col min="12546" max="12546" width="50.28515625" style="89" customWidth="1"/>
    <col min="12547" max="12547" width="16.28515625" style="89" customWidth="1"/>
    <col min="12548" max="12548" width="16.140625" style="89" customWidth="1"/>
    <col min="12549" max="12549" width="18.85546875" style="89" customWidth="1"/>
    <col min="12550" max="12550" width="15.85546875" style="89" customWidth="1"/>
    <col min="12551" max="12551" width="16.5703125" style="89" customWidth="1"/>
    <col min="12552" max="12552" width="14.28515625" style="89" customWidth="1"/>
    <col min="12553" max="12553" width="22.85546875" style="89" customWidth="1"/>
    <col min="12554" max="12554" width="14" style="89" customWidth="1"/>
    <col min="12555" max="12555" width="15.5703125" style="89" customWidth="1"/>
    <col min="12556" max="12800" width="9.140625" style="89"/>
    <col min="12801" max="12801" width="7.28515625" style="89" customWidth="1"/>
    <col min="12802" max="12802" width="50.28515625" style="89" customWidth="1"/>
    <col min="12803" max="12803" width="16.28515625" style="89" customWidth="1"/>
    <col min="12804" max="12804" width="16.140625" style="89" customWidth="1"/>
    <col min="12805" max="12805" width="18.85546875" style="89" customWidth="1"/>
    <col min="12806" max="12806" width="15.85546875" style="89" customWidth="1"/>
    <col min="12807" max="12807" width="16.5703125" style="89" customWidth="1"/>
    <col min="12808" max="12808" width="14.28515625" style="89" customWidth="1"/>
    <col min="12809" max="12809" width="22.85546875" style="89" customWidth="1"/>
    <col min="12810" max="12810" width="14" style="89" customWidth="1"/>
    <col min="12811" max="12811" width="15.5703125" style="89" customWidth="1"/>
    <col min="12812" max="13056" width="9.140625" style="89"/>
    <col min="13057" max="13057" width="7.28515625" style="89" customWidth="1"/>
    <col min="13058" max="13058" width="50.28515625" style="89" customWidth="1"/>
    <col min="13059" max="13059" width="16.28515625" style="89" customWidth="1"/>
    <col min="13060" max="13060" width="16.140625" style="89" customWidth="1"/>
    <col min="13061" max="13061" width="18.85546875" style="89" customWidth="1"/>
    <col min="13062" max="13062" width="15.85546875" style="89" customWidth="1"/>
    <col min="13063" max="13063" width="16.5703125" style="89" customWidth="1"/>
    <col min="13064" max="13064" width="14.28515625" style="89" customWidth="1"/>
    <col min="13065" max="13065" width="22.85546875" style="89" customWidth="1"/>
    <col min="13066" max="13066" width="14" style="89" customWidth="1"/>
    <col min="13067" max="13067" width="15.5703125" style="89" customWidth="1"/>
    <col min="13068" max="13312" width="9.140625" style="89"/>
    <col min="13313" max="13313" width="7.28515625" style="89" customWidth="1"/>
    <col min="13314" max="13314" width="50.28515625" style="89" customWidth="1"/>
    <col min="13315" max="13315" width="16.28515625" style="89" customWidth="1"/>
    <col min="13316" max="13316" width="16.140625" style="89" customWidth="1"/>
    <col min="13317" max="13317" width="18.85546875" style="89" customWidth="1"/>
    <col min="13318" max="13318" width="15.85546875" style="89" customWidth="1"/>
    <col min="13319" max="13319" width="16.5703125" style="89" customWidth="1"/>
    <col min="13320" max="13320" width="14.28515625" style="89" customWidth="1"/>
    <col min="13321" max="13321" width="22.85546875" style="89" customWidth="1"/>
    <col min="13322" max="13322" width="14" style="89" customWidth="1"/>
    <col min="13323" max="13323" width="15.5703125" style="89" customWidth="1"/>
    <col min="13324" max="13568" width="9.140625" style="89"/>
    <col min="13569" max="13569" width="7.28515625" style="89" customWidth="1"/>
    <col min="13570" max="13570" width="50.28515625" style="89" customWidth="1"/>
    <col min="13571" max="13571" width="16.28515625" style="89" customWidth="1"/>
    <col min="13572" max="13572" width="16.140625" style="89" customWidth="1"/>
    <col min="13573" max="13573" width="18.85546875" style="89" customWidth="1"/>
    <col min="13574" max="13574" width="15.85546875" style="89" customWidth="1"/>
    <col min="13575" max="13575" width="16.5703125" style="89" customWidth="1"/>
    <col min="13576" max="13576" width="14.28515625" style="89" customWidth="1"/>
    <col min="13577" max="13577" width="22.85546875" style="89" customWidth="1"/>
    <col min="13578" max="13578" width="14" style="89" customWidth="1"/>
    <col min="13579" max="13579" width="15.5703125" style="89" customWidth="1"/>
    <col min="13580" max="13824" width="9.140625" style="89"/>
    <col min="13825" max="13825" width="7.28515625" style="89" customWidth="1"/>
    <col min="13826" max="13826" width="50.28515625" style="89" customWidth="1"/>
    <col min="13827" max="13827" width="16.28515625" style="89" customWidth="1"/>
    <col min="13828" max="13828" width="16.140625" style="89" customWidth="1"/>
    <col min="13829" max="13829" width="18.85546875" style="89" customWidth="1"/>
    <col min="13830" max="13830" width="15.85546875" style="89" customWidth="1"/>
    <col min="13831" max="13831" width="16.5703125" style="89" customWidth="1"/>
    <col min="13832" max="13832" width="14.28515625" style="89" customWidth="1"/>
    <col min="13833" max="13833" width="22.85546875" style="89" customWidth="1"/>
    <col min="13834" max="13834" width="14" style="89" customWidth="1"/>
    <col min="13835" max="13835" width="15.5703125" style="89" customWidth="1"/>
    <col min="13836" max="14080" width="9.140625" style="89"/>
    <col min="14081" max="14081" width="7.28515625" style="89" customWidth="1"/>
    <col min="14082" max="14082" width="50.28515625" style="89" customWidth="1"/>
    <col min="14083" max="14083" width="16.28515625" style="89" customWidth="1"/>
    <col min="14084" max="14084" width="16.140625" style="89" customWidth="1"/>
    <col min="14085" max="14085" width="18.85546875" style="89" customWidth="1"/>
    <col min="14086" max="14086" width="15.85546875" style="89" customWidth="1"/>
    <col min="14087" max="14087" width="16.5703125" style="89" customWidth="1"/>
    <col min="14088" max="14088" width="14.28515625" style="89" customWidth="1"/>
    <col min="14089" max="14089" width="22.85546875" style="89" customWidth="1"/>
    <col min="14090" max="14090" width="14" style="89" customWidth="1"/>
    <col min="14091" max="14091" width="15.5703125" style="89" customWidth="1"/>
    <col min="14092" max="14336" width="9.140625" style="89"/>
    <col min="14337" max="14337" width="7.28515625" style="89" customWidth="1"/>
    <col min="14338" max="14338" width="50.28515625" style="89" customWidth="1"/>
    <col min="14339" max="14339" width="16.28515625" style="89" customWidth="1"/>
    <col min="14340" max="14340" width="16.140625" style="89" customWidth="1"/>
    <col min="14341" max="14341" width="18.85546875" style="89" customWidth="1"/>
    <col min="14342" max="14342" width="15.85546875" style="89" customWidth="1"/>
    <col min="14343" max="14343" width="16.5703125" style="89" customWidth="1"/>
    <col min="14344" max="14344" width="14.28515625" style="89" customWidth="1"/>
    <col min="14345" max="14345" width="22.85546875" style="89" customWidth="1"/>
    <col min="14346" max="14346" width="14" style="89" customWidth="1"/>
    <col min="14347" max="14347" width="15.5703125" style="89" customWidth="1"/>
    <col min="14348" max="14592" width="9.140625" style="89"/>
    <col min="14593" max="14593" width="7.28515625" style="89" customWidth="1"/>
    <col min="14594" max="14594" width="50.28515625" style="89" customWidth="1"/>
    <col min="14595" max="14595" width="16.28515625" style="89" customWidth="1"/>
    <col min="14596" max="14596" width="16.140625" style="89" customWidth="1"/>
    <col min="14597" max="14597" width="18.85546875" style="89" customWidth="1"/>
    <col min="14598" max="14598" width="15.85546875" style="89" customWidth="1"/>
    <col min="14599" max="14599" width="16.5703125" style="89" customWidth="1"/>
    <col min="14600" max="14600" width="14.28515625" style="89" customWidth="1"/>
    <col min="14601" max="14601" width="22.85546875" style="89" customWidth="1"/>
    <col min="14602" max="14602" width="14" style="89" customWidth="1"/>
    <col min="14603" max="14603" width="15.5703125" style="89" customWidth="1"/>
    <col min="14604" max="14848" width="9.140625" style="89"/>
    <col min="14849" max="14849" width="7.28515625" style="89" customWidth="1"/>
    <col min="14850" max="14850" width="50.28515625" style="89" customWidth="1"/>
    <col min="14851" max="14851" width="16.28515625" style="89" customWidth="1"/>
    <col min="14852" max="14852" width="16.140625" style="89" customWidth="1"/>
    <col min="14853" max="14853" width="18.85546875" style="89" customWidth="1"/>
    <col min="14854" max="14854" width="15.85546875" style="89" customWidth="1"/>
    <col min="14855" max="14855" width="16.5703125" style="89" customWidth="1"/>
    <col min="14856" max="14856" width="14.28515625" style="89" customWidth="1"/>
    <col min="14857" max="14857" width="22.85546875" style="89" customWidth="1"/>
    <col min="14858" max="14858" width="14" style="89" customWidth="1"/>
    <col min="14859" max="14859" width="15.5703125" style="89" customWidth="1"/>
    <col min="14860" max="15104" width="9.140625" style="89"/>
    <col min="15105" max="15105" width="7.28515625" style="89" customWidth="1"/>
    <col min="15106" max="15106" width="50.28515625" style="89" customWidth="1"/>
    <col min="15107" max="15107" width="16.28515625" style="89" customWidth="1"/>
    <col min="15108" max="15108" width="16.140625" style="89" customWidth="1"/>
    <col min="15109" max="15109" width="18.85546875" style="89" customWidth="1"/>
    <col min="15110" max="15110" width="15.85546875" style="89" customWidth="1"/>
    <col min="15111" max="15111" width="16.5703125" style="89" customWidth="1"/>
    <col min="15112" max="15112" width="14.28515625" style="89" customWidth="1"/>
    <col min="15113" max="15113" width="22.85546875" style="89" customWidth="1"/>
    <col min="15114" max="15114" width="14" style="89" customWidth="1"/>
    <col min="15115" max="15115" width="15.5703125" style="89" customWidth="1"/>
    <col min="15116" max="15360" width="9.140625" style="89"/>
    <col min="15361" max="15361" width="7.28515625" style="89" customWidth="1"/>
    <col min="15362" max="15362" width="50.28515625" style="89" customWidth="1"/>
    <col min="15363" max="15363" width="16.28515625" style="89" customWidth="1"/>
    <col min="15364" max="15364" width="16.140625" style="89" customWidth="1"/>
    <col min="15365" max="15365" width="18.85546875" style="89" customWidth="1"/>
    <col min="15366" max="15366" width="15.85546875" style="89" customWidth="1"/>
    <col min="15367" max="15367" width="16.5703125" style="89" customWidth="1"/>
    <col min="15368" max="15368" width="14.28515625" style="89" customWidth="1"/>
    <col min="15369" max="15369" width="22.85546875" style="89" customWidth="1"/>
    <col min="15370" max="15370" width="14" style="89" customWidth="1"/>
    <col min="15371" max="15371" width="15.5703125" style="89" customWidth="1"/>
    <col min="15372" max="15616" width="9.140625" style="89"/>
    <col min="15617" max="15617" width="7.28515625" style="89" customWidth="1"/>
    <col min="15618" max="15618" width="50.28515625" style="89" customWidth="1"/>
    <col min="15619" max="15619" width="16.28515625" style="89" customWidth="1"/>
    <col min="15620" max="15620" width="16.140625" style="89" customWidth="1"/>
    <col min="15621" max="15621" width="18.85546875" style="89" customWidth="1"/>
    <col min="15622" max="15622" width="15.85546875" style="89" customWidth="1"/>
    <col min="15623" max="15623" width="16.5703125" style="89" customWidth="1"/>
    <col min="15624" max="15624" width="14.28515625" style="89" customWidth="1"/>
    <col min="15625" max="15625" width="22.85546875" style="89" customWidth="1"/>
    <col min="15626" max="15626" width="14" style="89" customWidth="1"/>
    <col min="15627" max="15627" width="15.5703125" style="89" customWidth="1"/>
    <col min="15628" max="15872" width="9.140625" style="89"/>
    <col min="15873" max="15873" width="7.28515625" style="89" customWidth="1"/>
    <col min="15874" max="15874" width="50.28515625" style="89" customWidth="1"/>
    <col min="15875" max="15875" width="16.28515625" style="89" customWidth="1"/>
    <col min="15876" max="15876" width="16.140625" style="89" customWidth="1"/>
    <col min="15877" max="15877" width="18.85546875" style="89" customWidth="1"/>
    <col min="15878" max="15878" width="15.85546875" style="89" customWidth="1"/>
    <col min="15879" max="15879" width="16.5703125" style="89" customWidth="1"/>
    <col min="15880" max="15880" width="14.28515625" style="89" customWidth="1"/>
    <col min="15881" max="15881" width="22.85546875" style="89" customWidth="1"/>
    <col min="15882" max="15882" width="14" style="89" customWidth="1"/>
    <col min="15883" max="15883" width="15.5703125" style="89" customWidth="1"/>
    <col min="15884" max="16128" width="9.140625" style="89"/>
    <col min="16129" max="16129" width="7.28515625" style="89" customWidth="1"/>
    <col min="16130" max="16130" width="50.28515625" style="89" customWidth="1"/>
    <col min="16131" max="16131" width="16.28515625" style="89" customWidth="1"/>
    <col min="16132" max="16132" width="16.140625" style="89" customWidth="1"/>
    <col min="16133" max="16133" width="18.85546875" style="89" customWidth="1"/>
    <col min="16134" max="16134" width="15.85546875" style="89" customWidth="1"/>
    <col min="16135" max="16135" width="16.5703125" style="89" customWidth="1"/>
    <col min="16136" max="16136" width="14.28515625" style="89" customWidth="1"/>
    <col min="16137" max="16137" width="22.85546875" style="89" customWidth="1"/>
    <col min="16138" max="16138" width="14" style="89" customWidth="1"/>
    <col min="16139" max="16139" width="15.5703125" style="89" customWidth="1"/>
    <col min="16140" max="16384" width="9.140625" style="89"/>
  </cols>
  <sheetData>
    <row r="1" spans="1:16" ht="18.75" customHeight="1" x14ac:dyDescent="0.25">
      <c r="K1" s="90"/>
      <c r="L1" s="90"/>
      <c r="M1" s="251" t="s">
        <v>0</v>
      </c>
      <c r="N1" s="251"/>
      <c r="O1" s="251"/>
    </row>
    <row r="2" spans="1:16" ht="20.25" customHeight="1" x14ac:dyDescent="0.25">
      <c r="A2" s="91"/>
      <c r="B2" s="91"/>
      <c r="C2" s="91"/>
      <c r="D2" s="91"/>
      <c r="E2" s="91"/>
      <c r="F2" s="91"/>
      <c r="G2" s="91"/>
      <c r="H2" s="92"/>
      <c r="I2" s="92"/>
      <c r="K2" s="93"/>
      <c r="L2" s="93"/>
      <c r="M2" s="252" t="s">
        <v>101</v>
      </c>
      <c r="N2" s="252"/>
      <c r="O2" s="252"/>
      <c r="P2" s="252"/>
    </row>
    <row r="3" spans="1:16" ht="61.5" customHeight="1" x14ac:dyDescent="0.25">
      <c r="A3" s="91"/>
      <c r="B3" s="253" t="s">
        <v>355</v>
      </c>
      <c r="C3" s="254"/>
      <c r="D3" s="254"/>
      <c r="E3" s="254"/>
      <c r="F3" s="254"/>
      <c r="G3" s="254"/>
      <c r="H3" s="254"/>
      <c r="I3" s="254"/>
      <c r="J3" s="254"/>
      <c r="K3" s="91"/>
    </row>
    <row r="4" spans="1:16" ht="31.5" customHeight="1" x14ac:dyDescent="0.25">
      <c r="A4" s="255" t="s">
        <v>3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</row>
    <row r="5" spans="1:16" ht="33" customHeight="1" x14ac:dyDescent="0.25">
      <c r="A5" s="256" t="s">
        <v>4</v>
      </c>
      <c r="B5" s="256" t="s">
        <v>5</v>
      </c>
      <c r="C5" s="257" t="s">
        <v>6</v>
      </c>
      <c r="D5" s="257"/>
      <c r="E5" s="257"/>
      <c r="F5" s="257" t="s">
        <v>7</v>
      </c>
      <c r="G5" s="257" t="s">
        <v>8</v>
      </c>
      <c r="H5" s="257"/>
      <c r="I5" s="257"/>
      <c r="J5" s="257"/>
      <c r="K5" s="258" t="s">
        <v>9</v>
      </c>
    </row>
    <row r="6" spans="1:16" ht="158.25" customHeight="1" x14ac:dyDescent="0.25">
      <c r="A6" s="256"/>
      <c r="B6" s="256"/>
      <c r="C6" s="94" t="s">
        <v>10</v>
      </c>
      <c r="D6" s="94" t="s">
        <v>11</v>
      </c>
      <c r="E6" s="94" t="s">
        <v>12</v>
      </c>
      <c r="F6" s="257"/>
      <c r="G6" s="95" t="s">
        <v>13</v>
      </c>
      <c r="H6" s="94" t="s">
        <v>14</v>
      </c>
      <c r="I6" s="94" t="s">
        <v>15</v>
      </c>
      <c r="J6" s="94" t="s">
        <v>14</v>
      </c>
      <c r="K6" s="258"/>
    </row>
    <row r="7" spans="1:16" ht="15.75" x14ac:dyDescent="0.25">
      <c r="A7" s="96">
        <v>1</v>
      </c>
      <c r="B7" s="97" t="s">
        <v>356</v>
      </c>
      <c r="C7" s="98"/>
      <c r="D7" s="98">
        <v>20.5</v>
      </c>
      <c r="E7" s="99" t="s">
        <v>17</v>
      </c>
      <c r="F7" s="100">
        <f>SUM(C7,D7)</f>
        <v>20.5</v>
      </c>
      <c r="G7" s="97"/>
      <c r="H7" s="98"/>
      <c r="I7" s="99" t="s">
        <v>17</v>
      </c>
      <c r="J7" s="98">
        <v>20.5</v>
      </c>
      <c r="K7" s="101"/>
    </row>
    <row r="8" spans="1:16" ht="15.75" x14ac:dyDescent="0.25">
      <c r="A8" s="96">
        <v>2</v>
      </c>
      <c r="B8" s="97" t="s">
        <v>357</v>
      </c>
      <c r="C8" s="98"/>
      <c r="D8" s="98">
        <v>52.5</v>
      </c>
      <c r="E8" s="99" t="s">
        <v>17</v>
      </c>
      <c r="F8" s="100">
        <f t="shared" ref="F8:F45" si="0">SUM(C8,D8)</f>
        <v>52.5</v>
      </c>
      <c r="G8" s="97"/>
      <c r="H8" s="98"/>
      <c r="I8" s="99" t="s">
        <v>17</v>
      </c>
      <c r="J8" s="98">
        <v>52.5</v>
      </c>
      <c r="K8" s="101"/>
    </row>
    <row r="9" spans="1:16" ht="15.75" x14ac:dyDescent="0.25">
      <c r="A9" s="96">
        <v>3</v>
      </c>
      <c r="B9" s="97" t="s">
        <v>358</v>
      </c>
      <c r="C9" s="98"/>
      <c r="D9" s="98">
        <v>0.5</v>
      </c>
      <c r="E9" s="99" t="s">
        <v>17</v>
      </c>
      <c r="F9" s="100">
        <f t="shared" si="0"/>
        <v>0.5</v>
      </c>
      <c r="G9" s="97"/>
      <c r="H9" s="98"/>
      <c r="I9" s="99" t="s">
        <v>17</v>
      </c>
      <c r="J9" s="98">
        <v>0.5</v>
      </c>
      <c r="K9" s="101"/>
    </row>
    <row r="10" spans="1:16" ht="15.75" x14ac:dyDescent="0.25">
      <c r="A10" s="96">
        <v>4</v>
      </c>
      <c r="B10" s="97" t="s">
        <v>359</v>
      </c>
      <c r="C10" s="98"/>
      <c r="D10" s="98">
        <v>783</v>
      </c>
      <c r="E10" s="99" t="s">
        <v>17</v>
      </c>
      <c r="F10" s="100">
        <f t="shared" si="0"/>
        <v>783</v>
      </c>
      <c r="G10" s="97"/>
      <c r="H10" s="98"/>
      <c r="I10" s="99" t="s">
        <v>17</v>
      </c>
      <c r="J10" s="98">
        <v>783</v>
      </c>
      <c r="K10" s="101"/>
    </row>
    <row r="11" spans="1:16" ht="31.5" x14ac:dyDescent="0.25">
      <c r="A11" s="96">
        <v>6</v>
      </c>
      <c r="B11" s="99" t="s">
        <v>360</v>
      </c>
      <c r="C11" s="98"/>
      <c r="D11" s="98">
        <v>2381.6</v>
      </c>
      <c r="E11" s="99" t="s">
        <v>17</v>
      </c>
      <c r="F11" s="100">
        <f t="shared" si="0"/>
        <v>2381.6</v>
      </c>
      <c r="G11" s="102"/>
      <c r="H11" s="98"/>
      <c r="I11" s="99" t="s">
        <v>17</v>
      </c>
      <c r="J11" s="98">
        <v>2381.6</v>
      </c>
      <c r="K11" s="101"/>
    </row>
    <row r="12" spans="1:16" ht="15.75" x14ac:dyDescent="0.25">
      <c r="A12" s="96">
        <v>7</v>
      </c>
      <c r="B12" s="97" t="s">
        <v>361</v>
      </c>
      <c r="C12" s="98"/>
      <c r="D12" s="98">
        <v>107.1</v>
      </c>
      <c r="E12" s="99" t="s">
        <v>17</v>
      </c>
      <c r="F12" s="100">
        <f t="shared" si="0"/>
        <v>107.1</v>
      </c>
      <c r="G12" s="102"/>
      <c r="H12" s="98"/>
      <c r="I12" s="99" t="s">
        <v>17</v>
      </c>
      <c r="J12" s="98">
        <v>107.1</v>
      </c>
      <c r="K12" s="101"/>
    </row>
    <row r="13" spans="1:16" ht="15.75" x14ac:dyDescent="0.25">
      <c r="A13" s="96">
        <v>12</v>
      </c>
      <c r="B13" s="97" t="s">
        <v>362</v>
      </c>
      <c r="C13" s="98"/>
      <c r="D13" s="98">
        <v>26.3</v>
      </c>
      <c r="E13" s="99" t="s">
        <v>17</v>
      </c>
      <c r="F13" s="100">
        <f t="shared" si="0"/>
        <v>26.3</v>
      </c>
      <c r="G13" s="97"/>
      <c r="H13" s="98"/>
      <c r="I13" s="99" t="s">
        <v>17</v>
      </c>
      <c r="J13" s="98">
        <v>26.3</v>
      </c>
      <c r="K13" s="101"/>
    </row>
    <row r="14" spans="1:16" ht="15.75" x14ac:dyDescent="0.25">
      <c r="A14" s="96">
        <v>13</v>
      </c>
      <c r="B14" s="97" t="s">
        <v>363</v>
      </c>
      <c r="C14" s="98"/>
      <c r="D14" s="98">
        <v>7.2</v>
      </c>
      <c r="E14" s="99" t="s">
        <v>17</v>
      </c>
      <c r="F14" s="100">
        <f t="shared" si="0"/>
        <v>7.2</v>
      </c>
      <c r="G14" s="97"/>
      <c r="H14" s="98"/>
      <c r="I14" s="99" t="s">
        <v>17</v>
      </c>
      <c r="J14" s="98">
        <v>7.2</v>
      </c>
      <c r="K14" s="101"/>
    </row>
    <row r="15" spans="1:16" ht="15.75" x14ac:dyDescent="0.25">
      <c r="A15" s="96">
        <v>14</v>
      </c>
      <c r="B15" s="97" t="s">
        <v>53</v>
      </c>
      <c r="C15" s="98"/>
      <c r="D15" s="98">
        <v>262.5</v>
      </c>
      <c r="E15" s="99" t="s">
        <v>17</v>
      </c>
      <c r="F15" s="100">
        <f t="shared" si="0"/>
        <v>262.5</v>
      </c>
      <c r="G15" s="97"/>
      <c r="H15" s="98"/>
      <c r="I15" s="99" t="s">
        <v>17</v>
      </c>
      <c r="J15" s="98">
        <v>262.5</v>
      </c>
      <c r="K15" s="101"/>
    </row>
    <row r="16" spans="1:16" ht="15.75" x14ac:dyDescent="0.25">
      <c r="A16" s="96">
        <v>15</v>
      </c>
      <c r="B16" s="97" t="s">
        <v>364</v>
      </c>
      <c r="C16" s="98"/>
      <c r="D16" s="98">
        <v>26</v>
      </c>
      <c r="E16" s="99" t="s">
        <v>17</v>
      </c>
      <c r="F16" s="100">
        <f t="shared" si="0"/>
        <v>26</v>
      </c>
      <c r="G16" s="97"/>
      <c r="H16" s="98"/>
      <c r="I16" s="99" t="s">
        <v>17</v>
      </c>
      <c r="J16" s="98">
        <v>26</v>
      </c>
      <c r="K16" s="101"/>
    </row>
    <row r="17" spans="1:11" ht="15.75" x14ac:dyDescent="0.25">
      <c r="A17" s="96">
        <v>16</v>
      </c>
      <c r="B17" s="97" t="s">
        <v>365</v>
      </c>
      <c r="C17" s="98"/>
      <c r="D17" s="98">
        <v>7.5</v>
      </c>
      <c r="E17" s="99" t="s">
        <v>17</v>
      </c>
      <c r="F17" s="100">
        <f t="shared" si="0"/>
        <v>7.5</v>
      </c>
      <c r="G17" s="97"/>
      <c r="H17" s="98"/>
      <c r="I17" s="99" t="s">
        <v>17</v>
      </c>
      <c r="J17" s="98">
        <v>7.5</v>
      </c>
      <c r="K17" s="101"/>
    </row>
    <row r="18" spans="1:11" ht="15.75" x14ac:dyDescent="0.25">
      <c r="A18" s="96">
        <v>17</v>
      </c>
      <c r="B18" s="97" t="s">
        <v>366</v>
      </c>
      <c r="C18" s="98"/>
      <c r="D18" s="98">
        <v>1493.5</v>
      </c>
      <c r="E18" s="99" t="s">
        <v>17</v>
      </c>
      <c r="F18" s="100">
        <f t="shared" si="0"/>
        <v>1493.5</v>
      </c>
      <c r="G18" s="97"/>
      <c r="H18" s="98"/>
      <c r="I18" s="99" t="s">
        <v>17</v>
      </c>
      <c r="J18" s="98">
        <v>1493.5</v>
      </c>
      <c r="K18" s="101"/>
    </row>
    <row r="19" spans="1:11" ht="31.5" x14ac:dyDescent="0.25">
      <c r="A19" s="96">
        <v>18</v>
      </c>
      <c r="B19" s="99" t="s">
        <v>367</v>
      </c>
      <c r="C19" s="98"/>
      <c r="D19" s="98">
        <v>12.5</v>
      </c>
      <c r="E19" s="99" t="s">
        <v>17</v>
      </c>
      <c r="F19" s="100">
        <f t="shared" si="0"/>
        <v>12.5</v>
      </c>
      <c r="G19" s="97"/>
      <c r="H19" s="98"/>
      <c r="I19" s="99" t="s">
        <v>17</v>
      </c>
      <c r="J19" s="98">
        <v>12.5</v>
      </c>
      <c r="K19" s="101"/>
    </row>
    <row r="20" spans="1:11" ht="15.75" x14ac:dyDescent="0.25">
      <c r="A20" s="102">
        <v>19</v>
      </c>
      <c r="B20" s="97" t="s">
        <v>368</v>
      </c>
      <c r="C20" s="98"/>
      <c r="D20" s="98">
        <v>196.9</v>
      </c>
      <c r="E20" s="99" t="s">
        <v>17</v>
      </c>
      <c r="F20" s="100">
        <f t="shared" si="0"/>
        <v>196.9</v>
      </c>
      <c r="G20" s="97"/>
      <c r="H20" s="98"/>
      <c r="I20" s="99" t="s">
        <v>17</v>
      </c>
      <c r="J20" s="98">
        <v>196.9</v>
      </c>
      <c r="K20" s="101"/>
    </row>
    <row r="21" spans="1:11" ht="15.75" x14ac:dyDescent="0.25">
      <c r="A21" s="102">
        <v>20</v>
      </c>
      <c r="B21" s="97" t="s">
        <v>369</v>
      </c>
      <c r="C21" s="98"/>
      <c r="D21" s="98">
        <v>143.30000000000001</v>
      </c>
      <c r="E21" s="99" t="s">
        <v>17</v>
      </c>
      <c r="F21" s="100">
        <f t="shared" si="0"/>
        <v>143.30000000000001</v>
      </c>
      <c r="G21" s="97"/>
      <c r="H21" s="98"/>
      <c r="I21" s="99" t="s">
        <v>17</v>
      </c>
      <c r="J21" s="98">
        <v>143.30000000000001</v>
      </c>
      <c r="K21" s="101"/>
    </row>
    <row r="22" spans="1:11" ht="15.75" x14ac:dyDescent="0.25">
      <c r="A22" s="96">
        <v>21</v>
      </c>
      <c r="B22" s="97" t="s">
        <v>370</v>
      </c>
      <c r="C22" s="98"/>
      <c r="D22" s="98">
        <v>104.3</v>
      </c>
      <c r="E22" s="99" t="s">
        <v>17</v>
      </c>
      <c r="F22" s="100">
        <f t="shared" si="0"/>
        <v>104.3</v>
      </c>
      <c r="G22" s="97"/>
      <c r="H22" s="98"/>
      <c r="I22" s="99" t="s">
        <v>17</v>
      </c>
      <c r="J22" s="98">
        <v>104.3</v>
      </c>
      <c r="K22" s="101"/>
    </row>
    <row r="23" spans="1:11" ht="15.75" x14ac:dyDescent="0.25">
      <c r="A23" s="96">
        <v>22</v>
      </c>
      <c r="B23" s="97" t="s">
        <v>371</v>
      </c>
      <c r="C23" s="98"/>
      <c r="D23" s="98">
        <v>74.900000000000006</v>
      </c>
      <c r="E23" s="99" t="s">
        <v>17</v>
      </c>
      <c r="F23" s="100">
        <f t="shared" si="0"/>
        <v>74.900000000000006</v>
      </c>
      <c r="G23" s="97"/>
      <c r="H23" s="98"/>
      <c r="I23" s="99" t="s">
        <v>17</v>
      </c>
      <c r="J23" s="98">
        <v>74.900000000000006</v>
      </c>
      <c r="K23" s="101"/>
    </row>
    <row r="24" spans="1:11" ht="15.75" x14ac:dyDescent="0.25">
      <c r="A24" s="96">
        <v>23</v>
      </c>
      <c r="B24" s="97" t="s">
        <v>372</v>
      </c>
      <c r="C24" s="98"/>
      <c r="D24" s="98">
        <v>486.2</v>
      </c>
      <c r="E24" s="99" t="s">
        <v>17</v>
      </c>
      <c r="F24" s="100">
        <f t="shared" si="0"/>
        <v>486.2</v>
      </c>
      <c r="G24" s="97"/>
      <c r="H24" s="98"/>
      <c r="I24" s="99" t="s">
        <v>17</v>
      </c>
      <c r="J24" s="98">
        <v>486.2</v>
      </c>
      <c r="K24" s="101"/>
    </row>
    <row r="25" spans="1:11" ht="15.75" x14ac:dyDescent="0.25">
      <c r="A25" s="96">
        <v>24</v>
      </c>
      <c r="B25" s="97" t="s">
        <v>373</v>
      </c>
      <c r="C25" s="98"/>
      <c r="D25" s="98">
        <v>5</v>
      </c>
      <c r="E25" s="99" t="s">
        <v>17</v>
      </c>
      <c r="F25" s="100">
        <f t="shared" si="0"/>
        <v>5</v>
      </c>
      <c r="G25" s="97"/>
      <c r="H25" s="98"/>
      <c r="I25" s="99" t="s">
        <v>17</v>
      </c>
      <c r="J25" s="98">
        <v>5</v>
      </c>
      <c r="K25" s="101"/>
    </row>
    <row r="26" spans="1:11" ht="15.75" x14ac:dyDescent="0.25">
      <c r="A26" s="96">
        <v>25</v>
      </c>
      <c r="B26" s="97" t="s">
        <v>374</v>
      </c>
      <c r="C26" s="98"/>
      <c r="D26" s="98">
        <v>7</v>
      </c>
      <c r="E26" s="99" t="s">
        <v>17</v>
      </c>
      <c r="F26" s="100">
        <v>7000</v>
      </c>
      <c r="G26" s="97"/>
      <c r="H26" s="98"/>
      <c r="I26" s="99" t="s">
        <v>17</v>
      </c>
      <c r="J26" s="98">
        <v>7</v>
      </c>
      <c r="K26" s="101"/>
    </row>
    <row r="27" spans="1:11" ht="15.75" x14ac:dyDescent="0.25">
      <c r="A27" s="96">
        <v>26</v>
      </c>
      <c r="B27" s="97" t="s">
        <v>375</v>
      </c>
      <c r="C27" s="98"/>
      <c r="D27" s="98">
        <v>1.5</v>
      </c>
      <c r="E27" s="99" t="s">
        <v>17</v>
      </c>
      <c r="F27" s="100">
        <f t="shared" si="0"/>
        <v>1.5</v>
      </c>
      <c r="G27" s="97"/>
      <c r="H27" s="98"/>
      <c r="I27" s="99" t="s">
        <v>17</v>
      </c>
      <c r="J27" s="98">
        <v>1.5</v>
      </c>
      <c r="K27" s="101"/>
    </row>
    <row r="28" spans="1:11" ht="15.75" x14ac:dyDescent="0.25">
      <c r="A28" s="96">
        <v>27</v>
      </c>
      <c r="B28" s="97" t="s">
        <v>376</v>
      </c>
      <c r="C28" s="98"/>
      <c r="D28" s="98">
        <v>138.4</v>
      </c>
      <c r="E28" s="99" t="s">
        <v>17</v>
      </c>
      <c r="F28" s="103">
        <f>138444.09</f>
        <v>138444.09</v>
      </c>
      <c r="G28" s="97"/>
      <c r="H28" s="98"/>
      <c r="I28" s="99" t="s">
        <v>17</v>
      </c>
      <c r="J28" s="98">
        <v>138.4</v>
      </c>
      <c r="K28" s="101"/>
    </row>
    <row r="29" spans="1:11" ht="15.75" x14ac:dyDescent="0.25">
      <c r="A29" s="96">
        <v>28</v>
      </c>
      <c r="B29" s="97" t="s">
        <v>377</v>
      </c>
      <c r="C29" s="98"/>
      <c r="D29" s="98">
        <v>57.9</v>
      </c>
      <c r="E29" s="99" t="s">
        <v>17</v>
      </c>
      <c r="F29" s="103">
        <f>28950+28950</f>
        <v>57900</v>
      </c>
      <c r="G29" s="97"/>
      <c r="H29" s="98"/>
      <c r="I29" s="99" t="s">
        <v>17</v>
      </c>
      <c r="J29" s="98">
        <v>57.9</v>
      </c>
      <c r="K29" s="101"/>
    </row>
    <row r="30" spans="1:11" ht="31.5" x14ac:dyDescent="0.25">
      <c r="A30" s="96">
        <v>29</v>
      </c>
      <c r="B30" s="99" t="s">
        <v>378</v>
      </c>
      <c r="C30" s="98"/>
      <c r="D30" s="98">
        <v>63.5</v>
      </c>
      <c r="E30" s="99" t="s">
        <v>17</v>
      </c>
      <c r="F30" s="100">
        <f t="shared" si="0"/>
        <v>63.5</v>
      </c>
      <c r="G30" s="97"/>
      <c r="H30" s="98"/>
      <c r="I30" s="99" t="s">
        <v>17</v>
      </c>
      <c r="J30" s="98">
        <v>63.5</v>
      </c>
      <c r="K30" s="101"/>
    </row>
    <row r="31" spans="1:11" ht="31.5" x14ac:dyDescent="0.25">
      <c r="A31" s="96">
        <v>30</v>
      </c>
      <c r="B31" s="97" t="s">
        <v>361</v>
      </c>
      <c r="C31" s="98"/>
      <c r="D31" s="98">
        <v>35.4</v>
      </c>
      <c r="E31" s="99" t="s">
        <v>379</v>
      </c>
      <c r="F31" s="100">
        <f t="shared" si="0"/>
        <v>35.4</v>
      </c>
      <c r="G31" s="97"/>
      <c r="H31" s="98"/>
      <c r="I31" s="99" t="s">
        <v>379</v>
      </c>
      <c r="J31" s="98">
        <v>35.4</v>
      </c>
      <c r="K31" s="101"/>
    </row>
    <row r="32" spans="1:11" ht="31.5" x14ac:dyDescent="0.25">
      <c r="A32" s="96">
        <v>31</v>
      </c>
      <c r="B32" s="97" t="s">
        <v>53</v>
      </c>
      <c r="C32" s="98"/>
      <c r="D32" s="98">
        <v>6.7</v>
      </c>
      <c r="E32" s="99" t="s">
        <v>379</v>
      </c>
      <c r="F32" s="100">
        <f t="shared" si="0"/>
        <v>6.7</v>
      </c>
      <c r="G32" s="97"/>
      <c r="H32" s="98"/>
      <c r="I32" s="99" t="s">
        <v>379</v>
      </c>
      <c r="J32" s="98">
        <v>6.7</v>
      </c>
      <c r="K32" s="101"/>
    </row>
    <row r="33" spans="1:11" ht="31.5" x14ac:dyDescent="0.25">
      <c r="A33" s="102">
        <v>32</v>
      </c>
      <c r="B33" s="97" t="s">
        <v>380</v>
      </c>
      <c r="C33" s="98"/>
      <c r="D33" s="98">
        <v>12.7</v>
      </c>
      <c r="E33" s="99" t="s">
        <v>379</v>
      </c>
      <c r="F33" s="100">
        <f t="shared" si="0"/>
        <v>12.7</v>
      </c>
      <c r="G33" s="97"/>
      <c r="H33" s="98"/>
      <c r="I33" s="99" t="s">
        <v>379</v>
      </c>
      <c r="J33" s="98">
        <v>12.7</v>
      </c>
      <c r="K33" s="101"/>
    </row>
    <row r="34" spans="1:11" ht="31.5" x14ac:dyDescent="0.25">
      <c r="A34" s="102">
        <v>33</v>
      </c>
      <c r="B34" s="97" t="s">
        <v>373</v>
      </c>
      <c r="C34" s="98"/>
      <c r="D34" s="98">
        <v>33.700000000000003</v>
      </c>
      <c r="E34" s="99" t="s">
        <v>379</v>
      </c>
      <c r="F34" s="100">
        <f t="shared" si="0"/>
        <v>33.700000000000003</v>
      </c>
      <c r="G34" s="97"/>
      <c r="H34" s="98"/>
      <c r="I34" s="99" t="s">
        <v>379</v>
      </c>
      <c r="J34" s="98">
        <v>33.700000000000003</v>
      </c>
      <c r="K34" s="101"/>
    </row>
    <row r="35" spans="1:11" ht="31.5" x14ac:dyDescent="0.25">
      <c r="A35" s="96">
        <v>34</v>
      </c>
      <c r="B35" s="97" t="s">
        <v>377</v>
      </c>
      <c r="C35" s="98"/>
      <c r="D35" s="98">
        <v>1.5</v>
      </c>
      <c r="E35" s="99" t="s">
        <v>379</v>
      </c>
      <c r="F35" s="100">
        <f t="shared" si="0"/>
        <v>1.5</v>
      </c>
      <c r="G35" s="97"/>
      <c r="H35" s="98"/>
      <c r="I35" s="99" t="s">
        <v>379</v>
      </c>
      <c r="J35" s="98">
        <v>1.5</v>
      </c>
      <c r="K35" s="101"/>
    </row>
    <row r="36" spans="1:11" ht="31.5" x14ac:dyDescent="0.25">
      <c r="A36" s="96">
        <v>35</v>
      </c>
      <c r="B36" s="97" t="s">
        <v>381</v>
      </c>
      <c r="C36" s="98"/>
      <c r="D36" s="98">
        <v>111.1</v>
      </c>
      <c r="E36" s="99" t="s">
        <v>379</v>
      </c>
      <c r="F36" s="100">
        <f t="shared" si="0"/>
        <v>111.1</v>
      </c>
      <c r="G36" s="97"/>
      <c r="H36" s="98"/>
      <c r="I36" s="99" t="s">
        <v>379</v>
      </c>
      <c r="J36" s="98">
        <v>111.1</v>
      </c>
      <c r="K36" s="101"/>
    </row>
    <row r="37" spans="1:11" ht="15.75" x14ac:dyDescent="0.25">
      <c r="A37" s="96"/>
      <c r="B37" s="97"/>
      <c r="C37" s="98"/>
      <c r="D37" s="98"/>
      <c r="E37" s="99"/>
      <c r="F37" s="100">
        <f t="shared" si="0"/>
        <v>0</v>
      </c>
      <c r="G37" s="97"/>
      <c r="H37" s="98"/>
      <c r="I37" s="99"/>
      <c r="J37" s="98"/>
      <c r="K37" s="101"/>
    </row>
    <row r="38" spans="1:11" ht="15.75" x14ac:dyDescent="0.25">
      <c r="A38" s="96"/>
      <c r="B38" s="97"/>
      <c r="C38" s="98">
        <v>196</v>
      </c>
      <c r="D38" s="98"/>
      <c r="E38" s="99"/>
      <c r="F38" s="100">
        <f t="shared" si="0"/>
        <v>196</v>
      </c>
      <c r="G38" s="104">
        <v>2230</v>
      </c>
      <c r="H38" s="98">
        <v>7.8</v>
      </c>
      <c r="I38" s="99" t="s">
        <v>85</v>
      </c>
      <c r="J38" s="98"/>
      <c r="K38" s="101"/>
    </row>
    <row r="39" spans="1:11" ht="15.75" x14ac:dyDescent="0.25">
      <c r="A39" s="96"/>
      <c r="B39" s="97"/>
      <c r="C39" s="98"/>
      <c r="D39" s="98"/>
      <c r="E39" s="99"/>
      <c r="F39" s="100">
        <f t="shared" si="0"/>
        <v>0</v>
      </c>
      <c r="G39" s="97"/>
      <c r="H39" s="98"/>
      <c r="I39" s="99"/>
      <c r="J39" s="98"/>
      <c r="K39" s="101"/>
    </row>
    <row r="40" spans="1:11" ht="15.75" x14ac:dyDescent="0.25">
      <c r="A40" s="102"/>
      <c r="B40" s="97"/>
      <c r="C40" s="98"/>
      <c r="D40" s="98"/>
      <c r="E40" s="99"/>
      <c r="F40" s="100">
        <f t="shared" si="0"/>
        <v>0</v>
      </c>
      <c r="G40" s="97"/>
      <c r="H40" s="98"/>
      <c r="I40" s="99"/>
      <c r="J40" s="98"/>
      <c r="K40" s="101"/>
    </row>
    <row r="41" spans="1:11" ht="15.75" x14ac:dyDescent="0.25">
      <c r="A41" s="102"/>
      <c r="B41" s="97"/>
      <c r="C41" s="98"/>
      <c r="D41" s="98"/>
      <c r="E41" s="99"/>
      <c r="F41" s="100">
        <f t="shared" si="0"/>
        <v>0</v>
      </c>
      <c r="G41" s="97"/>
      <c r="H41" s="98"/>
      <c r="I41" s="99"/>
      <c r="J41" s="98"/>
      <c r="K41" s="101"/>
    </row>
    <row r="42" spans="1:11" ht="15.75" x14ac:dyDescent="0.25">
      <c r="A42" s="105"/>
      <c r="B42" s="106"/>
      <c r="C42" s="107"/>
      <c r="D42" s="107"/>
      <c r="E42" s="108"/>
      <c r="F42" s="100">
        <f t="shared" si="0"/>
        <v>0</v>
      </c>
      <c r="G42" s="106"/>
      <c r="H42" s="107"/>
      <c r="I42" s="108"/>
      <c r="J42" s="107"/>
      <c r="K42" s="101"/>
    </row>
    <row r="43" spans="1:11" ht="15.75" x14ac:dyDescent="0.25">
      <c r="A43" s="105"/>
      <c r="B43" s="106"/>
      <c r="C43" s="107"/>
      <c r="D43" s="107"/>
      <c r="E43" s="108"/>
      <c r="F43" s="100">
        <f t="shared" si="0"/>
        <v>0</v>
      </c>
      <c r="G43" s="106"/>
      <c r="H43" s="107"/>
      <c r="I43" s="108"/>
      <c r="J43" s="107"/>
      <c r="K43" s="101"/>
    </row>
    <row r="44" spans="1:11" ht="15.75" x14ac:dyDescent="0.25">
      <c r="A44" s="105"/>
      <c r="B44" s="106"/>
      <c r="C44" s="107"/>
      <c r="D44" s="107"/>
      <c r="E44" s="108"/>
      <c r="F44" s="100">
        <f t="shared" si="0"/>
        <v>0</v>
      </c>
      <c r="G44" s="106"/>
      <c r="H44" s="107"/>
      <c r="I44" s="108"/>
      <c r="J44" s="107"/>
      <c r="K44" s="101"/>
    </row>
    <row r="45" spans="1:11" ht="15.75" x14ac:dyDescent="0.25">
      <c r="A45" s="106"/>
      <c r="B45" s="109" t="s">
        <v>90</v>
      </c>
      <c r="C45" s="110">
        <f>SUM(C7:C44)</f>
        <v>196</v>
      </c>
      <c r="D45" s="110">
        <f>SUM(D7:D44)</f>
        <v>6660.699999999998</v>
      </c>
      <c r="E45" s="111"/>
      <c r="F45" s="112">
        <f t="shared" si="0"/>
        <v>6856.699999999998</v>
      </c>
      <c r="G45" s="113"/>
      <c r="H45" s="110">
        <f>SUM(H7:H44)</f>
        <v>7.8</v>
      </c>
      <c r="I45" s="111"/>
      <c r="J45" s="110">
        <f>SUM(J7:J44)</f>
        <v>6660.699999999998</v>
      </c>
      <c r="K45" s="114">
        <f>C45-H45</f>
        <v>188.2</v>
      </c>
    </row>
    <row r="48" spans="1:11" ht="15.75" x14ac:dyDescent="0.25">
      <c r="B48" s="115" t="s">
        <v>100</v>
      </c>
      <c r="F48" s="22"/>
      <c r="G48" s="224" t="s">
        <v>382</v>
      </c>
      <c r="H48" s="249"/>
    </row>
    <row r="49" spans="2:8" x14ac:dyDescent="0.25">
      <c r="B49" s="115"/>
      <c r="F49" s="23" t="s">
        <v>93</v>
      </c>
      <c r="G49" s="24"/>
      <c r="H49" s="24"/>
    </row>
    <row r="50" spans="2:8" ht="15.75" x14ac:dyDescent="0.25">
      <c r="B50" s="115" t="s">
        <v>94</v>
      </c>
      <c r="F50" s="22"/>
      <c r="G50" s="224" t="s">
        <v>383</v>
      </c>
      <c r="H50" s="250"/>
    </row>
    <row r="51" spans="2:8" x14ac:dyDescent="0.25">
      <c r="F51" s="23" t="s">
        <v>93</v>
      </c>
      <c r="G51" s="24"/>
      <c r="H51" s="24"/>
    </row>
    <row r="53" spans="2:8" ht="15.75" x14ac:dyDescent="0.25">
      <c r="B53" s="116" t="s">
        <v>384</v>
      </c>
      <c r="F53" s="22"/>
      <c r="G53" s="224" t="s">
        <v>385</v>
      </c>
      <c r="H53" s="250"/>
    </row>
    <row r="54" spans="2:8" x14ac:dyDescent="0.25">
      <c r="F54" s="23" t="s">
        <v>93</v>
      </c>
      <c r="G54" s="24"/>
      <c r="H54" s="24"/>
    </row>
  </sheetData>
  <mergeCells count="13">
    <mergeCell ref="G48:H48"/>
    <mergeCell ref="G50:H50"/>
    <mergeCell ref="G53:H53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8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39"/>
  <sheetViews>
    <sheetView topLeftCell="A14" zoomScale="80" zoomScaleNormal="80" workbookViewId="0">
      <selection activeCell="Y28" sqref="Y28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26" t="s">
        <v>0</v>
      </c>
      <c r="N1" s="226"/>
      <c r="O1" s="226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227" t="s">
        <v>386</v>
      </c>
      <c r="N2" s="227"/>
      <c r="O2" s="227"/>
      <c r="P2" s="227"/>
    </row>
    <row r="3" spans="1:16" ht="61.5" customHeight="1" x14ac:dyDescent="0.25">
      <c r="A3" s="2"/>
      <c r="B3" s="228" t="s">
        <v>393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6" ht="31.5" customHeight="1" x14ac:dyDescent="0.25">
      <c r="A4" s="230" t="s">
        <v>3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6" ht="33" customHeight="1" x14ac:dyDescent="0.25">
      <c r="A5" s="231" t="s">
        <v>4</v>
      </c>
      <c r="B5" s="231" t="s">
        <v>5</v>
      </c>
      <c r="C5" s="232" t="s">
        <v>6</v>
      </c>
      <c r="D5" s="232"/>
      <c r="E5" s="232"/>
      <c r="F5" s="232" t="s">
        <v>7</v>
      </c>
      <c r="G5" s="232" t="s">
        <v>8</v>
      </c>
      <c r="H5" s="232"/>
      <c r="I5" s="232"/>
      <c r="J5" s="232"/>
      <c r="K5" s="233" t="s">
        <v>9</v>
      </c>
    </row>
    <row r="6" spans="1:16" ht="158.25" customHeight="1" x14ac:dyDescent="0.25">
      <c r="A6" s="231"/>
      <c r="B6" s="231"/>
      <c r="C6" s="5" t="s">
        <v>10</v>
      </c>
      <c r="D6" s="5" t="s">
        <v>11</v>
      </c>
      <c r="E6" s="5" t="s">
        <v>12</v>
      </c>
      <c r="F6" s="232"/>
      <c r="G6" s="6" t="s">
        <v>13</v>
      </c>
      <c r="H6" s="5" t="s">
        <v>14</v>
      </c>
      <c r="I6" s="5" t="s">
        <v>15</v>
      </c>
      <c r="J6" s="5" t="s">
        <v>14</v>
      </c>
      <c r="K6" s="233"/>
    </row>
    <row r="7" spans="1:16" ht="49.5" customHeight="1" x14ac:dyDescent="0.25">
      <c r="A7" s="5">
        <v>1</v>
      </c>
      <c r="B7" s="117" t="s">
        <v>394</v>
      </c>
      <c r="C7" s="5"/>
      <c r="D7" s="118">
        <v>14.010999999999999</v>
      </c>
      <c r="E7" s="5" t="s">
        <v>395</v>
      </c>
      <c r="F7" s="11">
        <f t="shared" ref="F7:F33" si="0">SUM(C7,D7)</f>
        <v>14.010999999999999</v>
      </c>
      <c r="G7" s="6"/>
      <c r="H7" s="5"/>
      <c r="I7" s="5" t="s">
        <v>395</v>
      </c>
      <c r="J7" s="5">
        <v>14.01</v>
      </c>
      <c r="K7" s="6"/>
    </row>
    <row r="8" spans="1:16" ht="66.75" customHeight="1" x14ac:dyDescent="0.25">
      <c r="A8" s="5">
        <v>2</v>
      </c>
      <c r="B8" s="119" t="s">
        <v>396</v>
      </c>
      <c r="C8" s="9"/>
      <c r="D8" s="9">
        <v>2.84</v>
      </c>
      <c r="E8" s="10" t="s">
        <v>397</v>
      </c>
      <c r="F8" s="11">
        <f t="shared" si="0"/>
        <v>2.84</v>
      </c>
      <c r="G8" s="8"/>
      <c r="H8" s="9"/>
      <c r="I8" s="10" t="s">
        <v>397</v>
      </c>
      <c r="J8" s="9">
        <v>2.84</v>
      </c>
      <c r="K8" s="12"/>
    </row>
    <row r="9" spans="1:16" ht="66.75" customHeight="1" x14ac:dyDescent="0.25">
      <c r="A9" s="5">
        <v>3</v>
      </c>
      <c r="B9" s="119" t="s">
        <v>398</v>
      </c>
      <c r="C9" s="9"/>
      <c r="D9" s="9">
        <v>20.260000000000002</v>
      </c>
      <c r="E9" s="10" t="s">
        <v>388</v>
      </c>
      <c r="F9" s="11">
        <f t="shared" si="0"/>
        <v>20.260000000000002</v>
      </c>
      <c r="G9" s="8"/>
      <c r="H9" s="9"/>
      <c r="I9" s="10" t="s">
        <v>388</v>
      </c>
      <c r="J9" s="9">
        <v>20.260000000000002</v>
      </c>
      <c r="K9" s="12"/>
    </row>
    <row r="10" spans="1:16" ht="48.75" customHeight="1" x14ac:dyDescent="0.25">
      <c r="A10" s="5">
        <v>4</v>
      </c>
      <c r="B10" s="119" t="s">
        <v>399</v>
      </c>
      <c r="C10" s="9"/>
      <c r="D10" s="9">
        <v>84</v>
      </c>
      <c r="E10" s="10" t="s">
        <v>388</v>
      </c>
      <c r="F10" s="11">
        <f t="shared" si="0"/>
        <v>84</v>
      </c>
      <c r="G10" s="8"/>
      <c r="H10" s="9"/>
      <c r="I10" s="10" t="s">
        <v>388</v>
      </c>
      <c r="J10" s="9">
        <v>84</v>
      </c>
      <c r="K10" s="12"/>
    </row>
    <row r="11" spans="1:16" ht="49.5" customHeight="1" x14ac:dyDescent="0.25">
      <c r="A11" s="5">
        <v>5</v>
      </c>
      <c r="B11" s="119" t="s">
        <v>400</v>
      </c>
      <c r="C11" s="9"/>
      <c r="D11" s="9">
        <v>16.8</v>
      </c>
      <c r="E11" s="10" t="s">
        <v>388</v>
      </c>
      <c r="F11" s="11">
        <f t="shared" si="0"/>
        <v>16.8</v>
      </c>
      <c r="G11" s="8"/>
      <c r="H11" s="9"/>
      <c r="I11" s="10" t="s">
        <v>388</v>
      </c>
      <c r="J11" s="9">
        <v>16.8</v>
      </c>
      <c r="K11" s="12"/>
    </row>
    <row r="12" spans="1:16" ht="45" customHeight="1" x14ac:dyDescent="0.25">
      <c r="A12" s="5">
        <v>6</v>
      </c>
      <c r="B12" s="119" t="s">
        <v>401</v>
      </c>
      <c r="C12" s="9"/>
      <c r="D12" s="9">
        <v>96.41</v>
      </c>
      <c r="E12" s="10" t="s">
        <v>388</v>
      </c>
      <c r="F12" s="11">
        <f t="shared" si="0"/>
        <v>96.41</v>
      </c>
      <c r="G12" s="8"/>
      <c r="H12" s="9"/>
      <c r="I12" s="10" t="s">
        <v>388</v>
      </c>
      <c r="J12" s="9">
        <v>96.4</v>
      </c>
      <c r="K12" s="12"/>
    </row>
    <row r="13" spans="1:16" ht="48.75" customHeight="1" x14ac:dyDescent="0.25">
      <c r="A13" s="5">
        <v>7</v>
      </c>
      <c r="B13" s="119" t="s">
        <v>402</v>
      </c>
      <c r="C13" s="9"/>
      <c r="D13" s="9">
        <v>21.6</v>
      </c>
      <c r="E13" s="10" t="s">
        <v>388</v>
      </c>
      <c r="F13" s="11">
        <f t="shared" si="0"/>
        <v>21.6</v>
      </c>
      <c r="G13" s="13"/>
      <c r="H13" s="9"/>
      <c r="I13" s="10" t="s">
        <v>388</v>
      </c>
      <c r="J13" s="9">
        <v>21.6</v>
      </c>
      <c r="K13" s="12"/>
    </row>
    <row r="14" spans="1:16" ht="50.25" customHeight="1" x14ac:dyDescent="0.25">
      <c r="A14" s="5">
        <v>8</v>
      </c>
      <c r="B14" s="119" t="s">
        <v>403</v>
      </c>
      <c r="C14" s="9"/>
      <c r="D14" s="9">
        <v>11.29</v>
      </c>
      <c r="E14" s="10" t="s">
        <v>388</v>
      </c>
      <c r="F14" s="11">
        <f t="shared" si="0"/>
        <v>11.29</v>
      </c>
      <c r="G14" s="13"/>
      <c r="H14" s="9"/>
      <c r="I14" s="10" t="s">
        <v>388</v>
      </c>
      <c r="J14" s="9">
        <v>11.29</v>
      </c>
      <c r="K14" s="12"/>
    </row>
    <row r="15" spans="1:16" ht="48.75" customHeight="1" x14ac:dyDescent="0.25">
      <c r="A15" s="5">
        <v>9</v>
      </c>
      <c r="B15" s="119" t="s">
        <v>404</v>
      </c>
      <c r="C15" s="9"/>
      <c r="D15" s="9">
        <v>3</v>
      </c>
      <c r="E15" s="10" t="s">
        <v>388</v>
      </c>
      <c r="F15" s="11">
        <f t="shared" si="0"/>
        <v>3</v>
      </c>
      <c r="G15" s="8"/>
      <c r="H15" s="9"/>
      <c r="I15" s="10" t="s">
        <v>388</v>
      </c>
      <c r="J15" s="9">
        <v>3</v>
      </c>
      <c r="K15" s="12"/>
    </row>
    <row r="16" spans="1:16" ht="63" customHeight="1" x14ac:dyDescent="0.25">
      <c r="A16" s="5">
        <v>10</v>
      </c>
      <c r="B16" s="119" t="s">
        <v>225</v>
      </c>
      <c r="C16" s="9"/>
      <c r="D16" s="9">
        <v>139.97</v>
      </c>
      <c r="E16" s="10" t="s">
        <v>405</v>
      </c>
      <c r="F16" s="11">
        <f t="shared" si="0"/>
        <v>139.97</v>
      </c>
      <c r="G16" s="8"/>
      <c r="H16" s="9"/>
      <c r="I16" s="10" t="s">
        <v>405</v>
      </c>
      <c r="J16" s="9">
        <v>139.97</v>
      </c>
      <c r="K16" s="12"/>
    </row>
    <row r="17" spans="1:11" ht="33.75" customHeight="1" x14ac:dyDescent="0.25">
      <c r="A17" s="5">
        <v>11</v>
      </c>
      <c r="B17" s="119" t="s">
        <v>401</v>
      </c>
      <c r="C17" s="9"/>
      <c r="D17" s="9">
        <v>40.549999999999997</v>
      </c>
      <c r="E17" s="10" t="s">
        <v>406</v>
      </c>
      <c r="F17" s="11">
        <f t="shared" si="0"/>
        <v>40.549999999999997</v>
      </c>
      <c r="G17" s="8"/>
      <c r="H17" s="9"/>
      <c r="I17" s="10" t="s">
        <v>406</v>
      </c>
      <c r="J17" s="9">
        <v>40.549999999999997</v>
      </c>
      <c r="K17" s="12"/>
    </row>
    <row r="18" spans="1:11" ht="45.75" customHeight="1" x14ac:dyDescent="0.25">
      <c r="A18" s="5">
        <v>12</v>
      </c>
      <c r="B18" s="119" t="s">
        <v>407</v>
      </c>
      <c r="C18" s="9"/>
      <c r="D18" s="9">
        <v>20</v>
      </c>
      <c r="E18" s="10" t="s">
        <v>388</v>
      </c>
      <c r="F18" s="11">
        <f t="shared" si="0"/>
        <v>20</v>
      </c>
      <c r="G18" s="8"/>
      <c r="H18" s="9"/>
      <c r="I18" s="10" t="s">
        <v>388</v>
      </c>
      <c r="J18" s="9">
        <v>20</v>
      </c>
      <c r="K18" s="12"/>
    </row>
    <row r="19" spans="1:11" ht="47.25" customHeight="1" x14ac:dyDescent="0.25">
      <c r="A19" s="5">
        <v>13</v>
      </c>
      <c r="B19" s="119" t="s">
        <v>408</v>
      </c>
      <c r="C19" s="9"/>
      <c r="D19" s="9">
        <v>117.8</v>
      </c>
      <c r="E19" s="10" t="s">
        <v>388</v>
      </c>
      <c r="F19" s="11">
        <f t="shared" si="0"/>
        <v>117.8</v>
      </c>
      <c r="G19" s="8"/>
      <c r="H19" s="9"/>
      <c r="I19" s="10" t="s">
        <v>388</v>
      </c>
      <c r="J19" s="9">
        <v>117.8</v>
      </c>
      <c r="K19" s="12"/>
    </row>
    <row r="20" spans="1:11" ht="47.25" customHeight="1" x14ac:dyDescent="0.25">
      <c r="A20" s="5">
        <v>14</v>
      </c>
      <c r="B20" s="119" t="s">
        <v>409</v>
      </c>
      <c r="C20" s="9"/>
      <c r="D20" s="9">
        <v>151.88</v>
      </c>
      <c r="E20" s="10" t="s">
        <v>388</v>
      </c>
      <c r="F20" s="11">
        <f t="shared" si="0"/>
        <v>151.88</v>
      </c>
      <c r="G20" s="8"/>
      <c r="H20" s="9"/>
      <c r="I20" s="10" t="s">
        <v>388</v>
      </c>
      <c r="J20" s="9">
        <v>151.88</v>
      </c>
      <c r="K20" s="12"/>
    </row>
    <row r="21" spans="1:11" ht="33.75" customHeight="1" x14ac:dyDescent="0.25">
      <c r="A21" s="5">
        <v>15</v>
      </c>
      <c r="B21" s="119" t="s">
        <v>398</v>
      </c>
      <c r="C21" s="9"/>
      <c r="D21" s="9">
        <v>10.638</v>
      </c>
      <c r="E21" s="10" t="s">
        <v>17</v>
      </c>
      <c r="F21" s="11">
        <f t="shared" si="0"/>
        <v>10.638</v>
      </c>
      <c r="G21" s="8"/>
      <c r="H21" s="9"/>
      <c r="I21" s="10" t="s">
        <v>17</v>
      </c>
      <c r="J21" s="9">
        <v>10.638</v>
      </c>
      <c r="K21" s="12"/>
    </row>
    <row r="22" spans="1:11" ht="33.75" customHeight="1" x14ac:dyDescent="0.25">
      <c r="A22" s="5">
        <v>16</v>
      </c>
      <c r="B22" s="119" t="s">
        <v>410</v>
      </c>
      <c r="C22" s="9"/>
      <c r="D22" s="9">
        <v>27</v>
      </c>
      <c r="E22" s="10" t="s">
        <v>17</v>
      </c>
      <c r="F22" s="11">
        <f t="shared" si="0"/>
        <v>27</v>
      </c>
      <c r="G22" s="8"/>
      <c r="H22" s="9"/>
      <c r="I22" s="10" t="s">
        <v>17</v>
      </c>
      <c r="J22" s="9">
        <v>27</v>
      </c>
      <c r="K22" s="12"/>
    </row>
    <row r="23" spans="1:11" ht="48" customHeight="1" x14ac:dyDescent="0.25">
      <c r="A23" s="5">
        <v>17</v>
      </c>
      <c r="B23" s="119" t="s">
        <v>411</v>
      </c>
      <c r="C23" s="9"/>
      <c r="D23" s="9">
        <v>151.989</v>
      </c>
      <c r="E23" s="10" t="s">
        <v>388</v>
      </c>
      <c r="F23" s="11">
        <f t="shared" si="0"/>
        <v>151.989</v>
      </c>
      <c r="G23" s="8"/>
      <c r="H23" s="9"/>
      <c r="I23" s="10" t="s">
        <v>388</v>
      </c>
      <c r="J23" s="9">
        <v>151.989</v>
      </c>
      <c r="K23" s="12"/>
    </row>
    <row r="24" spans="1:11" ht="78.75" customHeight="1" x14ac:dyDescent="0.25">
      <c r="A24" s="5">
        <v>18</v>
      </c>
      <c r="B24" s="119" t="s">
        <v>412</v>
      </c>
      <c r="C24" s="9"/>
      <c r="D24" s="9">
        <v>7.1</v>
      </c>
      <c r="E24" s="10" t="s">
        <v>388</v>
      </c>
      <c r="F24" s="11">
        <f t="shared" si="0"/>
        <v>7.1</v>
      </c>
      <c r="G24" s="8"/>
      <c r="H24" s="9"/>
      <c r="I24" s="10" t="s">
        <v>388</v>
      </c>
      <c r="J24" s="9">
        <v>7.1</v>
      </c>
      <c r="K24" s="12"/>
    </row>
    <row r="25" spans="1:11" ht="48.75" customHeight="1" x14ac:dyDescent="0.25">
      <c r="A25" s="5">
        <v>19</v>
      </c>
      <c r="B25" s="119" t="s">
        <v>413</v>
      </c>
      <c r="C25" s="9"/>
      <c r="D25" s="9">
        <v>18</v>
      </c>
      <c r="E25" s="10" t="s">
        <v>388</v>
      </c>
      <c r="F25" s="11">
        <f t="shared" si="0"/>
        <v>18</v>
      </c>
      <c r="G25" s="8"/>
      <c r="H25" s="9"/>
      <c r="I25" s="10" t="s">
        <v>388</v>
      </c>
      <c r="J25" s="9">
        <v>18</v>
      </c>
      <c r="K25" s="12"/>
    </row>
    <row r="26" spans="1:11" ht="51.75" customHeight="1" x14ac:dyDescent="0.25">
      <c r="A26" s="5">
        <v>20</v>
      </c>
      <c r="B26" s="119" t="s">
        <v>403</v>
      </c>
      <c r="C26" s="9"/>
      <c r="D26" s="9">
        <v>21.6</v>
      </c>
      <c r="E26" s="10" t="s">
        <v>388</v>
      </c>
      <c r="F26" s="11">
        <f t="shared" si="0"/>
        <v>21.6</v>
      </c>
      <c r="G26" s="8"/>
      <c r="H26" s="9"/>
      <c r="I26" s="10" t="s">
        <v>388</v>
      </c>
      <c r="J26" s="9">
        <v>21.6</v>
      </c>
      <c r="K26" s="12"/>
    </row>
    <row r="27" spans="1:11" ht="47.25" customHeight="1" x14ac:dyDescent="0.25">
      <c r="A27" s="5">
        <v>21</v>
      </c>
      <c r="B27" s="119" t="s">
        <v>414</v>
      </c>
      <c r="C27" s="9"/>
      <c r="D27" s="9">
        <v>37.5</v>
      </c>
      <c r="E27" s="10" t="s">
        <v>388</v>
      </c>
      <c r="F27" s="11">
        <f t="shared" si="0"/>
        <v>37.5</v>
      </c>
      <c r="G27" s="8"/>
      <c r="H27" s="9"/>
      <c r="I27" s="10" t="s">
        <v>388</v>
      </c>
      <c r="J27" s="9">
        <v>37.5</v>
      </c>
      <c r="K27" s="12"/>
    </row>
    <row r="28" spans="1:11" ht="47.25" customHeight="1" x14ac:dyDescent="0.25">
      <c r="A28" s="5">
        <v>22</v>
      </c>
      <c r="B28" s="10" t="s">
        <v>389</v>
      </c>
      <c r="C28" s="9"/>
      <c r="D28" s="9">
        <v>114.17</v>
      </c>
      <c r="E28" s="10" t="s">
        <v>390</v>
      </c>
      <c r="F28" s="11">
        <f t="shared" si="0"/>
        <v>114.17</v>
      </c>
      <c r="G28" s="8"/>
      <c r="H28" s="9"/>
      <c r="I28" s="26" t="s">
        <v>390</v>
      </c>
      <c r="J28" s="9">
        <v>114.17</v>
      </c>
      <c r="K28" s="12"/>
    </row>
    <row r="29" spans="1:11" ht="79.5" customHeight="1" x14ac:dyDescent="0.25">
      <c r="A29" s="5">
        <v>23</v>
      </c>
      <c r="B29" s="10" t="s">
        <v>398</v>
      </c>
      <c r="C29" s="9"/>
      <c r="D29" s="9">
        <v>4.5</v>
      </c>
      <c r="E29" s="10" t="s">
        <v>415</v>
      </c>
      <c r="F29" s="11">
        <f t="shared" si="0"/>
        <v>4.5</v>
      </c>
      <c r="G29" s="8"/>
      <c r="H29" s="9"/>
      <c r="I29" s="10" t="s">
        <v>415</v>
      </c>
      <c r="J29" s="9">
        <v>4.5</v>
      </c>
      <c r="K29" s="12"/>
    </row>
    <row r="30" spans="1:11" ht="97.5" customHeight="1" x14ac:dyDescent="0.25">
      <c r="A30" s="5">
        <v>24</v>
      </c>
      <c r="B30" s="10" t="s">
        <v>416</v>
      </c>
      <c r="C30" s="9"/>
      <c r="D30" s="9">
        <v>200</v>
      </c>
      <c r="E30" s="10" t="s">
        <v>417</v>
      </c>
      <c r="F30" s="11">
        <f t="shared" si="0"/>
        <v>200</v>
      </c>
      <c r="G30" s="8"/>
      <c r="H30" s="9"/>
      <c r="I30" s="10" t="s">
        <v>417</v>
      </c>
      <c r="J30" s="9">
        <v>200</v>
      </c>
      <c r="K30" s="12"/>
    </row>
    <row r="31" spans="1:11" ht="99" customHeight="1" x14ac:dyDescent="0.25">
      <c r="A31" s="5">
        <v>25</v>
      </c>
      <c r="B31" s="10" t="s">
        <v>418</v>
      </c>
      <c r="C31" s="9"/>
      <c r="D31" s="9">
        <v>61</v>
      </c>
      <c r="E31" s="10" t="s">
        <v>419</v>
      </c>
      <c r="F31" s="11">
        <f t="shared" si="0"/>
        <v>61</v>
      </c>
      <c r="G31" s="8"/>
      <c r="H31" s="9"/>
      <c r="I31" s="10" t="s">
        <v>419</v>
      </c>
      <c r="J31" s="9">
        <v>61</v>
      </c>
      <c r="K31" s="12"/>
    </row>
    <row r="32" spans="1:11" ht="110.25" x14ac:dyDescent="0.25">
      <c r="A32" s="5">
        <v>26</v>
      </c>
      <c r="B32" s="120" t="s">
        <v>53</v>
      </c>
      <c r="C32" s="9">
        <v>569</v>
      </c>
      <c r="D32" s="9"/>
      <c r="E32" s="10"/>
      <c r="F32" s="11">
        <f t="shared" si="0"/>
        <v>569</v>
      </c>
      <c r="G32" s="8">
        <v>3110</v>
      </c>
      <c r="H32" s="9">
        <v>328.88</v>
      </c>
      <c r="I32" s="10" t="s">
        <v>420</v>
      </c>
      <c r="J32" s="9"/>
      <c r="K32" s="12"/>
    </row>
    <row r="33" spans="1:11" ht="15.75" x14ac:dyDescent="0.25">
      <c r="A33" s="14"/>
      <c r="B33" s="15" t="s">
        <v>90</v>
      </c>
      <c r="C33" s="16">
        <f>SUM(C8:C32)</f>
        <v>569</v>
      </c>
      <c r="D33" s="16">
        <f>SUM(D7:D32)</f>
        <v>1393.9080000000001</v>
      </c>
      <c r="E33" s="17"/>
      <c r="F33" s="18">
        <f t="shared" si="0"/>
        <v>1962.9080000000001</v>
      </c>
      <c r="G33" s="19"/>
      <c r="H33" s="16">
        <f>SUM(H8:H32)</f>
        <v>328.88</v>
      </c>
      <c r="I33" s="17"/>
      <c r="J33" s="16">
        <f>SUM(J8:J32)</f>
        <v>1379.8870000000002</v>
      </c>
      <c r="K33" s="20">
        <f>C33-H33</f>
        <v>240.12</v>
      </c>
    </row>
    <row r="36" spans="1:11" ht="15.75" x14ac:dyDescent="0.25">
      <c r="B36" s="21" t="s">
        <v>100</v>
      </c>
      <c r="F36" s="22"/>
      <c r="G36" s="224" t="s">
        <v>391</v>
      </c>
      <c r="H36" s="225"/>
    </row>
    <row r="37" spans="1:11" x14ac:dyDescent="0.25">
      <c r="B37" s="21"/>
      <c r="F37" s="23" t="s">
        <v>93</v>
      </c>
      <c r="G37" s="24"/>
      <c r="H37" s="24"/>
    </row>
    <row r="38" spans="1:11" ht="15.75" x14ac:dyDescent="0.25">
      <c r="B38" s="21" t="s">
        <v>94</v>
      </c>
      <c r="F38" s="22"/>
      <c r="G38" s="224" t="s">
        <v>392</v>
      </c>
      <c r="H38" s="225"/>
    </row>
    <row r="39" spans="1:11" x14ac:dyDescent="0.25">
      <c r="F39" s="23" t="s">
        <v>93</v>
      </c>
      <c r="G39" s="24"/>
      <c r="H39" s="24"/>
    </row>
  </sheetData>
  <mergeCells count="12">
    <mergeCell ref="G36:H36"/>
    <mergeCell ref="G38:H38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9" fitToHeight="2" orientation="landscape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B5" sqref="B5"/>
    </sheetView>
  </sheetViews>
  <sheetFormatPr defaultRowHeight="15" x14ac:dyDescent="0.25"/>
  <cols>
    <col min="1" max="1" width="4.5703125" customWidth="1"/>
    <col min="2" max="2" width="20.7109375" customWidth="1"/>
    <col min="3" max="3" width="10" customWidth="1"/>
    <col min="4" max="4" width="8.85546875" customWidth="1"/>
    <col min="5" max="5" width="22.7109375" customWidth="1"/>
    <col min="6" max="6" width="11.42578125" customWidth="1"/>
    <col min="7" max="7" width="14.5703125" customWidth="1"/>
    <col min="8" max="8" width="13" customWidth="1"/>
    <col min="9" max="9" width="24.5703125" customWidth="1"/>
    <col min="10" max="10" width="13.85546875" customWidth="1"/>
    <col min="11" max="11" width="15.42578125" customWidth="1"/>
    <col min="257" max="257" width="4.5703125" customWidth="1"/>
    <col min="258" max="258" width="20.7109375" customWidth="1"/>
    <col min="259" max="259" width="10" customWidth="1"/>
    <col min="260" max="260" width="8.85546875" customWidth="1"/>
    <col min="261" max="261" width="22.7109375" customWidth="1"/>
    <col min="262" max="262" width="11.42578125" customWidth="1"/>
    <col min="263" max="263" width="14.5703125" customWidth="1"/>
    <col min="264" max="264" width="13" customWidth="1"/>
    <col min="265" max="265" width="24.5703125" customWidth="1"/>
    <col min="266" max="266" width="13.85546875" customWidth="1"/>
    <col min="267" max="267" width="15.42578125" customWidth="1"/>
    <col min="513" max="513" width="4.5703125" customWidth="1"/>
    <col min="514" max="514" width="20.7109375" customWidth="1"/>
    <col min="515" max="515" width="10" customWidth="1"/>
    <col min="516" max="516" width="8.85546875" customWidth="1"/>
    <col min="517" max="517" width="22.7109375" customWidth="1"/>
    <col min="518" max="518" width="11.42578125" customWidth="1"/>
    <col min="519" max="519" width="14.5703125" customWidth="1"/>
    <col min="520" max="520" width="13" customWidth="1"/>
    <col min="521" max="521" width="24.5703125" customWidth="1"/>
    <col min="522" max="522" width="13.85546875" customWidth="1"/>
    <col min="523" max="523" width="15.42578125" customWidth="1"/>
    <col min="769" max="769" width="4.5703125" customWidth="1"/>
    <col min="770" max="770" width="20.7109375" customWidth="1"/>
    <col min="771" max="771" width="10" customWidth="1"/>
    <col min="772" max="772" width="8.85546875" customWidth="1"/>
    <col min="773" max="773" width="22.7109375" customWidth="1"/>
    <col min="774" max="774" width="11.42578125" customWidth="1"/>
    <col min="775" max="775" width="14.5703125" customWidth="1"/>
    <col min="776" max="776" width="13" customWidth="1"/>
    <col min="777" max="777" width="24.5703125" customWidth="1"/>
    <col min="778" max="778" width="13.85546875" customWidth="1"/>
    <col min="779" max="779" width="15.42578125" customWidth="1"/>
    <col min="1025" max="1025" width="4.5703125" customWidth="1"/>
    <col min="1026" max="1026" width="20.7109375" customWidth="1"/>
    <col min="1027" max="1027" width="10" customWidth="1"/>
    <col min="1028" max="1028" width="8.85546875" customWidth="1"/>
    <col min="1029" max="1029" width="22.7109375" customWidth="1"/>
    <col min="1030" max="1030" width="11.42578125" customWidth="1"/>
    <col min="1031" max="1031" width="14.5703125" customWidth="1"/>
    <col min="1032" max="1032" width="13" customWidth="1"/>
    <col min="1033" max="1033" width="24.5703125" customWidth="1"/>
    <col min="1034" max="1034" width="13.85546875" customWidth="1"/>
    <col min="1035" max="1035" width="15.42578125" customWidth="1"/>
    <col min="1281" max="1281" width="4.5703125" customWidth="1"/>
    <col min="1282" max="1282" width="20.7109375" customWidth="1"/>
    <col min="1283" max="1283" width="10" customWidth="1"/>
    <col min="1284" max="1284" width="8.85546875" customWidth="1"/>
    <col min="1285" max="1285" width="22.7109375" customWidth="1"/>
    <col min="1286" max="1286" width="11.42578125" customWidth="1"/>
    <col min="1287" max="1287" width="14.5703125" customWidth="1"/>
    <col min="1288" max="1288" width="13" customWidth="1"/>
    <col min="1289" max="1289" width="24.5703125" customWidth="1"/>
    <col min="1290" max="1290" width="13.85546875" customWidth="1"/>
    <col min="1291" max="1291" width="15.42578125" customWidth="1"/>
    <col min="1537" max="1537" width="4.5703125" customWidth="1"/>
    <col min="1538" max="1538" width="20.7109375" customWidth="1"/>
    <col min="1539" max="1539" width="10" customWidth="1"/>
    <col min="1540" max="1540" width="8.85546875" customWidth="1"/>
    <col min="1541" max="1541" width="22.7109375" customWidth="1"/>
    <col min="1542" max="1542" width="11.42578125" customWidth="1"/>
    <col min="1543" max="1543" width="14.5703125" customWidth="1"/>
    <col min="1544" max="1544" width="13" customWidth="1"/>
    <col min="1545" max="1545" width="24.5703125" customWidth="1"/>
    <col min="1546" max="1546" width="13.85546875" customWidth="1"/>
    <col min="1547" max="1547" width="15.42578125" customWidth="1"/>
    <col min="1793" max="1793" width="4.5703125" customWidth="1"/>
    <col min="1794" max="1794" width="20.7109375" customWidth="1"/>
    <col min="1795" max="1795" width="10" customWidth="1"/>
    <col min="1796" max="1796" width="8.85546875" customWidth="1"/>
    <col min="1797" max="1797" width="22.7109375" customWidth="1"/>
    <col min="1798" max="1798" width="11.42578125" customWidth="1"/>
    <col min="1799" max="1799" width="14.5703125" customWidth="1"/>
    <col min="1800" max="1800" width="13" customWidth="1"/>
    <col min="1801" max="1801" width="24.5703125" customWidth="1"/>
    <col min="1802" max="1802" width="13.85546875" customWidth="1"/>
    <col min="1803" max="1803" width="15.42578125" customWidth="1"/>
    <col min="2049" max="2049" width="4.5703125" customWidth="1"/>
    <col min="2050" max="2050" width="20.7109375" customWidth="1"/>
    <col min="2051" max="2051" width="10" customWidth="1"/>
    <col min="2052" max="2052" width="8.85546875" customWidth="1"/>
    <col min="2053" max="2053" width="22.7109375" customWidth="1"/>
    <col min="2054" max="2054" width="11.42578125" customWidth="1"/>
    <col min="2055" max="2055" width="14.5703125" customWidth="1"/>
    <col min="2056" max="2056" width="13" customWidth="1"/>
    <col min="2057" max="2057" width="24.5703125" customWidth="1"/>
    <col min="2058" max="2058" width="13.85546875" customWidth="1"/>
    <col min="2059" max="2059" width="15.42578125" customWidth="1"/>
    <col min="2305" max="2305" width="4.5703125" customWidth="1"/>
    <col min="2306" max="2306" width="20.7109375" customWidth="1"/>
    <col min="2307" max="2307" width="10" customWidth="1"/>
    <col min="2308" max="2308" width="8.85546875" customWidth="1"/>
    <col min="2309" max="2309" width="22.7109375" customWidth="1"/>
    <col min="2310" max="2310" width="11.42578125" customWidth="1"/>
    <col min="2311" max="2311" width="14.5703125" customWidth="1"/>
    <col min="2312" max="2312" width="13" customWidth="1"/>
    <col min="2313" max="2313" width="24.5703125" customWidth="1"/>
    <col min="2314" max="2314" width="13.85546875" customWidth="1"/>
    <col min="2315" max="2315" width="15.42578125" customWidth="1"/>
    <col min="2561" max="2561" width="4.5703125" customWidth="1"/>
    <col min="2562" max="2562" width="20.7109375" customWidth="1"/>
    <col min="2563" max="2563" width="10" customWidth="1"/>
    <col min="2564" max="2564" width="8.85546875" customWidth="1"/>
    <col min="2565" max="2565" width="22.7109375" customWidth="1"/>
    <col min="2566" max="2566" width="11.42578125" customWidth="1"/>
    <col min="2567" max="2567" width="14.5703125" customWidth="1"/>
    <col min="2568" max="2568" width="13" customWidth="1"/>
    <col min="2569" max="2569" width="24.5703125" customWidth="1"/>
    <col min="2570" max="2570" width="13.85546875" customWidth="1"/>
    <col min="2571" max="2571" width="15.42578125" customWidth="1"/>
    <col min="2817" max="2817" width="4.5703125" customWidth="1"/>
    <col min="2818" max="2818" width="20.7109375" customWidth="1"/>
    <col min="2819" max="2819" width="10" customWidth="1"/>
    <col min="2820" max="2820" width="8.85546875" customWidth="1"/>
    <col min="2821" max="2821" width="22.7109375" customWidth="1"/>
    <col min="2822" max="2822" width="11.42578125" customWidth="1"/>
    <col min="2823" max="2823" width="14.5703125" customWidth="1"/>
    <col min="2824" max="2824" width="13" customWidth="1"/>
    <col min="2825" max="2825" width="24.5703125" customWidth="1"/>
    <col min="2826" max="2826" width="13.85546875" customWidth="1"/>
    <col min="2827" max="2827" width="15.42578125" customWidth="1"/>
    <col min="3073" max="3073" width="4.5703125" customWidth="1"/>
    <col min="3074" max="3074" width="20.7109375" customWidth="1"/>
    <col min="3075" max="3075" width="10" customWidth="1"/>
    <col min="3076" max="3076" width="8.85546875" customWidth="1"/>
    <col min="3077" max="3077" width="22.7109375" customWidth="1"/>
    <col min="3078" max="3078" width="11.42578125" customWidth="1"/>
    <col min="3079" max="3079" width="14.5703125" customWidth="1"/>
    <col min="3080" max="3080" width="13" customWidth="1"/>
    <col min="3081" max="3081" width="24.5703125" customWidth="1"/>
    <col min="3082" max="3082" width="13.85546875" customWidth="1"/>
    <col min="3083" max="3083" width="15.42578125" customWidth="1"/>
    <col min="3329" max="3329" width="4.5703125" customWidth="1"/>
    <col min="3330" max="3330" width="20.7109375" customWidth="1"/>
    <col min="3331" max="3331" width="10" customWidth="1"/>
    <col min="3332" max="3332" width="8.85546875" customWidth="1"/>
    <col min="3333" max="3333" width="22.7109375" customWidth="1"/>
    <col min="3334" max="3334" width="11.42578125" customWidth="1"/>
    <col min="3335" max="3335" width="14.5703125" customWidth="1"/>
    <col min="3336" max="3336" width="13" customWidth="1"/>
    <col min="3337" max="3337" width="24.5703125" customWidth="1"/>
    <col min="3338" max="3338" width="13.85546875" customWidth="1"/>
    <col min="3339" max="3339" width="15.42578125" customWidth="1"/>
    <col min="3585" max="3585" width="4.5703125" customWidth="1"/>
    <col min="3586" max="3586" width="20.7109375" customWidth="1"/>
    <col min="3587" max="3587" width="10" customWidth="1"/>
    <col min="3588" max="3588" width="8.85546875" customWidth="1"/>
    <col min="3589" max="3589" width="22.7109375" customWidth="1"/>
    <col min="3590" max="3590" width="11.42578125" customWidth="1"/>
    <col min="3591" max="3591" width="14.5703125" customWidth="1"/>
    <col min="3592" max="3592" width="13" customWidth="1"/>
    <col min="3593" max="3593" width="24.5703125" customWidth="1"/>
    <col min="3594" max="3594" width="13.85546875" customWidth="1"/>
    <col min="3595" max="3595" width="15.42578125" customWidth="1"/>
    <col min="3841" max="3841" width="4.5703125" customWidth="1"/>
    <col min="3842" max="3842" width="20.7109375" customWidth="1"/>
    <col min="3843" max="3843" width="10" customWidth="1"/>
    <col min="3844" max="3844" width="8.85546875" customWidth="1"/>
    <col min="3845" max="3845" width="22.7109375" customWidth="1"/>
    <col min="3846" max="3846" width="11.42578125" customWidth="1"/>
    <col min="3847" max="3847" width="14.5703125" customWidth="1"/>
    <col min="3848" max="3848" width="13" customWidth="1"/>
    <col min="3849" max="3849" width="24.5703125" customWidth="1"/>
    <col min="3850" max="3850" width="13.85546875" customWidth="1"/>
    <col min="3851" max="3851" width="15.42578125" customWidth="1"/>
    <col min="4097" max="4097" width="4.5703125" customWidth="1"/>
    <col min="4098" max="4098" width="20.7109375" customWidth="1"/>
    <col min="4099" max="4099" width="10" customWidth="1"/>
    <col min="4100" max="4100" width="8.85546875" customWidth="1"/>
    <col min="4101" max="4101" width="22.7109375" customWidth="1"/>
    <col min="4102" max="4102" width="11.42578125" customWidth="1"/>
    <col min="4103" max="4103" width="14.5703125" customWidth="1"/>
    <col min="4104" max="4104" width="13" customWidth="1"/>
    <col min="4105" max="4105" width="24.5703125" customWidth="1"/>
    <col min="4106" max="4106" width="13.85546875" customWidth="1"/>
    <col min="4107" max="4107" width="15.42578125" customWidth="1"/>
    <col min="4353" max="4353" width="4.5703125" customWidth="1"/>
    <col min="4354" max="4354" width="20.7109375" customWidth="1"/>
    <col min="4355" max="4355" width="10" customWidth="1"/>
    <col min="4356" max="4356" width="8.85546875" customWidth="1"/>
    <col min="4357" max="4357" width="22.7109375" customWidth="1"/>
    <col min="4358" max="4358" width="11.42578125" customWidth="1"/>
    <col min="4359" max="4359" width="14.5703125" customWidth="1"/>
    <col min="4360" max="4360" width="13" customWidth="1"/>
    <col min="4361" max="4361" width="24.5703125" customWidth="1"/>
    <col min="4362" max="4362" width="13.85546875" customWidth="1"/>
    <col min="4363" max="4363" width="15.42578125" customWidth="1"/>
    <col min="4609" max="4609" width="4.5703125" customWidth="1"/>
    <col min="4610" max="4610" width="20.7109375" customWidth="1"/>
    <col min="4611" max="4611" width="10" customWidth="1"/>
    <col min="4612" max="4612" width="8.85546875" customWidth="1"/>
    <col min="4613" max="4613" width="22.7109375" customWidth="1"/>
    <col min="4614" max="4614" width="11.42578125" customWidth="1"/>
    <col min="4615" max="4615" width="14.5703125" customWidth="1"/>
    <col min="4616" max="4616" width="13" customWidth="1"/>
    <col min="4617" max="4617" width="24.5703125" customWidth="1"/>
    <col min="4618" max="4618" width="13.85546875" customWidth="1"/>
    <col min="4619" max="4619" width="15.42578125" customWidth="1"/>
    <col min="4865" max="4865" width="4.5703125" customWidth="1"/>
    <col min="4866" max="4866" width="20.7109375" customWidth="1"/>
    <col min="4867" max="4867" width="10" customWidth="1"/>
    <col min="4868" max="4868" width="8.85546875" customWidth="1"/>
    <col min="4869" max="4869" width="22.7109375" customWidth="1"/>
    <col min="4870" max="4870" width="11.42578125" customWidth="1"/>
    <col min="4871" max="4871" width="14.5703125" customWidth="1"/>
    <col min="4872" max="4872" width="13" customWidth="1"/>
    <col min="4873" max="4873" width="24.5703125" customWidth="1"/>
    <col min="4874" max="4874" width="13.85546875" customWidth="1"/>
    <col min="4875" max="4875" width="15.42578125" customWidth="1"/>
    <col min="5121" max="5121" width="4.5703125" customWidth="1"/>
    <col min="5122" max="5122" width="20.7109375" customWidth="1"/>
    <col min="5123" max="5123" width="10" customWidth="1"/>
    <col min="5124" max="5124" width="8.85546875" customWidth="1"/>
    <col min="5125" max="5125" width="22.7109375" customWidth="1"/>
    <col min="5126" max="5126" width="11.42578125" customWidth="1"/>
    <col min="5127" max="5127" width="14.5703125" customWidth="1"/>
    <col min="5128" max="5128" width="13" customWidth="1"/>
    <col min="5129" max="5129" width="24.5703125" customWidth="1"/>
    <col min="5130" max="5130" width="13.85546875" customWidth="1"/>
    <col min="5131" max="5131" width="15.42578125" customWidth="1"/>
    <col min="5377" max="5377" width="4.5703125" customWidth="1"/>
    <col min="5378" max="5378" width="20.7109375" customWidth="1"/>
    <col min="5379" max="5379" width="10" customWidth="1"/>
    <col min="5380" max="5380" width="8.85546875" customWidth="1"/>
    <col min="5381" max="5381" width="22.7109375" customWidth="1"/>
    <col min="5382" max="5382" width="11.42578125" customWidth="1"/>
    <col min="5383" max="5383" width="14.5703125" customWidth="1"/>
    <col min="5384" max="5384" width="13" customWidth="1"/>
    <col min="5385" max="5385" width="24.5703125" customWidth="1"/>
    <col min="5386" max="5386" width="13.85546875" customWidth="1"/>
    <col min="5387" max="5387" width="15.42578125" customWidth="1"/>
    <col min="5633" max="5633" width="4.5703125" customWidth="1"/>
    <col min="5634" max="5634" width="20.7109375" customWidth="1"/>
    <col min="5635" max="5635" width="10" customWidth="1"/>
    <col min="5636" max="5636" width="8.85546875" customWidth="1"/>
    <col min="5637" max="5637" width="22.7109375" customWidth="1"/>
    <col min="5638" max="5638" width="11.42578125" customWidth="1"/>
    <col min="5639" max="5639" width="14.5703125" customWidth="1"/>
    <col min="5640" max="5640" width="13" customWidth="1"/>
    <col min="5641" max="5641" width="24.5703125" customWidth="1"/>
    <col min="5642" max="5642" width="13.85546875" customWidth="1"/>
    <col min="5643" max="5643" width="15.42578125" customWidth="1"/>
    <col min="5889" max="5889" width="4.5703125" customWidth="1"/>
    <col min="5890" max="5890" width="20.7109375" customWidth="1"/>
    <col min="5891" max="5891" width="10" customWidth="1"/>
    <col min="5892" max="5892" width="8.85546875" customWidth="1"/>
    <col min="5893" max="5893" width="22.7109375" customWidth="1"/>
    <col min="5894" max="5894" width="11.42578125" customWidth="1"/>
    <col min="5895" max="5895" width="14.5703125" customWidth="1"/>
    <col min="5896" max="5896" width="13" customWidth="1"/>
    <col min="5897" max="5897" width="24.5703125" customWidth="1"/>
    <col min="5898" max="5898" width="13.85546875" customWidth="1"/>
    <col min="5899" max="5899" width="15.42578125" customWidth="1"/>
    <col min="6145" max="6145" width="4.5703125" customWidth="1"/>
    <col min="6146" max="6146" width="20.7109375" customWidth="1"/>
    <col min="6147" max="6147" width="10" customWidth="1"/>
    <col min="6148" max="6148" width="8.85546875" customWidth="1"/>
    <col min="6149" max="6149" width="22.7109375" customWidth="1"/>
    <col min="6150" max="6150" width="11.42578125" customWidth="1"/>
    <col min="6151" max="6151" width="14.5703125" customWidth="1"/>
    <col min="6152" max="6152" width="13" customWidth="1"/>
    <col min="6153" max="6153" width="24.5703125" customWidth="1"/>
    <col min="6154" max="6154" width="13.85546875" customWidth="1"/>
    <col min="6155" max="6155" width="15.42578125" customWidth="1"/>
    <col min="6401" max="6401" width="4.5703125" customWidth="1"/>
    <col min="6402" max="6402" width="20.7109375" customWidth="1"/>
    <col min="6403" max="6403" width="10" customWidth="1"/>
    <col min="6404" max="6404" width="8.85546875" customWidth="1"/>
    <col min="6405" max="6405" width="22.7109375" customWidth="1"/>
    <col min="6406" max="6406" width="11.42578125" customWidth="1"/>
    <col min="6407" max="6407" width="14.5703125" customWidth="1"/>
    <col min="6408" max="6408" width="13" customWidth="1"/>
    <col min="6409" max="6409" width="24.5703125" customWidth="1"/>
    <col min="6410" max="6410" width="13.85546875" customWidth="1"/>
    <col min="6411" max="6411" width="15.42578125" customWidth="1"/>
    <col min="6657" max="6657" width="4.5703125" customWidth="1"/>
    <col min="6658" max="6658" width="20.7109375" customWidth="1"/>
    <col min="6659" max="6659" width="10" customWidth="1"/>
    <col min="6660" max="6660" width="8.85546875" customWidth="1"/>
    <col min="6661" max="6661" width="22.7109375" customWidth="1"/>
    <col min="6662" max="6662" width="11.42578125" customWidth="1"/>
    <col min="6663" max="6663" width="14.5703125" customWidth="1"/>
    <col min="6664" max="6664" width="13" customWidth="1"/>
    <col min="6665" max="6665" width="24.5703125" customWidth="1"/>
    <col min="6666" max="6666" width="13.85546875" customWidth="1"/>
    <col min="6667" max="6667" width="15.42578125" customWidth="1"/>
    <col min="6913" max="6913" width="4.5703125" customWidth="1"/>
    <col min="6914" max="6914" width="20.7109375" customWidth="1"/>
    <col min="6915" max="6915" width="10" customWidth="1"/>
    <col min="6916" max="6916" width="8.85546875" customWidth="1"/>
    <col min="6917" max="6917" width="22.7109375" customWidth="1"/>
    <col min="6918" max="6918" width="11.42578125" customWidth="1"/>
    <col min="6919" max="6919" width="14.5703125" customWidth="1"/>
    <col min="6920" max="6920" width="13" customWidth="1"/>
    <col min="6921" max="6921" width="24.5703125" customWidth="1"/>
    <col min="6922" max="6922" width="13.85546875" customWidth="1"/>
    <col min="6923" max="6923" width="15.42578125" customWidth="1"/>
    <col min="7169" max="7169" width="4.5703125" customWidth="1"/>
    <col min="7170" max="7170" width="20.7109375" customWidth="1"/>
    <col min="7171" max="7171" width="10" customWidth="1"/>
    <col min="7172" max="7172" width="8.85546875" customWidth="1"/>
    <col min="7173" max="7173" width="22.7109375" customWidth="1"/>
    <col min="7174" max="7174" width="11.42578125" customWidth="1"/>
    <col min="7175" max="7175" width="14.5703125" customWidth="1"/>
    <col min="7176" max="7176" width="13" customWidth="1"/>
    <col min="7177" max="7177" width="24.5703125" customWidth="1"/>
    <col min="7178" max="7178" width="13.85546875" customWidth="1"/>
    <col min="7179" max="7179" width="15.42578125" customWidth="1"/>
    <col min="7425" max="7425" width="4.5703125" customWidth="1"/>
    <col min="7426" max="7426" width="20.7109375" customWidth="1"/>
    <col min="7427" max="7427" width="10" customWidth="1"/>
    <col min="7428" max="7428" width="8.85546875" customWidth="1"/>
    <col min="7429" max="7429" width="22.7109375" customWidth="1"/>
    <col min="7430" max="7430" width="11.42578125" customWidth="1"/>
    <col min="7431" max="7431" width="14.5703125" customWidth="1"/>
    <col min="7432" max="7432" width="13" customWidth="1"/>
    <col min="7433" max="7433" width="24.5703125" customWidth="1"/>
    <col min="7434" max="7434" width="13.85546875" customWidth="1"/>
    <col min="7435" max="7435" width="15.42578125" customWidth="1"/>
    <col min="7681" max="7681" width="4.5703125" customWidth="1"/>
    <col min="7682" max="7682" width="20.7109375" customWidth="1"/>
    <col min="7683" max="7683" width="10" customWidth="1"/>
    <col min="7684" max="7684" width="8.85546875" customWidth="1"/>
    <col min="7685" max="7685" width="22.7109375" customWidth="1"/>
    <col min="7686" max="7686" width="11.42578125" customWidth="1"/>
    <col min="7687" max="7687" width="14.5703125" customWidth="1"/>
    <col min="7688" max="7688" width="13" customWidth="1"/>
    <col min="7689" max="7689" width="24.5703125" customWidth="1"/>
    <col min="7690" max="7690" width="13.85546875" customWidth="1"/>
    <col min="7691" max="7691" width="15.42578125" customWidth="1"/>
    <col min="7937" max="7937" width="4.5703125" customWidth="1"/>
    <col min="7938" max="7938" width="20.7109375" customWidth="1"/>
    <col min="7939" max="7939" width="10" customWidth="1"/>
    <col min="7940" max="7940" width="8.85546875" customWidth="1"/>
    <col min="7941" max="7941" width="22.7109375" customWidth="1"/>
    <col min="7942" max="7942" width="11.42578125" customWidth="1"/>
    <col min="7943" max="7943" width="14.5703125" customWidth="1"/>
    <col min="7944" max="7944" width="13" customWidth="1"/>
    <col min="7945" max="7945" width="24.5703125" customWidth="1"/>
    <col min="7946" max="7946" width="13.85546875" customWidth="1"/>
    <col min="7947" max="7947" width="15.42578125" customWidth="1"/>
    <col min="8193" max="8193" width="4.5703125" customWidth="1"/>
    <col min="8194" max="8194" width="20.7109375" customWidth="1"/>
    <col min="8195" max="8195" width="10" customWidth="1"/>
    <col min="8196" max="8196" width="8.85546875" customWidth="1"/>
    <col min="8197" max="8197" width="22.7109375" customWidth="1"/>
    <col min="8198" max="8198" width="11.42578125" customWidth="1"/>
    <col min="8199" max="8199" width="14.5703125" customWidth="1"/>
    <col min="8200" max="8200" width="13" customWidth="1"/>
    <col min="8201" max="8201" width="24.5703125" customWidth="1"/>
    <col min="8202" max="8202" width="13.85546875" customWidth="1"/>
    <col min="8203" max="8203" width="15.42578125" customWidth="1"/>
    <col min="8449" max="8449" width="4.5703125" customWidth="1"/>
    <col min="8450" max="8450" width="20.7109375" customWidth="1"/>
    <col min="8451" max="8451" width="10" customWidth="1"/>
    <col min="8452" max="8452" width="8.85546875" customWidth="1"/>
    <col min="8453" max="8453" width="22.7109375" customWidth="1"/>
    <col min="8454" max="8454" width="11.42578125" customWidth="1"/>
    <col min="8455" max="8455" width="14.5703125" customWidth="1"/>
    <col min="8456" max="8456" width="13" customWidth="1"/>
    <col min="8457" max="8457" width="24.5703125" customWidth="1"/>
    <col min="8458" max="8458" width="13.85546875" customWidth="1"/>
    <col min="8459" max="8459" width="15.42578125" customWidth="1"/>
    <col min="8705" max="8705" width="4.5703125" customWidth="1"/>
    <col min="8706" max="8706" width="20.7109375" customWidth="1"/>
    <col min="8707" max="8707" width="10" customWidth="1"/>
    <col min="8708" max="8708" width="8.85546875" customWidth="1"/>
    <col min="8709" max="8709" width="22.7109375" customWidth="1"/>
    <col min="8710" max="8710" width="11.42578125" customWidth="1"/>
    <col min="8711" max="8711" width="14.5703125" customWidth="1"/>
    <col min="8712" max="8712" width="13" customWidth="1"/>
    <col min="8713" max="8713" width="24.5703125" customWidth="1"/>
    <col min="8714" max="8714" width="13.85546875" customWidth="1"/>
    <col min="8715" max="8715" width="15.42578125" customWidth="1"/>
    <col min="8961" max="8961" width="4.5703125" customWidth="1"/>
    <col min="8962" max="8962" width="20.7109375" customWidth="1"/>
    <col min="8963" max="8963" width="10" customWidth="1"/>
    <col min="8964" max="8964" width="8.85546875" customWidth="1"/>
    <col min="8965" max="8965" width="22.7109375" customWidth="1"/>
    <col min="8966" max="8966" width="11.42578125" customWidth="1"/>
    <col min="8967" max="8967" width="14.5703125" customWidth="1"/>
    <col min="8968" max="8968" width="13" customWidth="1"/>
    <col min="8969" max="8969" width="24.5703125" customWidth="1"/>
    <col min="8970" max="8970" width="13.85546875" customWidth="1"/>
    <col min="8971" max="8971" width="15.42578125" customWidth="1"/>
    <col min="9217" max="9217" width="4.5703125" customWidth="1"/>
    <col min="9218" max="9218" width="20.7109375" customWidth="1"/>
    <col min="9219" max="9219" width="10" customWidth="1"/>
    <col min="9220" max="9220" width="8.85546875" customWidth="1"/>
    <col min="9221" max="9221" width="22.7109375" customWidth="1"/>
    <col min="9222" max="9222" width="11.42578125" customWidth="1"/>
    <col min="9223" max="9223" width="14.5703125" customWidth="1"/>
    <col min="9224" max="9224" width="13" customWidth="1"/>
    <col min="9225" max="9225" width="24.5703125" customWidth="1"/>
    <col min="9226" max="9226" width="13.85546875" customWidth="1"/>
    <col min="9227" max="9227" width="15.42578125" customWidth="1"/>
    <col min="9473" max="9473" width="4.5703125" customWidth="1"/>
    <col min="9474" max="9474" width="20.7109375" customWidth="1"/>
    <col min="9475" max="9475" width="10" customWidth="1"/>
    <col min="9476" max="9476" width="8.85546875" customWidth="1"/>
    <col min="9477" max="9477" width="22.7109375" customWidth="1"/>
    <col min="9478" max="9478" width="11.42578125" customWidth="1"/>
    <col min="9479" max="9479" width="14.5703125" customWidth="1"/>
    <col min="9480" max="9480" width="13" customWidth="1"/>
    <col min="9481" max="9481" width="24.5703125" customWidth="1"/>
    <col min="9482" max="9482" width="13.85546875" customWidth="1"/>
    <col min="9483" max="9483" width="15.42578125" customWidth="1"/>
    <col min="9729" max="9729" width="4.5703125" customWidth="1"/>
    <col min="9730" max="9730" width="20.7109375" customWidth="1"/>
    <col min="9731" max="9731" width="10" customWidth="1"/>
    <col min="9732" max="9732" width="8.85546875" customWidth="1"/>
    <col min="9733" max="9733" width="22.7109375" customWidth="1"/>
    <col min="9734" max="9734" width="11.42578125" customWidth="1"/>
    <col min="9735" max="9735" width="14.5703125" customWidth="1"/>
    <col min="9736" max="9736" width="13" customWidth="1"/>
    <col min="9737" max="9737" width="24.5703125" customWidth="1"/>
    <col min="9738" max="9738" width="13.85546875" customWidth="1"/>
    <col min="9739" max="9739" width="15.42578125" customWidth="1"/>
    <col min="9985" max="9985" width="4.5703125" customWidth="1"/>
    <col min="9986" max="9986" width="20.7109375" customWidth="1"/>
    <col min="9987" max="9987" width="10" customWidth="1"/>
    <col min="9988" max="9988" width="8.85546875" customWidth="1"/>
    <col min="9989" max="9989" width="22.7109375" customWidth="1"/>
    <col min="9990" max="9990" width="11.42578125" customWidth="1"/>
    <col min="9991" max="9991" width="14.5703125" customWidth="1"/>
    <col min="9992" max="9992" width="13" customWidth="1"/>
    <col min="9993" max="9993" width="24.5703125" customWidth="1"/>
    <col min="9994" max="9994" width="13.85546875" customWidth="1"/>
    <col min="9995" max="9995" width="15.42578125" customWidth="1"/>
    <col min="10241" max="10241" width="4.5703125" customWidth="1"/>
    <col min="10242" max="10242" width="20.7109375" customWidth="1"/>
    <col min="10243" max="10243" width="10" customWidth="1"/>
    <col min="10244" max="10244" width="8.85546875" customWidth="1"/>
    <col min="10245" max="10245" width="22.7109375" customWidth="1"/>
    <col min="10246" max="10246" width="11.42578125" customWidth="1"/>
    <col min="10247" max="10247" width="14.5703125" customWidth="1"/>
    <col min="10248" max="10248" width="13" customWidth="1"/>
    <col min="10249" max="10249" width="24.5703125" customWidth="1"/>
    <col min="10250" max="10250" width="13.85546875" customWidth="1"/>
    <col min="10251" max="10251" width="15.42578125" customWidth="1"/>
    <col min="10497" max="10497" width="4.5703125" customWidth="1"/>
    <col min="10498" max="10498" width="20.7109375" customWidth="1"/>
    <col min="10499" max="10499" width="10" customWidth="1"/>
    <col min="10500" max="10500" width="8.85546875" customWidth="1"/>
    <col min="10501" max="10501" width="22.7109375" customWidth="1"/>
    <col min="10502" max="10502" width="11.42578125" customWidth="1"/>
    <col min="10503" max="10503" width="14.5703125" customWidth="1"/>
    <col min="10504" max="10504" width="13" customWidth="1"/>
    <col min="10505" max="10505" width="24.5703125" customWidth="1"/>
    <col min="10506" max="10506" width="13.85546875" customWidth="1"/>
    <col min="10507" max="10507" width="15.42578125" customWidth="1"/>
    <col min="10753" max="10753" width="4.5703125" customWidth="1"/>
    <col min="10754" max="10754" width="20.7109375" customWidth="1"/>
    <col min="10755" max="10755" width="10" customWidth="1"/>
    <col min="10756" max="10756" width="8.85546875" customWidth="1"/>
    <col min="10757" max="10757" width="22.7109375" customWidth="1"/>
    <col min="10758" max="10758" width="11.42578125" customWidth="1"/>
    <col min="10759" max="10759" width="14.5703125" customWidth="1"/>
    <col min="10760" max="10760" width="13" customWidth="1"/>
    <col min="10761" max="10761" width="24.5703125" customWidth="1"/>
    <col min="10762" max="10762" width="13.85546875" customWidth="1"/>
    <col min="10763" max="10763" width="15.42578125" customWidth="1"/>
    <col min="11009" max="11009" width="4.5703125" customWidth="1"/>
    <col min="11010" max="11010" width="20.7109375" customWidth="1"/>
    <col min="11011" max="11011" width="10" customWidth="1"/>
    <col min="11012" max="11012" width="8.85546875" customWidth="1"/>
    <col min="11013" max="11013" width="22.7109375" customWidth="1"/>
    <col min="11014" max="11014" width="11.42578125" customWidth="1"/>
    <col min="11015" max="11015" width="14.5703125" customWidth="1"/>
    <col min="11016" max="11016" width="13" customWidth="1"/>
    <col min="11017" max="11017" width="24.5703125" customWidth="1"/>
    <col min="11018" max="11018" width="13.85546875" customWidth="1"/>
    <col min="11019" max="11019" width="15.42578125" customWidth="1"/>
    <col min="11265" max="11265" width="4.5703125" customWidth="1"/>
    <col min="11266" max="11266" width="20.7109375" customWidth="1"/>
    <col min="11267" max="11267" width="10" customWidth="1"/>
    <col min="11268" max="11268" width="8.85546875" customWidth="1"/>
    <col min="11269" max="11269" width="22.7109375" customWidth="1"/>
    <col min="11270" max="11270" width="11.42578125" customWidth="1"/>
    <col min="11271" max="11271" width="14.5703125" customWidth="1"/>
    <col min="11272" max="11272" width="13" customWidth="1"/>
    <col min="11273" max="11273" width="24.5703125" customWidth="1"/>
    <col min="11274" max="11274" width="13.85546875" customWidth="1"/>
    <col min="11275" max="11275" width="15.42578125" customWidth="1"/>
    <col min="11521" max="11521" width="4.5703125" customWidth="1"/>
    <col min="11522" max="11522" width="20.7109375" customWidth="1"/>
    <col min="11523" max="11523" width="10" customWidth="1"/>
    <col min="11524" max="11524" width="8.85546875" customWidth="1"/>
    <col min="11525" max="11525" width="22.7109375" customWidth="1"/>
    <col min="11526" max="11526" width="11.42578125" customWidth="1"/>
    <col min="11527" max="11527" width="14.5703125" customWidth="1"/>
    <col min="11528" max="11528" width="13" customWidth="1"/>
    <col min="11529" max="11529" width="24.5703125" customWidth="1"/>
    <col min="11530" max="11530" width="13.85546875" customWidth="1"/>
    <col min="11531" max="11531" width="15.42578125" customWidth="1"/>
    <col min="11777" max="11777" width="4.5703125" customWidth="1"/>
    <col min="11778" max="11778" width="20.7109375" customWidth="1"/>
    <col min="11779" max="11779" width="10" customWidth="1"/>
    <col min="11780" max="11780" width="8.85546875" customWidth="1"/>
    <col min="11781" max="11781" width="22.7109375" customWidth="1"/>
    <col min="11782" max="11782" width="11.42578125" customWidth="1"/>
    <col min="11783" max="11783" width="14.5703125" customWidth="1"/>
    <col min="11784" max="11784" width="13" customWidth="1"/>
    <col min="11785" max="11785" width="24.5703125" customWidth="1"/>
    <col min="11786" max="11786" width="13.85546875" customWidth="1"/>
    <col min="11787" max="11787" width="15.42578125" customWidth="1"/>
    <col min="12033" max="12033" width="4.5703125" customWidth="1"/>
    <col min="12034" max="12034" width="20.7109375" customWidth="1"/>
    <col min="12035" max="12035" width="10" customWidth="1"/>
    <col min="12036" max="12036" width="8.85546875" customWidth="1"/>
    <col min="12037" max="12037" width="22.7109375" customWidth="1"/>
    <col min="12038" max="12038" width="11.42578125" customWidth="1"/>
    <col min="12039" max="12039" width="14.5703125" customWidth="1"/>
    <col min="12040" max="12040" width="13" customWidth="1"/>
    <col min="12041" max="12041" width="24.5703125" customWidth="1"/>
    <col min="12042" max="12042" width="13.85546875" customWidth="1"/>
    <col min="12043" max="12043" width="15.42578125" customWidth="1"/>
    <col min="12289" max="12289" width="4.5703125" customWidth="1"/>
    <col min="12290" max="12290" width="20.7109375" customWidth="1"/>
    <col min="12291" max="12291" width="10" customWidth="1"/>
    <col min="12292" max="12292" width="8.85546875" customWidth="1"/>
    <col min="12293" max="12293" width="22.7109375" customWidth="1"/>
    <col min="12294" max="12294" width="11.42578125" customWidth="1"/>
    <col min="12295" max="12295" width="14.5703125" customWidth="1"/>
    <col min="12296" max="12296" width="13" customWidth="1"/>
    <col min="12297" max="12297" width="24.5703125" customWidth="1"/>
    <col min="12298" max="12298" width="13.85546875" customWidth="1"/>
    <col min="12299" max="12299" width="15.42578125" customWidth="1"/>
    <col min="12545" max="12545" width="4.5703125" customWidth="1"/>
    <col min="12546" max="12546" width="20.7109375" customWidth="1"/>
    <col min="12547" max="12547" width="10" customWidth="1"/>
    <col min="12548" max="12548" width="8.85546875" customWidth="1"/>
    <col min="12549" max="12549" width="22.7109375" customWidth="1"/>
    <col min="12550" max="12550" width="11.42578125" customWidth="1"/>
    <col min="12551" max="12551" width="14.5703125" customWidth="1"/>
    <col min="12552" max="12552" width="13" customWidth="1"/>
    <col min="12553" max="12553" width="24.5703125" customWidth="1"/>
    <col min="12554" max="12554" width="13.85546875" customWidth="1"/>
    <col min="12555" max="12555" width="15.42578125" customWidth="1"/>
    <col min="12801" max="12801" width="4.5703125" customWidth="1"/>
    <col min="12802" max="12802" width="20.7109375" customWidth="1"/>
    <col min="12803" max="12803" width="10" customWidth="1"/>
    <col min="12804" max="12804" width="8.85546875" customWidth="1"/>
    <col min="12805" max="12805" width="22.7109375" customWidth="1"/>
    <col min="12806" max="12806" width="11.42578125" customWidth="1"/>
    <col min="12807" max="12807" width="14.5703125" customWidth="1"/>
    <col min="12808" max="12808" width="13" customWidth="1"/>
    <col min="12809" max="12809" width="24.5703125" customWidth="1"/>
    <col min="12810" max="12810" width="13.85546875" customWidth="1"/>
    <col min="12811" max="12811" width="15.42578125" customWidth="1"/>
    <col min="13057" max="13057" width="4.5703125" customWidth="1"/>
    <col min="13058" max="13058" width="20.7109375" customWidth="1"/>
    <col min="13059" max="13059" width="10" customWidth="1"/>
    <col min="13060" max="13060" width="8.85546875" customWidth="1"/>
    <col min="13061" max="13061" width="22.7109375" customWidth="1"/>
    <col min="13062" max="13062" width="11.42578125" customWidth="1"/>
    <col min="13063" max="13063" width="14.5703125" customWidth="1"/>
    <col min="13064" max="13064" width="13" customWidth="1"/>
    <col min="13065" max="13065" width="24.5703125" customWidth="1"/>
    <col min="13066" max="13066" width="13.85546875" customWidth="1"/>
    <col min="13067" max="13067" width="15.42578125" customWidth="1"/>
    <col min="13313" max="13313" width="4.5703125" customWidth="1"/>
    <col min="13314" max="13314" width="20.7109375" customWidth="1"/>
    <col min="13315" max="13315" width="10" customWidth="1"/>
    <col min="13316" max="13316" width="8.85546875" customWidth="1"/>
    <col min="13317" max="13317" width="22.7109375" customWidth="1"/>
    <col min="13318" max="13318" width="11.42578125" customWidth="1"/>
    <col min="13319" max="13319" width="14.5703125" customWidth="1"/>
    <col min="13320" max="13320" width="13" customWidth="1"/>
    <col min="13321" max="13321" width="24.5703125" customWidth="1"/>
    <col min="13322" max="13322" width="13.85546875" customWidth="1"/>
    <col min="13323" max="13323" width="15.42578125" customWidth="1"/>
    <col min="13569" max="13569" width="4.5703125" customWidth="1"/>
    <col min="13570" max="13570" width="20.7109375" customWidth="1"/>
    <col min="13571" max="13571" width="10" customWidth="1"/>
    <col min="13572" max="13572" width="8.85546875" customWidth="1"/>
    <col min="13573" max="13573" width="22.7109375" customWidth="1"/>
    <col min="13574" max="13574" width="11.42578125" customWidth="1"/>
    <col min="13575" max="13575" width="14.5703125" customWidth="1"/>
    <col min="13576" max="13576" width="13" customWidth="1"/>
    <col min="13577" max="13577" width="24.5703125" customWidth="1"/>
    <col min="13578" max="13578" width="13.85546875" customWidth="1"/>
    <col min="13579" max="13579" width="15.42578125" customWidth="1"/>
    <col min="13825" max="13825" width="4.5703125" customWidth="1"/>
    <col min="13826" max="13826" width="20.7109375" customWidth="1"/>
    <col min="13827" max="13827" width="10" customWidth="1"/>
    <col min="13828" max="13828" width="8.85546875" customWidth="1"/>
    <col min="13829" max="13829" width="22.7109375" customWidth="1"/>
    <col min="13830" max="13830" width="11.42578125" customWidth="1"/>
    <col min="13831" max="13831" width="14.5703125" customWidth="1"/>
    <col min="13832" max="13832" width="13" customWidth="1"/>
    <col min="13833" max="13833" width="24.5703125" customWidth="1"/>
    <col min="13834" max="13834" width="13.85546875" customWidth="1"/>
    <col min="13835" max="13835" width="15.42578125" customWidth="1"/>
    <col min="14081" max="14081" width="4.5703125" customWidth="1"/>
    <col min="14082" max="14082" width="20.7109375" customWidth="1"/>
    <col min="14083" max="14083" width="10" customWidth="1"/>
    <col min="14084" max="14084" width="8.85546875" customWidth="1"/>
    <col min="14085" max="14085" width="22.7109375" customWidth="1"/>
    <col min="14086" max="14086" width="11.42578125" customWidth="1"/>
    <col min="14087" max="14087" width="14.5703125" customWidth="1"/>
    <col min="14088" max="14088" width="13" customWidth="1"/>
    <col min="14089" max="14089" width="24.5703125" customWidth="1"/>
    <col min="14090" max="14090" width="13.85546875" customWidth="1"/>
    <col min="14091" max="14091" width="15.42578125" customWidth="1"/>
    <col min="14337" max="14337" width="4.5703125" customWidth="1"/>
    <col min="14338" max="14338" width="20.7109375" customWidth="1"/>
    <col min="14339" max="14339" width="10" customWidth="1"/>
    <col min="14340" max="14340" width="8.85546875" customWidth="1"/>
    <col min="14341" max="14341" width="22.7109375" customWidth="1"/>
    <col min="14342" max="14342" width="11.42578125" customWidth="1"/>
    <col min="14343" max="14343" width="14.5703125" customWidth="1"/>
    <col min="14344" max="14344" width="13" customWidth="1"/>
    <col min="14345" max="14345" width="24.5703125" customWidth="1"/>
    <col min="14346" max="14346" width="13.85546875" customWidth="1"/>
    <col min="14347" max="14347" width="15.42578125" customWidth="1"/>
    <col min="14593" max="14593" width="4.5703125" customWidth="1"/>
    <col min="14594" max="14594" width="20.7109375" customWidth="1"/>
    <col min="14595" max="14595" width="10" customWidth="1"/>
    <col min="14596" max="14596" width="8.85546875" customWidth="1"/>
    <col min="14597" max="14597" width="22.7109375" customWidth="1"/>
    <col min="14598" max="14598" width="11.42578125" customWidth="1"/>
    <col min="14599" max="14599" width="14.5703125" customWidth="1"/>
    <col min="14600" max="14600" width="13" customWidth="1"/>
    <col min="14601" max="14601" width="24.5703125" customWidth="1"/>
    <col min="14602" max="14602" width="13.85546875" customWidth="1"/>
    <col min="14603" max="14603" width="15.42578125" customWidth="1"/>
    <col min="14849" max="14849" width="4.5703125" customWidth="1"/>
    <col min="14850" max="14850" width="20.7109375" customWidth="1"/>
    <col min="14851" max="14851" width="10" customWidth="1"/>
    <col min="14852" max="14852" width="8.85546875" customWidth="1"/>
    <col min="14853" max="14853" width="22.7109375" customWidth="1"/>
    <col min="14854" max="14854" width="11.42578125" customWidth="1"/>
    <col min="14855" max="14855" width="14.5703125" customWidth="1"/>
    <col min="14856" max="14856" width="13" customWidth="1"/>
    <col min="14857" max="14857" width="24.5703125" customWidth="1"/>
    <col min="14858" max="14858" width="13.85546875" customWidth="1"/>
    <col min="14859" max="14859" width="15.42578125" customWidth="1"/>
    <col min="15105" max="15105" width="4.5703125" customWidth="1"/>
    <col min="15106" max="15106" width="20.7109375" customWidth="1"/>
    <col min="15107" max="15107" width="10" customWidth="1"/>
    <col min="15108" max="15108" width="8.85546875" customWidth="1"/>
    <col min="15109" max="15109" width="22.7109375" customWidth="1"/>
    <col min="15110" max="15110" width="11.42578125" customWidth="1"/>
    <col min="15111" max="15111" width="14.5703125" customWidth="1"/>
    <col min="15112" max="15112" width="13" customWidth="1"/>
    <col min="15113" max="15113" width="24.5703125" customWidth="1"/>
    <col min="15114" max="15114" width="13.85546875" customWidth="1"/>
    <col min="15115" max="15115" width="15.42578125" customWidth="1"/>
    <col min="15361" max="15361" width="4.5703125" customWidth="1"/>
    <col min="15362" max="15362" width="20.7109375" customWidth="1"/>
    <col min="15363" max="15363" width="10" customWidth="1"/>
    <col min="15364" max="15364" width="8.85546875" customWidth="1"/>
    <col min="15365" max="15365" width="22.7109375" customWidth="1"/>
    <col min="15366" max="15366" width="11.42578125" customWidth="1"/>
    <col min="15367" max="15367" width="14.5703125" customWidth="1"/>
    <col min="15368" max="15368" width="13" customWidth="1"/>
    <col min="15369" max="15369" width="24.5703125" customWidth="1"/>
    <col min="15370" max="15370" width="13.85546875" customWidth="1"/>
    <col min="15371" max="15371" width="15.42578125" customWidth="1"/>
    <col min="15617" max="15617" width="4.5703125" customWidth="1"/>
    <col min="15618" max="15618" width="20.7109375" customWidth="1"/>
    <col min="15619" max="15619" width="10" customWidth="1"/>
    <col min="15620" max="15620" width="8.85546875" customWidth="1"/>
    <col min="15621" max="15621" width="22.7109375" customWidth="1"/>
    <col min="15622" max="15622" width="11.42578125" customWidth="1"/>
    <col min="15623" max="15623" width="14.5703125" customWidth="1"/>
    <col min="15624" max="15624" width="13" customWidth="1"/>
    <col min="15625" max="15625" width="24.5703125" customWidth="1"/>
    <col min="15626" max="15626" width="13.85546875" customWidth="1"/>
    <col min="15627" max="15627" width="15.42578125" customWidth="1"/>
    <col min="15873" max="15873" width="4.5703125" customWidth="1"/>
    <col min="15874" max="15874" width="20.7109375" customWidth="1"/>
    <col min="15875" max="15875" width="10" customWidth="1"/>
    <col min="15876" max="15876" width="8.85546875" customWidth="1"/>
    <col min="15877" max="15877" width="22.7109375" customWidth="1"/>
    <col min="15878" max="15878" width="11.42578125" customWidth="1"/>
    <col min="15879" max="15879" width="14.5703125" customWidth="1"/>
    <col min="15880" max="15880" width="13" customWidth="1"/>
    <col min="15881" max="15881" width="24.5703125" customWidth="1"/>
    <col min="15882" max="15882" width="13.85546875" customWidth="1"/>
    <col min="15883" max="15883" width="15.42578125" customWidth="1"/>
    <col min="16129" max="16129" width="4.5703125" customWidth="1"/>
    <col min="16130" max="16130" width="20.7109375" customWidth="1"/>
    <col min="16131" max="16131" width="10" customWidth="1"/>
    <col min="16132" max="16132" width="8.85546875" customWidth="1"/>
    <col min="16133" max="16133" width="22.7109375" customWidth="1"/>
    <col min="16134" max="16134" width="11.42578125" customWidth="1"/>
    <col min="16135" max="16135" width="14.5703125" customWidth="1"/>
    <col min="16136" max="16136" width="13" customWidth="1"/>
    <col min="16137" max="16137" width="24.5703125" customWidth="1"/>
    <col min="16138" max="16138" width="13.85546875" customWidth="1"/>
    <col min="16139" max="16139" width="15.42578125" customWidth="1"/>
  </cols>
  <sheetData>
    <row r="1" spans="1:11" ht="15.75" x14ac:dyDescent="0.25">
      <c r="A1" s="2"/>
      <c r="B1" s="121" t="s">
        <v>423</v>
      </c>
      <c r="D1" s="122"/>
      <c r="E1" s="122"/>
      <c r="F1" s="122"/>
      <c r="G1" s="122"/>
      <c r="H1" s="122"/>
      <c r="I1" s="122"/>
      <c r="J1" s="122"/>
      <c r="K1" s="2"/>
    </row>
    <row r="2" spans="1:11" ht="15.75" x14ac:dyDescent="0.25">
      <c r="A2" s="259" t="s">
        <v>426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</row>
    <row r="3" spans="1:11" ht="25.5" customHeight="1" x14ac:dyDescent="0.25">
      <c r="A3" s="231" t="s">
        <v>4</v>
      </c>
      <c r="B3" s="231" t="s">
        <v>5</v>
      </c>
      <c r="C3" s="232" t="s">
        <v>6</v>
      </c>
      <c r="D3" s="232"/>
      <c r="E3" s="232"/>
      <c r="F3" s="232" t="s">
        <v>7</v>
      </c>
      <c r="G3" s="232" t="s">
        <v>8</v>
      </c>
      <c r="H3" s="232"/>
      <c r="I3" s="232"/>
      <c r="J3" s="232"/>
      <c r="K3" s="233" t="s">
        <v>9</v>
      </c>
    </row>
    <row r="4" spans="1:11" ht="153.75" customHeight="1" x14ac:dyDescent="0.25">
      <c r="A4" s="231"/>
      <c r="B4" s="231"/>
      <c r="C4" s="5" t="s">
        <v>10</v>
      </c>
      <c r="D4" s="5" t="s">
        <v>11</v>
      </c>
      <c r="E4" s="5" t="s">
        <v>12</v>
      </c>
      <c r="F4" s="232"/>
      <c r="G4" s="6" t="s">
        <v>13</v>
      </c>
      <c r="H4" s="5" t="s">
        <v>14</v>
      </c>
      <c r="I4" s="5" t="s">
        <v>15</v>
      </c>
      <c r="J4" s="5" t="s">
        <v>14</v>
      </c>
      <c r="K4" s="233"/>
    </row>
    <row r="5" spans="1:11" x14ac:dyDescent="0.25">
      <c r="A5" s="5">
        <v>1</v>
      </c>
      <c r="B5" s="120" t="s">
        <v>53</v>
      </c>
      <c r="C5" s="123">
        <v>5.27</v>
      </c>
      <c r="D5" s="123"/>
      <c r="E5" s="124"/>
      <c r="F5" s="125">
        <f>SUM(C5,D5)</f>
        <v>5.27</v>
      </c>
      <c r="G5" s="120"/>
      <c r="H5" s="123"/>
      <c r="I5" s="124"/>
      <c r="J5" s="123"/>
      <c r="K5" s="126"/>
    </row>
    <row r="6" spans="1:11" ht="30" customHeight="1" x14ac:dyDescent="0.25">
      <c r="A6" s="5">
        <v>2</v>
      </c>
      <c r="B6" s="120" t="s">
        <v>53</v>
      </c>
      <c r="C6" s="123"/>
      <c r="D6" s="123">
        <v>1.78</v>
      </c>
      <c r="E6" s="124" t="s">
        <v>424</v>
      </c>
      <c r="F6" s="125">
        <f t="shared" ref="F6:F24" si="0">SUM(C6,D6)</f>
        <v>1.78</v>
      </c>
      <c r="G6" s="120"/>
      <c r="H6" s="123"/>
      <c r="I6" s="124" t="s">
        <v>424</v>
      </c>
      <c r="J6" s="123">
        <v>1.78</v>
      </c>
      <c r="K6" s="126"/>
    </row>
    <row r="7" spans="1:11" ht="27.75" customHeight="1" x14ac:dyDescent="0.25">
      <c r="A7" s="5">
        <v>3</v>
      </c>
      <c r="B7" s="127" t="s">
        <v>427</v>
      </c>
      <c r="C7" s="123"/>
      <c r="D7" s="123">
        <v>11.46</v>
      </c>
      <c r="E7" s="124" t="s">
        <v>425</v>
      </c>
      <c r="F7" s="125">
        <f t="shared" si="0"/>
        <v>11.46</v>
      </c>
      <c r="G7" s="120"/>
      <c r="H7" s="123"/>
      <c r="I7" s="124" t="s">
        <v>425</v>
      </c>
      <c r="J7" s="123">
        <v>11.46</v>
      </c>
      <c r="K7" s="126"/>
    </row>
    <row r="8" spans="1:11" x14ac:dyDescent="0.25">
      <c r="A8" s="5">
        <v>4</v>
      </c>
      <c r="B8" s="127" t="s">
        <v>114</v>
      </c>
      <c r="C8" s="123"/>
      <c r="D8" s="123">
        <v>7.92</v>
      </c>
      <c r="E8" s="124" t="s">
        <v>428</v>
      </c>
      <c r="F8" s="125">
        <f t="shared" si="0"/>
        <v>7.92</v>
      </c>
      <c r="G8" s="120"/>
      <c r="H8" s="123"/>
      <c r="I8" s="124" t="s">
        <v>428</v>
      </c>
      <c r="J8" s="123">
        <v>7.92</v>
      </c>
      <c r="K8" s="126"/>
    </row>
    <row r="9" spans="1:11" ht="25.5" x14ac:dyDescent="0.25">
      <c r="A9" s="5">
        <v>5</v>
      </c>
      <c r="B9" s="127" t="s">
        <v>429</v>
      </c>
      <c r="C9" s="123"/>
      <c r="D9" s="123">
        <v>26.12</v>
      </c>
      <c r="E9" s="124" t="s">
        <v>430</v>
      </c>
      <c r="F9" s="125">
        <f t="shared" si="0"/>
        <v>26.12</v>
      </c>
      <c r="G9" s="120"/>
      <c r="H9" s="123"/>
      <c r="I9" s="124" t="s">
        <v>430</v>
      </c>
      <c r="J9" s="123">
        <v>26.12</v>
      </c>
      <c r="K9" s="126"/>
    </row>
    <row r="10" spans="1:11" ht="26.25" x14ac:dyDescent="0.25">
      <c r="A10" s="5">
        <v>6</v>
      </c>
      <c r="B10" s="127" t="s">
        <v>429</v>
      </c>
      <c r="C10" s="123"/>
      <c r="D10" s="123">
        <v>22.91</v>
      </c>
      <c r="E10" s="124" t="s">
        <v>388</v>
      </c>
      <c r="F10" s="125">
        <f t="shared" si="0"/>
        <v>22.91</v>
      </c>
      <c r="G10" s="25"/>
      <c r="H10" s="123"/>
      <c r="I10" s="124" t="s">
        <v>388</v>
      </c>
      <c r="J10" s="123">
        <v>22.91</v>
      </c>
      <c r="K10" s="126"/>
    </row>
    <row r="11" spans="1:11" ht="26.25" x14ac:dyDescent="0.25">
      <c r="A11" s="5">
        <v>7</v>
      </c>
      <c r="B11" s="120" t="s">
        <v>431</v>
      </c>
      <c r="C11" s="123"/>
      <c r="D11" s="123">
        <v>8.48</v>
      </c>
      <c r="E11" s="124" t="s">
        <v>388</v>
      </c>
      <c r="F11" s="125">
        <f t="shared" si="0"/>
        <v>8.48</v>
      </c>
      <c r="G11" s="25"/>
      <c r="H11" s="123"/>
      <c r="I11" s="124" t="s">
        <v>388</v>
      </c>
      <c r="J11" s="123">
        <v>8.48</v>
      </c>
      <c r="K11" s="126"/>
    </row>
    <row r="12" spans="1:11" ht="25.5" x14ac:dyDescent="0.25">
      <c r="A12" s="5">
        <v>8</v>
      </c>
      <c r="B12" s="127" t="s">
        <v>275</v>
      </c>
      <c r="C12" s="123"/>
      <c r="D12" s="123">
        <v>15.74</v>
      </c>
      <c r="E12" s="128" t="s">
        <v>17</v>
      </c>
      <c r="F12" s="125">
        <f t="shared" si="0"/>
        <v>15.74</v>
      </c>
      <c r="G12" s="120"/>
      <c r="H12" s="123"/>
      <c r="I12" s="128" t="s">
        <v>17</v>
      </c>
      <c r="J12" s="123">
        <v>15.74</v>
      </c>
      <c r="K12" s="126"/>
    </row>
    <row r="13" spans="1:11" ht="26.25" x14ac:dyDescent="0.25">
      <c r="A13" s="25">
        <v>9</v>
      </c>
      <c r="B13" s="120" t="s">
        <v>432</v>
      </c>
      <c r="C13" s="123"/>
      <c r="D13" s="123">
        <v>48</v>
      </c>
      <c r="E13" s="124" t="s">
        <v>388</v>
      </c>
      <c r="F13" s="125">
        <f t="shared" si="0"/>
        <v>48</v>
      </c>
      <c r="G13" s="120"/>
      <c r="H13" s="123"/>
      <c r="I13" s="124" t="s">
        <v>388</v>
      </c>
      <c r="J13" s="123">
        <v>48</v>
      </c>
      <c r="K13" s="126"/>
    </row>
    <row r="14" spans="1:11" ht="25.5" x14ac:dyDescent="0.25">
      <c r="A14" s="25">
        <v>10</v>
      </c>
      <c r="B14" s="127" t="s">
        <v>427</v>
      </c>
      <c r="C14" s="123"/>
      <c r="D14" s="123">
        <v>1.36</v>
      </c>
      <c r="E14" s="124" t="s">
        <v>71</v>
      </c>
      <c r="F14" s="125">
        <f t="shared" si="0"/>
        <v>1.36</v>
      </c>
      <c r="G14" s="120"/>
      <c r="H14" s="123"/>
      <c r="I14" s="124" t="s">
        <v>71</v>
      </c>
      <c r="J14" s="123">
        <v>1.36</v>
      </c>
      <c r="K14" s="126"/>
    </row>
    <row r="15" spans="1:11" ht="26.25" x14ac:dyDescent="0.25">
      <c r="A15" s="5">
        <v>11</v>
      </c>
      <c r="B15" s="120" t="s">
        <v>433</v>
      </c>
      <c r="C15" s="123"/>
      <c r="D15" s="123">
        <v>32.5</v>
      </c>
      <c r="E15" s="124" t="s">
        <v>425</v>
      </c>
      <c r="F15" s="125">
        <f t="shared" si="0"/>
        <v>32.5</v>
      </c>
      <c r="G15" s="120"/>
      <c r="H15" s="123"/>
      <c r="I15" s="124" t="s">
        <v>425</v>
      </c>
      <c r="J15" s="123">
        <v>32.5</v>
      </c>
      <c r="K15" s="126"/>
    </row>
    <row r="16" spans="1:11" x14ac:dyDescent="0.25">
      <c r="A16" s="5">
        <v>12</v>
      </c>
      <c r="B16" s="120" t="s">
        <v>421</v>
      </c>
      <c r="C16" s="123"/>
      <c r="D16" s="123">
        <v>2.4700000000000002</v>
      </c>
      <c r="E16" s="128" t="s">
        <v>17</v>
      </c>
      <c r="F16" s="125">
        <f t="shared" si="0"/>
        <v>2.4700000000000002</v>
      </c>
      <c r="G16" s="120"/>
      <c r="H16" s="123"/>
      <c r="I16" s="128" t="s">
        <v>17</v>
      </c>
      <c r="J16" s="123">
        <v>2.4700000000000002</v>
      </c>
      <c r="K16" s="126"/>
    </row>
    <row r="17" spans="1:11" ht="26.25" x14ac:dyDescent="0.25">
      <c r="A17" s="25">
        <v>13</v>
      </c>
      <c r="B17" s="120" t="s">
        <v>434</v>
      </c>
      <c r="C17" s="123"/>
      <c r="D17" s="123">
        <v>2.54</v>
      </c>
      <c r="E17" s="124" t="s">
        <v>425</v>
      </c>
      <c r="F17" s="125">
        <f t="shared" si="0"/>
        <v>2.54</v>
      </c>
      <c r="G17" s="120"/>
      <c r="H17" s="123"/>
      <c r="I17" s="124" t="s">
        <v>425</v>
      </c>
      <c r="J17" s="123">
        <v>2.54</v>
      </c>
      <c r="K17" s="126"/>
    </row>
    <row r="18" spans="1:11" ht="26.25" x14ac:dyDescent="0.25">
      <c r="A18" s="25">
        <v>14</v>
      </c>
      <c r="B18" s="120" t="s">
        <v>435</v>
      </c>
      <c r="C18" s="123"/>
      <c r="D18" s="123">
        <v>87.61</v>
      </c>
      <c r="E18" s="124" t="s">
        <v>388</v>
      </c>
      <c r="F18" s="125">
        <f t="shared" si="0"/>
        <v>87.61</v>
      </c>
      <c r="G18" s="120"/>
      <c r="H18" s="123"/>
      <c r="I18" s="124" t="s">
        <v>388</v>
      </c>
      <c r="J18" s="123">
        <v>87.61</v>
      </c>
      <c r="K18" s="126"/>
    </row>
    <row r="19" spans="1:11" ht="26.25" x14ac:dyDescent="0.25">
      <c r="A19" s="5">
        <v>15</v>
      </c>
      <c r="B19" s="120" t="s">
        <v>436</v>
      </c>
      <c r="C19" s="123"/>
      <c r="D19" s="123">
        <v>25.93</v>
      </c>
      <c r="E19" s="124" t="s">
        <v>388</v>
      </c>
      <c r="F19" s="125">
        <f t="shared" si="0"/>
        <v>25.93</v>
      </c>
      <c r="G19" s="120"/>
      <c r="H19" s="123"/>
      <c r="I19" s="124" t="s">
        <v>388</v>
      </c>
      <c r="J19" s="123">
        <v>25.93</v>
      </c>
      <c r="K19" s="126"/>
    </row>
    <row r="20" spans="1:11" x14ac:dyDescent="0.25">
      <c r="A20" s="25"/>
      <c r="B20" s="120"/>
      <c r="C20" s="123"/>
      <c r="D20" s="123"/>
      <c r="E20" s="124"/>
      <c r="F20" s="125">
        <f t="shared" si="0"/>
        <v>0</v>
      </c>
      <c r="G20" s="120"/>
      <c r="H20" s="123"/>
      <c r="I20" s="124"/>
      <c r="J20" s="123"/>
      <c r="K20" s="126"/>
    </row>
    <row r="21" spans="1:11" x14ac:dyDescent="0.25">
      <c r="A21" s="129"/>
      <c r="B21" s="130"/>
      <c r="C21" s="131"/>
      <c r="D21" s="131"/>
      <c r="E21" s="132"/>
      <c r="F21" s="125">
        <f t="shared" si="0"/>
        <v>0</v>
      </c>
      <c r="G21" s="130"/>
      <c r="H21" s="131"/>
      <c r="I21" s="132"/>
      <c r="J21" s="131"/>
      <c r="K21" s="126"/>
    </row>
    <row r="22" spans="1:11" x14ac:dyDescent="0.25">
      <c r="A22" s="129"/>
      <c r="B22" s="130"/>
      <c r="C22" s="131"/>
      <c r="D22" s="131"/>
      <c r="E22" s="132"/>
      <c r="F22" s="125">
        <f t="shared" si="0"/>
        <v>0</v>
      </c>
      <c r="G22" s="130"/>
      <c r="H22" s="131"/>
      <c r="I22" s="132"/>
      <c r="J22" s="131"/>
      <c r="K22" s="126"/>
    </row>
    <row r="23" spans="1:11" x14ac:dyDescent="0.25">
      <c r="A23" s="129"/>
      <c r="B23" s="130"/>
      <c r="C23" s="131"/>
      <c r="D23" s="131"/>
      <c r="E23" s="132"/>
      <c r="F23" s="125">
        <f t="shared" si="0"/>
        <v>0</v>
      </c>
      <c r="G23" s="130"/>
      <c r="H23" s="131"/>
      <c r="I23" s="132"/>
      <c r="J23" s="131"/>
      <c r="K23" s="126"/>
    </row>
    <row r="24" spans="1:11" x14ac:dyDescent="0.25">
      <c r="A24" s="130"/>
      <c r="B24" s="133" t="s">
        <v>90</v>
      </c>
      <c r="C24" s="134">
        <f>SUM(C5:C23)</f>
        <v>5.27</v>
      </c>
      <c r="D24" s="134">
        <f>SUM(D5:D23)</f>
        <v>294.82</v>
      </c>
      <c r="E24" s="135"/>
      <c r="F24" s="136">
        <f t="shared" si="0"/>
        <v>300.08999999999997</v>
      </c>
      <c r="G24" s="137"/>
      <c r="H24" s="134">
        <f>SUM(H5:H23)</f>
        <v>0</v>
      </c>
      <c r="I24" s="135"/>
      <c r="J24" s="134">
        <f>SUM(J5:J23)</f>
        <v>294.82</v>
      </c>
      <c r="K24" s="138">
        <f>C24-H24</f>
        <v>5.27</v>
      </c>
    </row>
    <row r="26" spans="1:11" ht="15.75" x14ac:dyDescent="0.25">
      <c r="B26" s="21" t="s">
        <v>100</v>
      </c>
      <c r="F26" s="22"/>
      <c r="G26" s="224" t="s">
        <v>422</v>
      </c>
      <c r="H26" s="225"/>
    </row>
    <row r="27" spans="1:11" x14ac:dyDescent="0.25">
      <c r="B27" s="21"/>
      <c r="F27" s="23" t="s">
        <v>93</v>
      </c>
      <c r="G27" s="24"/>
      <c r="H27" s="24"/>
    </row>
    <row r="28" spans="1:11" ht="15.75" x14ac:dyDescent="0.25">
      <c r="B28" s="21" t="s">
        <v>94</v>
      </c>
      <c r="F28" s="22"/>
      <c r="G28" s="224" t="s">
        <v>437</v>
      </c>
      <c r="H28" s="225"/>
    </row>
    <row r="29" spans="1:11" x14ac:dyDescent="0.25">
      <c r="F29" s="23" t="s">
        <v>93</v>
      </c>
      <c r="G29" s="24"/>
      <c r="H29" s="24"/>
    </row>
  </sheetData>
  <mergeCells count="9">
    <mergeCell ref="G26:H26"/>
    <mergeCell ref="G28:H28"/>
    <mergeCell ref="A2:K2"/>
    <mergeCell ref="A3:A4"/>
    <mergeCell ref="B3:B4"/>
    <mergeCell ref="C3:E3"/>
    <mergeCell ref="F3:F4"/>
    <mergeCell ref="G3:J3"/>
    <mergeCell ref="K3:K4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view="pageBreakPreview" zoomScaleNormal="100" workbookViewId="0">
      <selection activeCell="C11" sqref="C11"/>
    </sheetView>
  </sheetViews>
  <sheetFormatPr defaultRowHeight="12.75" x14ac:dyDescent="0.2"/>
  <cols>
    <col min="1" max="1" width="9.140625" style="139"/>
    <col min="2" max="2" width="12.5703125" style="139" customWidth="1"/>
    <col min="3" max="3" width="10.7109375" style="139" customWidth="1"/>
    <col min="4" max="4" width="13" style="139" customWidth="1"/>
    <col min="5" max="5" width="14.140625" style="139" customWidth="1"/>
    <col min="6" max="6" width="11.85546875" style="139" customWidth="1"/>
    <col min="7" max="7" width="7.28515625" style="139" customWidth="1"/>
    <col min="8" max="8" width="3.7109375" style="139" customWidth="1"/>
    <col min="9" max="9" width="13.140625" style="139" customWidth="1"/>
    <col min="10" max="10" width="11.85546875" style="139" customWidth="1"/>
    <col min="11" max="11" width="10.42578125" style="139" customWidth="1"/>
    <col min="12" max="257" width="9.140625" style="139"/>
    <col min="258" max="258" width="12.5703125" style="139" customWidth="1"/>
    <col min="259" max="259" width="10.7109375" style="139" customWidth="1"/>
    <col min="260" max="260" width="13" style="139" customWidth="1"/>
    <col min="261" max="261" width="14.140625" style="139" customWidth="1"/>
    <col min="262" max="262" width="11.85546875" style="139" customWidth="1"/>
    <col min="263" max="263" width="7.28515625" style="139" customWidth="1"/>
    <col min="264" max="264" width="3.7109375" style="139" customWidth="1"/>
    <col min="265" max="265" width="13.140625" style="139" customWidth="1"/>
    <col min="266" max="266" width="11.85546875" style="139" customWidth="1"/>
    <col min="267" max="267" width="10.42578125" style="139" customWidth="1"/>
    <col min="268" max="513" width="9.140625" style="139"/>
    <col min="514" max="514" width="12.5703125" style="139" customWidth="1"/>
    <col min="515" max="515" width="10.7109375" style="139" customWidth="1"/>
    <col min="516" max="516" width="13" style="139" customWidth="1"/>
    <col min="517" max="517" width="14.140625" style="139" customWidth="1"/>
    <col min="518" max="518" width="11.85546875" style="139" customWidth="1"/>
    <col min="519" max="519" width="7.28515625" style="139" customWidth="1"/>
    <col min="520" max="520" width="3.7109375" style="139" customWidth="1"/>
    <col min="521" max="521" width="13.140625" style="139" customWidth="1"/>
    <col min="522" max="522" width="11.85546875" style="139" customWidth="1"/>
    <col min="523" max="523" width="10.42578125" style="139" customWidth="1"/>
    <col min="524" max="769" width="9.140625" style="139"/>
    <col min="770" max="770" width="12.5703125" style="139" customWidth="1"/>
    <col min="771" max="771" width="10.7109375" style="139" customWidth="1"/>
    <col min="772" max="772" width="13" style="139" customWidth="1"/>
    <col min="773" max="773" width="14.140625" style="139" customWidth="1"/>
    <col min="774" max="774" width="11.85546875" style="139" customWidth="1"/>
    <col min="775" max="775" width="7.28515625" style="139" customWidth="1"/>
    <col min="776" max="776" width="3.7109375" style="139" customWidth="1"/>
    <col min="777" max="777" width="13.140625" style="139" customWidth="1"/>
    <col min="778" max="778" width="11.85546875" style="139" customWidth="1"/>
    <col min="779" max="779" width="10.42578125" style="139" customWidth="1"/>
    <col min="780" max="1025" width="9.140625" style="139"/>
    <col min="1026" max="1026" width="12.5703125" style="139" customWidth="1"/>
    <col min="1027" max="1027" width="10.7109375" style="139" customWidth="1"/>
    <col min="1028" max="1028" width="13" style="139" customWidth="1"/>
    <col min="1029" max="1029" width="14.140625" style="139" customWidth="1"/>
    <col min="1030" max="1030" width="11.85546875" style="139" customWidth="1"/>
    <col min="1031" max="1031" width="7.28515625" style="139" customWidth="1"/>
    <col min="1032" max="1032" width="3.7109375" style="139" customWidth="1"/>
    <col min="1033" max="1033" width="13.140625" style="139" customWidth="1"/>
    <col min="1034" max="1034" width="11.85546875" style="139" customWidth="1"/>
    <col min="1035" max="1035" width="10.42578125" style="139" customWidth="1"/>
    <col min="1036" max="1281" width="9.140625" style="139"/>
    <col min="1282" max="1282" width="12.5703125" style="139" customWidth="1"/>
    <col min="1283" max="1283" width="10.7109375" style="139" customWidth="1"/>
    <col min="1284" max="1284" width="13" style="139" customWidth="1"/>
    <col min="1285" max="1285" width="14.140625" style="139" customWidth="1"/>
    <col min="1286" max="1286" width="11.85546875" style="139" customWidth="1"/>
    <col min="1287" max="1287" width="7.28515625" style="139" customWidth="1"/>
    <col min="1288" max="1288" width="3.7109375" style="139" customWidth="1"/>
    <col min="1289" max="1289" width="13.140625" style="139" customWidth="1"/>
    <col min="1290" max="1290" width="11.85546875" style="139" customWidth="1"/>
    <col min="1291" max="1291" width="10.42578125" style="139" customWidth="1"/>
    <col min="1292" max="1537" width="9.140625" style="139"/>
    <col min="1538" max="1538" width="12.5703125" style="139" customWidth="1"/>
    <col min="1539" max="1539" width="10.7109375" style="139" customWidth="1"/>
    <col min="1540" max="1540" width="13" style="139" customWidth="1"/>
    <col min="1541" max="1541" width="14.140625" style="139" customWidth="1"/>
    <col min="1542" max="1542" width="11.85546875" style="139" customWidth="1"/>
    <col min="1543" max="1543" width="7.28515625" style="139" customWidth="1"/>
    <col min="1544" max="1544" width="3.7109375" style="139" customWidth="1"/>
    <col min="1545" max="1545" width="13.140625" style="139" customWidth="1"/>
    <col min="1546" max="1546" width="11.85546875" style="139" customWidth="1"/>
    <col min="1547" max="1547" width="10.42578125" style="139" customWidth="1"/>
    <col min="1548" max="1793" width="9.140625" style="139"/>
    <col min="1794" max="1794" width="12.5703125" style="139" customWidth="1"/>
    <col min="1795" max="1795" width="10.7109375" style="139" customWidth="1"/>
    <col min="1796" max="1796" width="13" style="139" customWidth="1"/>
    <col min="1797" max="1797" width="14.140625" style="139" customWidth="1"/>
    <col min="1798" max="1798" width="11.85546875" style="139" customWidth="1"/>
    <col min="1799" max="1799" width="7.28515625" style="139" customWidth="1"/>
    <col min="1800" max="1800" width="3.7109375" style="139" customWidth="1"/>
    <col min="1801" max="1801" width="13.140625" style="139" customWidth="1"/>
    <col min="1802" max="1802" width="11.85546875" style="139" customWidth="1"/>
    <col min="1803" max="1803" width="10.42578125" style="139" customWidth="1"/>
    <col min="1804" max="2049" width="9.140625" style="139"/>
    <col min="2050" max="2050" width="12.5703125" style="139" customWidth="1"/>
    <col min="2051" max="2051" width="10.7109375" style="139" customWidth="1"/>
    <col min="2052" max="2052" width="13" style="139" customWidth="1"/>
    <col min="2053" max="2053" width="14.140625" style="139" customWidth="1"/>
    <col min="2054" max="2054" width="11.85546875" style="139" customWidth="1"/>
    <col min="2055" max="2055" width="7.28515625" style="139" customWidth="1"/>
    <col min="2056" max="2056" width="3.7109375" style="139" customWidth="1"/>
    <col min="2057" max="2057" width="13.140625" style="139" customWidth="1"/>
    <col min="2058" max="2058" width="11.85546875" style="139" customWidth="1"/>
    <col min="2059" max="2059" width="10.42578125" style="139" customWidth="1"/>
    <col min="2060" max="2305" width="9.140625" style="139"/>
    <col min="2306" max="2306" width="12.5703125" style="139" customWidth="1"/>
    <col min="2307" max="2307" width="10.7109375" style="139" customWidth="1"/>
    <col min="2308" max="2308" width="13" style="139" customWidth="1"/>
    <col min="2309" max="2309" width="14.140625" style="139" customWidth="1"/>
    <col min="2310" max="2310" width="11.85546875" style="139" customWidth="1"/>
    <col min="2311" max="2311" width="7.28515625" style="139" customWidth="1"/>
    <col min="2312" max="2312" width="3.7109375" style="139" customWidth="1"/>
    <col min="2313" max="2313" width="13.140625" style="139" customWidth="1"/>
    <col min="2314" max="2314" width="11.85546875" style="139" customWidth="1"/>
    <col min="2315" max="2315" width="10.42578125" style="139" customWidth="1"/>
    <col min="2316" max="2561" width="9.140625" style="139"/>
    <col min="2562" max="2562" width="12.5703125" style="139" customWidth="1"/>
    <col min="2563" max="2563" width="10.7109375" style="139" customWidth="1"/>
    <col min="2564" max="2564" width="13" style="139" customWidth="1"/>
    <col min="2565" max="2565" width="14.140625" style="139" customWidth="1"/>
    <col min="2566" max="2566" width="11.85546875" style="139" customWidth="1"/>
    <col min="2567" max="2567" width="7.28515625" style="139" customWidth="1"/>
    <col min="2568" max="2568" width="3.7109375" style="139" customWidth="1"/>
    <col min="2569" max="2569" width="13.140625" style="139" customWidth="1"/>
    <col min="2570" max="2570" width="11.85546875" style="139" customWidth="1"/>
    <col min="2571" max="2571" width="10.42578125" style="139" customWidth="1"/>
    <col min="2572" max="2817" width="9.140625" style="139"/>
    <col min="2818" max="2818" width="12.5703125" style="139" customWidth="1"/>
    <col min="2819" max="2819" width="10.7109375" style="139" customWidth="1"/>
    <col min="2820" max="2820" width="13" style="139" customWidth="1"/>
    <col min="2821" max="2821" width="14.140625" style="139" customWidth="1"/>
    <col min="2822" max="2822" width="11.85546875" style="139" customWidth="1"/>
    <col min="2823" max="2823" width="7.28515625" style="139" customWidth="1"/>
    <col min="2824" max="2824" width="3.7109375" style="139" customWidth="1"/>
    <col min="2825" max="2825" width="13.140625" style="139" customWidth="1"/>
    <col min="2826" max="2826" width="11.85546875" style="139" customWidth="1"/>
    <col min="2827" max="2827" width="10.42578125" style="139" customWidth="1"/>
    <col min="2828" max="3073" width="9.140625" style="139"/>
    <col min="3074" max="3074" width="12.5703125" style="139" customWidth="1"/>
    <col min="3075" max="3075" width="10.7109375" style="139" customWidth="1"/>
    <col min="3076" max="3076" width="13" style="139" customWidth="1"/>
    <col min="3077" max="3077" width="14.140625" style="139" customWidth="1"/>
    <col min="3078" max="3078" width="11.85546875" style="139" customWidth="1"/>
    <col min="3079" max="3079" width="7.28515625" style="139" customWidth="1"/>
    <col min="3080" max="3080" width="3.7109375" style="139" customWidth="1"/>
    <col min="3081" max="3081" width="13.140625" style="139" customWidth="1"/>
    <col min="3082" max="3082" width="11.85546875" style="139" customWidth="1"/>
    <col min="3083" max="3083" width="10.42578125" style="139" customWidth="1"/>
    <col min="3084" max="3329" width="9.140625" style="139"/>
    <col min="3330" max="3330" width="12.5703125" style="139" customWidth="1"/>
    <col min="3331" max="3331" width="10.7109375" style="139" customWidth="1"/>
    <col min="3332" max="3332" width="13" style="139" customWidth="1"/>
    <col min="3333" max="3333" width="14.140625" style="139" customWidth="1"/>
    <col min="3334" max="3334" width="11.85546875" style="139" customWidth="1"/>
    <col min="3335" max="3335" width="7.28515625" style="139" customWidth="1"/>
    <col min="3336" max="3336" width="3.7109375" style="139" customWidth="1"/>
    <col min="3337" max="3337" width="13.140625" style="139" customWidth="1"/>
    <col min="3338" max="3338" width="11.85546875" style="139" customWidth="1"/>
    <col min="3339" max="3339" width="10.42578125" style="139" customWidth="1"/>
    <col min="3340" max="3585" width="9.140625" style="139"/>
    <col min="3586" max="3586" width="12.5703125" style="139" customWidth="1"/>
    <col min="3587" max="3587" width="10.7109375" style="139" customWidth="1"/>
    <col min="3588" max="3588" width="13" style="139" customWidth="1"/>
    <col min="3589" max="3589" width="14.140625" style="139" customWidth="1"/>
    <col min="3590" max="3590" width="11.85546875" style="139" customWidth="1"/>
    <col min="3591" max="3591" width="7.28515625" style="139" customWidth="1"/>
    <col min="3592" max="3592" width="3.7109375" style="139" customWidth="1"/>
    <col min="3593" max="3593" width="13.140625" style="139" customWidth="1"/>
    <col min="3594" max="3594" width="11.85546875" style="139" customWidth="1"/>
    <col min="3595" max="3595" width="10.42578125" style="139" customWidth="1"/>
    <col min="3596" max="3841" width="9.140625" style="139"/>
    <col min="3842" max="3842" width="12.5703125" style="139" customWidth="1"/>
    <col min="3843" max="3843" width="10.7109375" style="139" customWidth="1"/>
    <col min="3844" max="3844" width="13" style="139" customWidth="1"/>
    <col min="3845" max="3845" width="14.140625" style="139" customWidth="1"/>
    <col min="3846" max="3846" width="11.85546875" style="139" customWidth="1"/>
    <col min="3847" max="3847" width="7.28515625" style="139" customWidth="1"/>
    <col min="3848" max="3848" width="3.7109375" style="139" customWidth="1"/>
    <col min="3849" max="3849" width="13.140625" style="139" customWidth="1"/>
    <col min="3850" max="3850" width="11.85546875" style="139" customWidth="1"/>
    <col min="3851" max="3851" width="10.42578125" style="139" customWidth="1"/>
    <col min="3852" max="4097" width="9.140625" style="139"/>
    <col min="4098" max="4098" width="12.5703125" style="139" customWidth="1"/>
    <col min="4099" max="4099" width="10.7109375" style="139" customWidth="1"/>
    <col min="4100" max="4100" width="13" style="139" customWidth="1"/>
    <col min="4101" max="4101" width="14.140625" style="139" customWidth="1"/>
    <col min="4102" max="4102" width="11.85546875" style="139" customWidth="1"/>
    <col min="4103" max="4103" width="7.28515625" style="139" customWidth="1"/>
    <col min="4104" max="4104" width="3.7109375" style="139" customWidth="1"/>
    <col min="4105" max="4105" width="13.140625" style="139" customWidth="1"/>
    <col min="4106" max="4106" width="11.85546875" style="139" customWidth="1"/>
    <col min="4107" max="4107" width="10.42578125" style="139" customWidth="1"/>
    <col min="4108" max="4353" width="9.140625" style="139"/>
    <col min="4354" max="4354" width="12.5703125" style="139" customWidth="1"/>
    <col min="4355" max="4355" width="10.7109375" style="139" customWidth="1"/>
    <col min="4356" max="4356" width="13" style="139" customWidth="1"/>
    <col min="4357" max="4357" width="14.140625" style="139" customWidth="1"/>
    <col min="4358" max="4358" width="11.85546875" style="139" customWidth="1"/>
    <col min="4359" max="4359" width="7.28515625" style="139" customWidth="1"/>
    <col min="4360" max="4360" width="3.7109375" style="139" customWidth="1"/>
    <col min="4361" max="4361" width="13.140625" style="139" customWidth="1"/>
    <col min="4362" max="4362" width="11.85546875" style="139" customWidth="1"/>
    <col min="4363" max="4363" width="10.42578125" style="139" customWidth="1"/>
    <col min="4364" max="4609" width="9.140625" style="139"/>
    <col min="4610" max="4610" width="12.5703125" style="139" customWidth="1"/>
    <col min="4611" max="4611" width="10.7109375" style="139" customWidth="1"/>
    <col min="4612" max="4612" width="13" style="139" customWidth="1"/>
    <col min="4613" max="4613" width="14.140625" style="139" customWidth="1"/>
    <col min="4614" max="4614" width="11.85546875" style="139" customWidth="1"/>
    <col min="4615" max="4615" width="7.28515625" style="139" customWidth="1"/>
    <col min="4616" max="4616" width="3.7109375" style="139" customWidth="1"/>
    <col min="4617" max="4617" width="13.140625" style="139" customWidth="1"/>
    <col min="4618" max="4618" width="11.85546875" style="139" customWidth="1"/>
    <col min="4619" max="4619" width="10.42578125" style="139" customWidth="1"/>
    <col min="4620" max="4865" width="9.140625" style="139"/>
    <col min="4866" max="4866" width="12.5703125" style="139" customWidth="1"/>
    <col min="4867" max="4867" width="10.7109375" style="139" customWidth="1"/>
    <col min="4868" max="4868" width="13" style="139" customWidth="1"/>
    <col min="4869" max="4869" width="14.140625" style="139" customWidth="1"/>
    <col min="4870" max="4870" width="11.85546875" style="139" customWidth="1"/>
    <col min="4871" max="4871" width="7.28515625" style="139" customWidth="1"/>
    <col min="4872" max="4872" width="3.7109375" style="139" customWidth="1"/>
    <col min="4873" max="4873" width="13.140625" style="139" customWidth="1"/>
    <col min="4874" max="4874" width="11.85546875" style="139" customWidth="1"/>
    <col min="4875" max="4875" width="10.42578125" style="139" customWidth="1"/>
    <col min="4876" max="5121" width="9.140625" style="139"/>
    <col min="5122" max="5122" width="12.5703125" style="139" customWidth="1"/>
    <col min="5123" max="5123" width="10.7109375" style="139" customWidth="1"/>
    <col min="5124" max="5124" width="13" style="139" customWidth="1"/>
    <col min="5125" max="5125" width="14.140625" style="139" customWidth="1"/>
    <col min="5126" max="5126" width="11.85546875" style="139" customWidth="1"/>
    <col min="5127" max="5127" width="7.28515625" style="139" customWidth="1"/>
    <col min="5128" max="5128" width="3.7109375" style="139" customWidth="1"/>
    <col min="5129" max="5129" width="13.140625" style="139" customWidth="1"/>
    <col min="5130" max="5130" width="11.85546875" style="139" customWidth="1"/>
    <col min="5131" max="5131" width="10.42578125" style="139" customWidth="1"/>
    <col min="5132" max="5377" width="9.140625" style="139"/>
    <col min="5378" max="5378" width="12.5703125" style="139" customWidth="1"/>
    <col min="5379" max="5379" width="10.7109375" style="139" customWidth="1"/>
    <col min="5380" max="5380" width="13" style="139" customWidth="1"/>
    <col min="5381" max="5381" width="14.140625" style="139" customWidth="1"/>
    <col min="5382" max="5382" width="11.85546875" style="139" customWidth="1"/>
    <col min="5383" max="5383" width="7.28515625" style="139" customWidth="1"/>
    <col min="5384" max="5384" width="3.7109375" style="139" customWidth="1"/>
    <col min="5385" max="5385" width="13.140625" style="139" customWidth="1"/>
    <col min="5386" max="5386" width="11.85546875" style="139" customWidth="1"/>
    <col min="5387" max="5387" width="10.42578125" style="139" customWidth="1"/>
    <col min="5388" max="5633" width="9.140625" style="139"/>
    <col min="5634" max="5634" width="12.5703125" style="139" customWidth="1"/>
    <col min="5635" max="5635" width="10.7109375" style="139" customWidth="1"/>
    <col min="5636" max="5636" width="13" style="139" customWidth="1"/>
    <col min="5637" max="5637" width="14.140625" style="139" customWidth="1"/>
    <col min="5638" max="5638" width="11.85546875" style="139" customWidth="1"/>
    <col min="5639" max="5639" width="7.28515625" style="139" customWidth="1"/>
    <col min="5640" max="5640" width="3.7109375" style="139" customWidth="1"/>
    <col min="5641" max="5641" width="13.140625" style="139" customWidth="1"/>
    <col min="5642" max="5642" width="11.85546875" style="139" customWidth="1"/>
    <col min="5643" max="5643" width="10.42578125" style="139" customWidth="1"/>
    <col min="5644" max="5889" width="9.140625" style="139"/>
    <col min="5890" max="5890" width="12.5703125" style="139" customWidth="1"/>
    <col min="5891" max="5891" width="10.7109375" style="139" customWidth="1"/>
    <col min="5892" max="5892" width="13" style="139" customWidth="1"/>
    <col min="5893" max="5893" width="14.140625" style="139" customWidth="1"/>
    <col min="5894" max="5894" width="11.85546875" style="139" customWidth="1"/>
    <col min="5895" max="5895" width="7.28515625" style="139" customWidth="1"/>
    <col min="5896" max="5896" width="3.7109375" style="139" customWidth="1"/>
    <col min="5897" max="5897" width="13.140625" style="139" customWidth="1"/>
    <col min="5898" max="5898" width="11.85546875" style="139" customWidth="1"/>
    <col min="5899" max="5899" width="10.42578125" style="139" customWidth="1"/>
    <col min="5900" max="6145" width="9.140625" style="139"/>
    <col min="6146" max="6146" width="12.5703125" style="139" customWidth="1"/>
    <col min="6147" max="6147" width="10.7109375" style="139" customWidth="1"/>
    <col min="6148" max="6148" width="13" style="139" customWidth="1"/>
    <col min="6149" max="6149" width="14.140625" style="139" customWidth="1"/>
    <col min="6150" max="6150" width="11.85546875" style="139" customWidth="1"/>
    <col min="6151" max="6151" width="7.28515625" style="139" customWidth="1"/>
    <col min="6152" max="6152" width="3.7109375" style="139" customWidth="1"/>
    <col min="6153" max="6153" width="13.140625" style="139" customWidth="1"/>
    <col min="6154" max="6154" width="11.85546875" style="139" customWidth="1"/>
    <col min="6155" max="6155" width="10.42578125" style="139" customWidth="1"/>
    <col min="6156" max="6401" width="9.140625" style="139"/>
    <col min="6402" max="6402" width="12.5703125" style="139" customWidth="1"/>
    <col min="6403" max="6403" width="10.7109375" style="139" customWidth="1"/>
    <col min="6404" max="6404" width="13" style="139" customWidth="1"/>
    <col min="6405" max="6405" width="14.140625" style="139" customWidth="1"/>
    <col min="6406" max="6406" width="11.85546875" style="139" customWidth="1"/>
    <col min="6407" max="6407" width="7.28515625" style="139" customWidth="1"/>
    <col min="6408" max="6408" width="3.7109375" style="139" customWidth="1"/>
    <col min="6409" max="6409" width="13.140625" style="139" customWidth="1"/>
    <col min="6410" max="6410" width="11.85546875" style="139" customWidth="1"/>
    <col min="6411" max="6411" width="10.42578125" style="139" customWidth="1"/>
    <col min="6412" max="6657" width="9.140625" style="139"/>
    <col min="6658" max="6658" width="12.5703125" style="139" customWidth="1"/>
    <col min="6659" max="6659" width="10.7109375" style="139" customWidth="1"/>
    <col min="6660" max="6660" width="13" style="139" customWidth="1"/>
    <col min="6661" max="6661" width="14.140625" style="139" customWidth="1"/>
    <col min="6662" max="6662" width="11.85546875" style="139" customWidth="1"/>
    <col min="6663" max="6663" width="7.28515625" style="139" customWidth="1"/>
    <col min="6664" max="6664" width="3.7109375" style="139" customWidth="1"/>
    <col min="6665" max="6665" width="13.140625" style="139" customWidth="1"/>
    <col min="6666" max="6666" width="11.85546875" style="139" customWidth="1"/>
    <col min="6667" max="6667" width="10.42578125" style="139" customWidth="1"/>
    <col min="6668" max="6913" width="9.140625" style="139"/>
    <col min="6914" max="6914" width="12.5703125" style="139" customWidth="1"/>
    <col min="6915" max="6915" width="10.7109375" style="139" customWidth="1"/>
    <col min="6916" max="6916" width="13" style="139" customWidth="1"/>
    <col min="6917" max="6917" width="14.140625" style="139" customWidth="1"/>
    <col min="6918" max="6918" width="11.85546875" style="139" customWidth="1"/>
    <col min="6919" max="6919" width="7.28515625" style="139" customWidth="1"/>
    <col min="6920" max="6920" width="3.7109375" style="139" customWidth="1"/>
    <col min="6921" max="6921" width="13.140625" style="139" customWidth="1"/>
    <col min="6922" max="6922" width="11.85546875" style="139" customWidth="1"/>
    <col min="6923" max="6923" width="10.42578125" style="139" customWidth="1"/>
    <col min="6924" max="7169" width="9.140625" style="139"/>
    <col min="7170" max="7170" width="12.5703125" style="139" customWidth="1"/>
    <col min="7171" max="7171" width="10.7109375" style="139" customWidth="1"/>
    <col min="7172" max="7172" width="13" style="139" customWidth="1"/>
    <col min="7173" max="7173" width="14.140625" style="139" customWidth="1"/>
    <col min="7174" max="7174" width="11.85546875" style="139" customWidth="1"/>
    <col min="7175" max="7175" width="7.28515625" style="139" customWidth="1"/>
    <col min="7176" max="7176" width="3.7109375" style="139" customWidth="1"/>
    <col min="7177" max="7177" width="13.140625" style="139" customWidth="1"/>
    <col min="7178" max="7178" width="11.85546875" style="139" customWidth="1"/>
    <col min="7179" max="7179" width="10.42578125" style="139" customWidth="1"/>
    <col min="7180" max="7425" width="9.140625" style="139"/>
    <col min="7426" max="7426" width="12.5703125" style="139" customWidth="1"/>
    <col min="7427" max="7427" width="10.7109375" style="139" customWidth="1"/>
    <col min="7428" max="7428" width="13" style="139" customWidth="1"/>
    <col min="7429" max="7429" width="14.140625" style="139" customWidth="1"/>
    <col min="7430" max="7430" width="11.85546875" style="139" customWidth="1"/>
    <col min="7431" max="7431" width="7.28515625" style="139" customWidth="1"/>
    <col min="7432" max="7432" width="3.7109375" style="139" customWidth="1"/>
    <col min="7433" max="7433" width="13.140625" style="139" customWidth="1"/>
    <col min="7434" max="7434" width="11.85546875" style="139" customWidth="1"/>
    <col min="7435" max="7435" width="10.42578125" style="139" customWidth="1"/>
    <col min="7436" max="7681" width="9.140625" style="139"/>
    <col min="7682" max="7682" width="12.5703125" style="139" customWidth="1"/>
    <col min="7683" max="7683" width="10.7109375" style="139" customWidth="1"/>
    <col min="7684" max="7684" width="13" style="139" customWidth="1"/>
    <col min="7685" max="7685" width="14.140625" style="139" customWidth="1"/>
    <col min="7686" max="7686" width="11.85546875" style="139" customWidth="1"/>
    <col min="7687" max="7687" width="7.28515625" style="139" customWidth="1"/>
    <col min="7688" max="7688" width="3.7109375" style="139" customWidth="1"/>
    <col min="7689" max="7689" width="13.140625" style="139" customWidth="1"/>
    <col min="7690" max="7690" width="11.85546875" style="139" customWidth="1"/>
    <col min="7691" max="7691" width="10.42578125" style="139" customWidth="1"/>
    <col min="7692" max="7937" width="9.140625" style="139"/>
    <col min="7938" max="7938" width="12.5703125" style="139" customWidth="1"/>
    <col min="7939" max="7939" width="10.7109375" style="139" customWidth="1"/>
    <col min="7940" max="7940" width="13" style="139" customWidth="1"/>
    <col min="7941" max="7941" width="14.140625" style="139" customWidth="1"/>
    <col min="7942" max="7942" width="11.85546875" style="139" customWidth="1"/>
    <col min="7943" max="7943" width="7.28515625" style="139" customWidth="1"/>
    <col min="7944" max="7944" width="3.7109375" style="139" customWidth="1"/>
    <col min="7945" max="7945" width="13.140625" style="139" customWidth="1"/>
    <col min="7946" max="7946" width="11.85546875" style="139" customWidth="1"/>
    <col min="7947" max="7947" width="10.42578125" style="139" customWidth="1"/>
    <col min="7948" max="8193" width="9.140625" style="139"/>
    <col min="8194" max="8194" width="12.5703125" style="139" customWidth="1"/>
    <col min="8195" max="8195" width="10.7109375" style="139" customWidth="1"/>
    <col min="8196" max="8196" width="13" style="139" customWidth="1"/>
    <col min="8197" max="8197" width="14.140625" style="139" customWidth="1"/>
    <col min="8198" max="8198" width="11.85546875" style="139" customWidth="1"/>
    <col min="8199" max="8199" width="7.28515625" style="139" customWidth="1"/>
    <col min="8200" max="8200" width="3.7109375" style="139" customWidth="1"/>
    <col min="8201" max="8201" width="13.140625" style="139" customWidth="1"/>
    <col min="8202" max="8202" width="11.85546875" style="139" customWidth="1"/>
    <col min="8203" max="8203" width="10.42578125" style="139" customWidth="1"/>
    <col min="8204" max="8449" width="9.140625" style="139"/>
    <col min="8450" max="8450" width="12.5703125" style="139" customWidth="1"/>
    <col min="8451" max="8451" width="10.7109375" style="139" customWidth="1"/>
    <col min="8452" max="8452" width="13" style="139" customWidth="1"/>
    <col min="8453" max="8453" width="14.140625" style="139" customWidth="1"/>
    <col min="8454" max="8454" width="11.85546875" style="139" customWidth="1"/>
    <col min="8455" max="8455" width="7.28515625" style="139" customWidth="1"/>
    <col min="8456" max="8456" width="3.7109375" style="139" customWidth="1"/>
    <col min="8457" max="8457" width="13.140625" style="139" customWidth="1"/>
    <col min="8458" max="8458" width="11.85546875" style="139" customWidth="1"/>
    <col min="8459" max="8459" width="10.42578125" style="139" customWidth="1"/>
    <col min="8460" max="8705" width="9.140625" style="139"/>
    <col min="8706" max="8706" width="12.5703125" style="139" customWidth="1"/>
    <col min="8707" max="8707" width="10.7109375" style="139" customWidth="1"/>
    <col min="8708" max="8708" width="13" style="139" customWidth="1"/>
    <col min="8709" max="8709" width="14.140625" style="139" customWidth="1"/>
    <col min="8710" max="8710" width="11.85546875" style="139" customWidth="1"/>
    <col min="8711" max="8711" width="7.28515625" style="139" customWidth="1"/>
    <col min="8712" max="8712" width="3.7109375" style="139" customWidth="1"/>
    <col min="8713" max="8713" width="13.140625" style="139" customWidth="1"/>
    <col min="8714" max="8714" width="11.85546875" style="139" customWidth="1"/>
    <col min="8715" max="8715" width="10.42578125" style="139" customWidth="1"/>
    <col min="8716" max="8961" width="9.140625" style="139"/>
    <col min="8962" max="8962" width="12.5703125" style="139" customWidth="1"/>
    <col min="8963" max="8963" width="10.7109375" style="139" customWidth="1"/>
    <col min="8964" max="8964" width="13" style="139" customWidth="1"/>
    <col min="8965" max="8965" width="14.140625" style="139" customWidth="1"/>
    <col min="8966" max="8966" width="11.85546875" style="139" customWidth="1"/>
    <col min="8967" max="8967" width="7.28515625" style="139" customWidth="1"/>
    <col min="8968" max="8968" width="3.7109375" style="139" customWidth="1"/>
    <col min="8969" max="8969" width="13.140625" style="139" customWidth="1"/>
    <col min="8970" max="8970" width="11.85546875" style="139" customWidth="1"/>
    <col min="8971" max="8971" width="10.42578125" style="139" customWidth="1"/>
    <col min="8972" max="9217" width="9.140625" style="139"/>
    <col min="9218" max="9218" width="12.5703125" style="139" customWidth="1"/>
    <col min="9219" max="9219" width="10.7109375" style="139" customWidth="1"/>
    <col min="9220" max="9220" width="13" style="139" customWidth="1"/>
    <col min="9221" max="9221" width="14.140625" style="139" customWidth="1"/>
    <col min="9222" max="9222" width="11.85546875" style="139" customWidth="1"/>
    <col min="9223" max="9223" width="7.28515625" style="139" customWidth="1"/>
    <col min="9224" max="9224" width="3.7109375" style="139" customWidth="1"/>
    <col min="9225" max="9225" width="13.140625" style="139" customWidth="1"/>
    <col min="9226" max="9226" width="11.85546875" style="139" customWidth="1"/>
    <col min="9227" max="9227" width="10.42578125" style="139" customWidth="1"/>
    <col min="9228" max="9473" width="9.140625" style="139"/>
    <col min="9474" max="9474" width="12.5703125" style="139" customWidth="1"/>
    <col min="9475" max="9475" width="10.7109375" style="139" customWidth="1"/>
    <col min="9476" max="9476" width="13" style="139" customWidth="1"/>
    <col min="9477" max="9477" width="14.140625" style="139" customWidth="1"/>
    <col min="9478" max="9478" width="11.85546875" style="139" customWidth="1"/>
    <col min="9479" max="9479" width="7.28515625" style="139" customWidth="1"/>
    <col min="9480" max="9480" width="3.7109375" style="139" customWidth="1"/>
    <col min="9481" max="9481" width="13.140625" style="139" customWidth="1"/>
    <col min="9482" max="9482" width="11.85546875" style="139" customWidth="1"/>
    <col min="9483" max="9483" width="10.42578125" style="139" customWidth="1"/>
    <col min="9484" max="9729" width="9.140625" style="139"/>
    <col min="9730" max="9730" width="12.5703125" style="139" customWidth="1"/>
    <col min="9731" max="9731" width="10.7109375" style="139" customWidth="1"/>
    <col min="9732" max="9732" width="13" style="139" customWidth="1"/>
    <col min="9733" max="9733" width="14.140625" style="139" customWidth="1"/>
    <col min="9734" max="9734" width="11.85546875" style="139" customWidth="1"/>
    <col min="9735" max="9735" width="7.28515625" style="139" customWidth="1"/>
    <col min="9736" max="9736" width="3.7109375" style="139" customWidth="1"/>
    <col min="9737" max="9737" width="13.140625" style="139" customWidth="1"/>
    <col min="9738" max="9738" width="11.85546875" style="139" customWidth="1"/>
    <col min="9739" max="9739" width="10.42578125" style="139" customWidth="1"/>
    <col min="9740" max="9985" width="9.140625" style="139"/>
    <col min="9986" max="9986" width="12.5703125" style="139" customWidth="1"/>
    <col min="9987" max="9987" width="10.7109375" style="139" customWidth="1"/>
    <col min="9988" max="9988" width="13" style="139" customWidth="1"/>
    <col min="9989" max="9989" width="14.140625" style="139" customWidth="1"/>
    <col min="9990" max="9990" width="11.85546875" style="139" customWidth="1"/>
    <col min="9991" max="9991" width="7.28515625" style="139" customWidth="1"/>
    <col min="9992" max="9992" width="3.7109375" style="139" customWidth="1"/>
    <col min="9993" max="9993" width="13.140625" style="139" customWidth="1"/>
    <col min="9994" max="9994" width="11.85546875" style="139" customWidth="1"/>
    <col min="9995" max="9995" width="10.42578125" style="139" customWidth="1"/>
    <col min="9996" max="10241" width="9.140625" style="139"/>
    <col min="10242" max="10242" width="12.5703125" style="139" customWidth="1"/>
    <col min="10243" max="10243" width="10.7109375" style="139" customWidth="1"/>
    <col min="10244" max="10244" width="13" style="139" customWidth="1"/>
    <col min="10245" max="10245" width="14.140625" style="139" customWidth="1"/>
    <col min="10246" max="10246" width="11.85546875" style="139" customWidth="1"/>
    <col min="10247" max="10247" width="7.28515625" style="139" customWidth="1"/>
    <col min="10248" max="10248" width="3.7109375" style="139" customWidth="1"/>
    <col min="10249" max="10249" width="13.140625" style="139" customWidth="1"/>
    <col min="10250" max="10250" width="11.85546875" style="139" customWidth="1"/>
    <col min="10251" max="10251" width="10.42578125" style="139" customWidth="1"/>
    <col min="10252" max="10497" width="9.140625" style="139"/>
    <col min="10498" max="10498" width="12.5703125" style="139" customWidth="1"/>
    <col min="10499" max="10499" width="10.7109375" style="139" customWidth="1"/>
    <col min="10500" max="10500" width="13" style="139" customWidth="1"/>
    <col min="10501" max="10501" width="14.140625" style="139" customWidth="1"/>
    <col min="10502" max="10502" width="11.85546875" style="139" customWidth="1"/>
    <col min="10503" max="10503" width="7.28515625" style="139" customWidth="1"/>
    <col min="10504" max="10504" width="3.7109375" style="139" customWidth="1"/>
    <col min="10505" max="10505" width="13.140625" style="139" customWidth="1"/>
    <col min="10506" max="10506" width="11.85546875" style="139" customWidth="1"/>
    <col min="10507" max="10507" width="10.42578125" style="139" customWidth="1"/>
    <col min="10508" max="10753" width="9.140625" style="139"/>
    <col min="10754" max="10754" width="12.5703125" style="139" customWidth="1"/>
    <col min="10755" max="10755" width="10.7109375" style="139" customWidth="1"/>
    <col min="10756" max="10756" width="13" style="139" customWidth="1"/>
    <col min="10757" max="10757" width="14.140625" style="139" customWidth="1"/>
    <col min="10758" max="10758" width="11.85546875" style="139" customWidth="1"/>
    <col min="10759" max="10759" width="7.28515625" style="139" customWidth="1"/>
    <col min="10760" max="10760" width="3.7109375" style="139" customWidth="1"/>
    <col min="10761" max="10761" width="13.140625" style="139" customWidth="1"/>
    <col min="10762" max="10762" width="11.85546875" style="139" customWidth="1"/>
    <col min="10763" max="10763" width="10.42578125" style="139" customWidth="1"/>
    <col min="10764" max="11009" width="9.140625" style="139"/>
    <col min="11010" max="11010" width="12.5703125" style="139" customWidth="1"/>
    <col min="11011" max="11011" width="10.7109375" style="139" customWidth="1"/>
    <col min="11012" max="11012" width="13" style="139" customWidth="1"/>
    <col min="11013" max="11013" width="14.140625" style="139" customWidth="1"/>
    <col min="11014" max="11014" width="11.85546875" style="139" customWidth="1"/>
    <col min="11015" max="11015" width="7.28515625" style="139" customWidth="1"/>
    <col min="11016" max="11016" width="3.7109375" style="139" customWidth="1"/>
    <col min="11017" max="11017" width="13.140625" style="139" customWidth="1"/>
    <col min="11018" max="11018" width="11.85546875" style="139" customWidth="1"/>
    <col min="11019" max="11019" width="10.42578125" style="139" customWidth="1"/>
    <col min="11020" max="11265" width="9.140625" style="139"/>
    <col min="11266" max="11266" width="12.5703125" style="139" customWidth="1"/>
    <col min="11267" max="11267" width="10.7109375" style="139" customWidth="1"/>
    <col min="11268" max="11268" width="13" style="139" customWidth="1"/>
    <col min="11269" max="11269" width="14.140625" style="139" customWidth="1"/>
    <col min="11270" max="11270" width="11.85546875" style="139" customWidth="1"/>
    <col min="11271" max="11271" width="7.28515625" style="139" customWidth="1"/>
    <col min="11272" max="11272" width="3.7109375" style="139" customWidth="1"/>
    <col min="11273" max="11273" width="13.140625" style="139" customWidth="1"/>
    <col min="11274" max="11274" width="11.85546875" style="139" customWidth="1"/>
    <col min="11275" max="11275" width="10.42578125" style="139" customWidth="1"/>
    <col min="11276" max="11521" width="9.140625" style="139"/>
    <col min="11522" max="11522" width="12.5703125" style="139" customWidth="1"/>
    <col min="11523" max="11523" width="10.7109375" style="139" customWidth="1"/>
    <col min="11524" max="11524" width="13" style="139" customWidth="1"/>
    <col min="11525" max="11525" width="14.140625" style="139" customWidth="1"/>
    <col min="11526" max="11526" width="11.85546875" style="139" customWidth="1"/>
    <col min="11527" max="11527" width="7.28515625" style="139" customWidth="1"/>
    <col min="11528" max="11528" width="3.7109375" style="139" customWidth="1"/>
    <col min="11529" max="11529" width="13.140625" style="139" customWidth="1"/>
    <col min="11530" max="11530" width="11.85546875" style="139" customWidth="1"/>
    <col min="11531" max="11531" width="10.42578125" style="139" customWidth="1"/>
    <col min="11532" max="11777" width="9.140625" style="139"/>
    <col min="11778" max="11778" width="12.5703125" style="139" customWidth="1"/>
    <col min="11779" max="11779" width="10.7109375" style="139" customWidth="1"/>
    <col min="11780" max="11780" width="13" style="139" customWidth="1"/>
    <col min="11781" max="11781" width="14.140625" style="139" customWidth="1"/>
    <col min="11782" max="11782" width="11.85546875" style="139" customWidth="1"/>
    <col min="11783" max="11783" width="7.28515625" style="139" customWidth="1"/>
    <col min="11784" max="11784" width="3.7109375" style="139" customWidth="1"/>
    <col min="11785" max="11785" width="13.140625" style="139" customWidth="1"/>
    <col min="11786" max="11786" width="11.85546875" style="139" customWidth="1"/>
    <col min="11787" max="11787" width="10.42578125" style="139" customWidth="1"/>
    <col min="11788" max="12033" width="9.140625" style="139"/>
    <col min="12034" max="12034" width="12.5703125" style="139" customWidth="1"/>
    <col min="12035" max="12035" width="10.7109375" style="139" customWidth="1"/>
    <col min="12036" max="12036" width="13" style="139" customWidth="1"/>
    <col min="12037" max="12037" width="14.140625" style="139" customWidth="1"/>
    <col min="12038" max="12038" width="11.85546875" style="139" customWidth="1"/>
    <col min="12039" max="12039" width="7.28515625" style="139" customWidth="1"/>
    <col min="12040" max="12040" width="3.7109375" style="139" customWidth="1"/>
    <col min="12041" max="12041" width="13.140625" style="139" customWidth="1"/>
    <col min="12042" max="12042" width="11.85546875" style="139" customWidth="1"/>
    <col min="12043" max="12043" width="10.42578125" style="139" customWidth="1"/>
    <col min="12044" max="12289" width="9.140625" style="139"/>
    <col min="12290" max="12290" width="12.5703125" style="139" customWidth="1"/>
    <col min="12291" max="12291" width="10.7109375" style="139" customWidth="1"/>
    <col min="12292" max="12292" width="13" style="139" customWidth="1"/>
    <col min="12293" max="12293" width="14.140625" style="139" customWidth="1"/>
    <col min="12294" max="12294" width="11.85546875" style="139" customWidth="1"/>
    <col min="12295" max="12295" width="7.28515625" style="139" customWidth="1"/>
    <col min="12296" max="12296" width="3.7109375" style="139" customWidth="1"/>
    <col min="12297" max="12297" width="13.140625" style="139" customWidth="1"/>
    <col min="12298" max="12298" width="11.85546875" style="139" customWidth="1"/>
    <col min="12299" max="12299" width="10.42578125" style="139" customWidth="1"/>
    <col min="12300" max="12545" width="9.140625" style="139"/>
    <col min="12546" max="12546" width="12.5703125" style="139" customWidth="1"/>
    <col min="12547" max="12547" width="10.7109375" style="139" customWidth="1"/>
    <col min="12548" max="12548" width="13" style="139" customWidth="1"/>
    <col min="12549" max="12549" width="14.140625" style="139" customWidth="1"/>
    <col min="12550" max="12550" width="11.85546875" style="139" customWidth="1"/>
    <col min="12551" max="12551" width="7.28515625" style="139" customWidth="1"/>
    <col min="12552" max="12552" width="3.7109375" style="139" customWidth="1"/>
    <col min="12553" max="12553" width="13.140625" style="139" customWidth="1"/>
    <col min="12554" max="12554" width="11.85546875" style="139" customWidth="1"/>
    <col min="12555" max="12555" width="10.42578125" style="139" customWidth="1"/>
    <col min="12556" max="12801" width="9.140625" style="139"/>
    <col min="12802" max="12802" width="12.5703125" style="139" customWidth="1"/>
    <col min="12803" max="12803" width="10.7109375" style="139" customWidth="1"/>
    <col min="12804" max="12804" width="13" style="139" customWidth="1"/>
    <col min="12805" max="12805" width="14.140625" style="139" customWidth="1"/>
    <col min="12806" max="12806" width="11.85546875" style="139" customWidth="1"/>
    <col min="12807" max="12807" width="7.28515625" style="139" customWidth="1"/>
    <col min="12808" max="12808" width="3.7109375" style="139" customWidth="1"/>
    <col min="12809" max="12809" width="13.140625" style="139" customWidth="1"/>
    <col min="12810" max="12810" width="11.85546875" style="139" customWidth="1"/>
    <col min="12811" max="12811" width="10.42578125" style="139" customWidth="1"/>
    <col min="12812" max="13057" width="9.140625" style="139"/>
    <col min="13058" max="13058" width="12.5703125" style="139" customWidth="1"/>
    <col min="13059" max="13059" width="10.7109375" style="139" customWidth="1"/>
    <col min="13060" max="13060" width="13" style="139" customWidth="1"/>
    <col min="13061" max="13061" width="14.140625" style="139" customWidth="1"/>
    <col min="13062" max="13062" width="11.85546875" style="139" customWidth="1"/>
    <col min="13063" max="13063" width="7.28515625" style="139" customWidth="1"/>
    <col min="13064" max="13064" width="3.7109375" style="139" customWidth="1"/>
    <col min="13065" max="13065" width="13.140625" style="139" customWidth="1"/>
    <col min="13066" max="13066" width="11.85546875" style="139" customWidth="1"/>
    <col min="13067" max="13067" width="10.42578125" style="139" customWidth="1"/>
    <col min="13068" max="13313" width="9.140625" style="139"/>
    <col min="13314" max="13314" width="12.5703125" style="139" customWidth="1"/>
    <col min="13315" max="13315" width="10.7109375" style="139" customWidth="1"/>
    <col min="13316" max="13316" width="13" style="139" customWidth="1"/>
    <col min="13317" max="13317" width="14.140625" style="139" customWidth="1"/>
    <col min="13318" max="13318" width="11.85546875" style="139" customWidth="1"/>
    <col min="13319" max="13319" width="7.28515625" style="139" customWidth="1"/>
    <col min="13320" max="13320" width="3.7109375" style="139" customWidth="1"/>
    <col min="13321" max="13321" width="13.140625" style="139" customWidth="1"/>
    <col min="13322" max="13322" width="11.85546875" style="139" customWidth="1"/>
    <col min="13323" max="13323" width="10.42578125" style="139" customWidth="1"/>
    <col min="13324" max="13569" width="9.140625" style="139"/>
    <col min="13570" max="13570" width="12.5703125" style="139" customWidth="1"/>
    <col min="13571" max="13571" width="10.7109375" style="139" customWidth="1"/>
    <col min="13572" max="13572" width="13" style="139" customWidth="1"/>
    <col min="13573" max="13573" width="14.140625" style="139" customWidth="1"/>
    <col min="13574" max="13574" width="11.85546875" style="139" customWidth="1"/>
    <col min="13575" max="13575" width="7.28515625" style="139" customWidth="1"/>
    <col min="13576" max="13576" width="3.7109375" style="139" customWidth="1"/>
    <col min="13577" max="13577" width="13.140625" style="139" customWidth="1"/>
    <col min="13578" max="13578" width="11.85546875" style="139" customWidth="1"/>
    <col min="13579" max="13579" width="10.42578125" style="139" customWidth="1"/>
    <col min="13580" max="13825" width="9.140625" style="139"/>
    <col min="13826" max="13826" width="12.5703125" style="139" customWidth="1"/>
    <col min="13827" max="13827" width="10.7109375" style="139" customWidth="1"/>
    <col min="13828" max="13828" width="13" style="139" customWidth="1"/>
    <col min="13829" max="13829" width="14.140625" style="139" customWidth="1"/>
    <col min="13830" max="13830" width="11.85546875" style="139" customWidth="1"/>
    <col min="13831" max="13831" width="7.28515625" style="139" customWidth="1"/>
    <col min="13832" max="13832" width="3.7109375" style="139" customWidth="1"/>
    <col min="13833" max="13833" width="13.140625" style="139" customWidth="1"/>
    <col min="13834" max="13834" width="11.85546875" style="139" customWidth="1"/>
    <col min="13835" max="13835" width="10.42578125" style="139" customWidth="1"/>
    <col min="13836" max="14081" width="9.140625" style="139"/>
    <col min="14082" max="14082" width="12.5703125" style="139" customWidth="1"/>
    <col min="14083" max="14083" width="10.7109375" style="139" customWidth="1"/>
    <col min="14084" max="14084" width="13" style="139" customWidth="1"/>
    <col min="14085" max="14085" width="14.140625" style="139" customWidth="1"/>
    <col min="14086" max="14086" width="11.85546875" style="139" customWidth="1"/>
    <col min="14087" max="14087" width="7.28515625" style="139" customWidth="1"/>
    <col min="14088" max="14088" width="3.7109375" style="139" customWidth="1"/>
    <col min="14089" max="14089" width="13.140625" style="139" customWidth="1"/>
    <col min="14090" max="14090" width="11.85546875" style="139" customWidth="1"/>
    <col min="14091" max="14091" width="10.42578125" style="139" customWidth="1"/>
    <col min="14092" max="14337" width="9.140625" style="139"/>
    <col min="14338" max="14338" width="12.5703125" style="139" customWidth="1"/>
    <col min="14339" max="14339" width="10.7109375" style="139" customWidth="1"/>
    <col min="14340" max="14340" width="13" style="139" customWidth="1"/>
    <col min="14341" max="14341" width="14.140625" style="139" customWidth="1"/>
    <col min="14342" max="14342" width="11.85546875" style="139" customWidth="1"/>
    <col min="14343" max="14343" width="7.28515625" style="139" customWidth="1"/>
    <col min="14344" max="14344" width="3.7109375" style="139" customWidth="1"/>
    <col min="14345" max="14345" width="13.140625" style="139" customWidth="1"/>
    <col min="14346" max="14346" width="11.85546875" style="139" customWidth="1"/>
    <col min="14347" max="14347" width="10.42578125" style="139" customWidth="1"/>
    <col min="14348" max="14593" width="9.140625" style="139"/>
    <col min="14594" max="14594" width="12.5703125" style="139" customWidth="1"/>
    <col min="14595" max="14595" width="10.7109375" style="139" customWidth="1"/>
    <col min="14596" max="14596" width="13" style="139" customWidth="1"/>
    <col min="14597" max="14597" width="14.140625" style="139" customWidth="1"/>
    <col min="14598" max="14598" width="11.85546875" style="139" customWidth="1"/>
    <col min="14599" max="14599" width="7.28515625" style="139" customWidth="1"/>
    <col min="14600" max="14600" width="3.7109375" style="139" customWidth="1"/>
    <col min="14601" max="14601" width="13.140625" style="139" customWidth="1"/>
    <col min="14602" max="14602" width="11.85546875" style="139" customWidth="1"/>
    <col min="14603" max="14603" width="10.42578125" style="139" customWidth="1"/>
    <col min="14604" max="14849" width="9.140625" style="139"/>
    <col min="14850" max="14850" width="12.5703125" style="139" customWidth="1"/>
    <col min="14851" max="14851" width="10.7109375" style="139" customWidth="1"/>
    <col min="14852" max="14852" width="13" style="139" customWidth="1"/>
    <col min="14853" max="14853" width="14.140625" style="139" customWidth="1"/>
    <col min="14854" max="14854" width="11.85546875" style="139" customWidth="1"/>
    <col min="14855" max="14855" width="7.28515625" style="139" customWidth="1"/>
    <col min="14856" max="14856" width="3.7109375" style="139" customWidth="1"/>
    <col min="14857" max="14857" width="13.140625" style="139" customWidth="1"/>
    <col min="14858" max="14858" width="11.85546875" style="139" customWidth="1"/>
    <col min="14859" max="14859" width="10.42578125" style="139" customWidth="1"/>
    <col min="14860" max="15105" width="9.140625" style="139"/>
    <col min="15106" max="15106" width="12.5703125" style="139" customWidth="1"/>
    <col min="15107" max="15107" width="10.7109375" style="139" customWidth="1"/>
    <col min="15108" max="15108" width="13" style="139" customWidth="1"/>
    <col min="15109" max="15109" width="14.140625" style="139" customWidth="1"/>
    <col min="15110" max="15110" width="11.85546875" style="139" customWidth="1"/>
    <col min="15111" max="15111" width="7.28515625" style="139" customWidth="1"/>
    <col min="15112" max="15112" width="3.7109375" style="139" customWidth="1"/>
    <col min="15113" max="15113" width="13.140625" style="139" customWidth="1"/>
    <col min="15114" max="15114" width="11.85546875" style="139" customWidth="1"/>
    <col min="15115" max="15115" width="10.42578125" style="139" customWidth="1"/>
    <col min="15116" max="15361" width="9.140625" style="139"/>
    <col min="15362" max="15362" width="12.5703125" style="139" customWidth="1"/>
    <col min="15363" max="15363" width="10.7109375" style="139" customWidth="1"/>
    <col min="15364" max="15364" width="13" style="139" customWidth="1"/>
    <col min="15365" max="15365" width="14.140625" style="139" customWidth="1"/>
    <col min="15366" max="15366" width="11.85546875" style="139" customWidth="1"/>
    <col min="15367" max="15367" width="7.28515625" style="139" customWidth="1"/>
    <col min="15368" max="15368" width="3.7109375" style="139" customWidth="1"/>
    <col min="15369" max="15369" width="13.140625" style="139" customWidth="1"/>
    <col min="15370" max="15370" width="11.85546875" style="139" customWidth="1"/>
    <col min="15371" max="15371" width="10.42578125" style="139" customWidth="1"/>
    <col min="15372" max="15617" width="9.140625" style="139"/>
    <col min="15618" max="15618" width="12.5703125" style="139" customWidth="1"/>
    <col min="15619" max="15619" width="10.7109375" style="139" customWidth="1"/>
    <col min="15620" max="15620" width="13" style="139" customWidth="1"/>
    <col min="15621" max="15621" width="14.140625" style="139" customWidth="1"/>
    <col min="15622" max="15622" width="11.85546875" style="139" customWidth="1"/>
    <col min="15623" max="15623" width="7.28515625" style="139" customWidth="1"/>
    <col min="15624" max="15624" width="3.7109375" style="139" customWidth="1"/>
    <col min="15625" max="15625" width="13.140625" style="139" customWidth="1"/>
    <col min="15626" max="15626" width="11.85546875" style="139" customWidth="1"/>
    <col min="15627" max="15627" width="10.42578125" style="139" customWidth="1"/>
    <col min="15628" max="15873" width="9.140625" style="139"/>
    <col min="15874" max="15874" width="12.5703125" style="139" customWidth="1"/>
    <col min="15875" max="15875" width="10.7109375" style="139" customWidth="1"/>
    <col min="15876" max="15876" width="13" style="139" customWidth="1"/>
    <col min="15877" max="15877" width="14.140625" style="139" customWidth="1"/>
    <col min="15878" max="15878" width="11.85546875" style="139" customWidth="1"/>
    <col min="15879" max="15879" width="7.28515625" style="139" customWidth="1"/>
    <col min="15880" max="15880" width="3.7109375" style="139" customWidth="1"/>
    <col min="15881" max="15881" width="13.140625" style="139" customWidth="1"/>
    <col min="15882" max="15882" width="11.85546875" style="139" customWidth="1"/>
    <col min="15883" max="15883" width="10.42578125" style="139" customWidth="1"/>
    <col min="15884" max="16129" width="9.140625" style="139"/>
    <col min="16130" max="16130" width="12.5703125" style="139" customWidth="1"/>
    <col min="16131" max="16131" width="10.7109375" style="139" customWidth="1"/>
    <col min="16132" max="16132" width="13" style="139" customWidth="1"/>
    <col min="16133" max="16133" width="14.140625" style="139" customWidth="1"/>
    <col min="16134" max="16134" width="11.85546875" style="139" customWidth="1"/>
    <col min="16135" max="16135" width="7.28515625" style="139" customWidth="1"/>
    <col min="16136" max="16136" width="3.7109375" style="139" customWidth="1"/>
    <col min="16137" max="16137" width="13.140625" style="139" customWidth="1"/>
    <col min="16138" max="16138" width="11.85546875" style="139" customWidth="1"/>
    <col min="16139" max="16139" width="10.42578125" style="139" customWidth="1"/>
    <col min="16140" max="16384" width="9.140625" style="139"/>
  </cols>
  <sheetData>
    <row r="1" spans="1:13" ht="15" x14ac:dyDescent="0.2">
      <c r="I1" s="140" t="s">
        <v>0</v>
      </c>
      <c r="M1" s="140"/>
    </row>
    <row r="2" spans="1:13" x14ac:dyDescent="0.2">
      <c r="A2" s="141"/>
      <c r="B2" s="141"/>
      <c r="C2" s="141"/>
      <c r="D2" s="141"/>
      <c r="E2" s="141"/>
      <c r="F2" s="141"/>
      <c r="G2" s="141"/>
      <c r="H2" s="142"/>
      <c r="I2" s="143" t="s">
        <v>438</v>
      </c>
      <c r="M2" s="143"/>
    </row>
    <row r="3" spans="1:13" ht="75.599999999999994" customHeight="1" x14ac:dyDescent="0.2">
      <c r="A3" s="141"/>
      <c r="B3" s="263" t="s">
        <v>439</v>
      </c>
      <c r="C3" s="264"/>
      <c r="D3" s="264"/>
      <c r="E3" s="264"/>
      <c r="F3" s="264"/>
      <c r="G3" s="264"/>
      <c r="H3" s="264"/>
      <c r="I3" s="264"/>
      <c r="J3" s="264"/>
      <c r="K3" s="141"/>
    </row>
    <row r="4" spans="1:13" ht="54.6" customHeight="1" x14ac:dyDescent="0.2">
      <c r="A4" s="265" t="s">
        <v>4</v>
      </c>
      <c r="B4" s="265" t="s">
        <v>5</v>
      </c>
      <c r="C4" s="266" t="s">
        <v>6</v>
      </c>
      <c r="D4" s="266"/>
      <c r="E4" s="266"/>
      <c r="F4" s="266" t="s">
        <v>7</v>
      </c>
      <c r="G4" s="266" t="s">
        <v>8</v>
      </c>
      <c r="H4" s="266"/>
      <c r="I4" s="266"/>
      <c r="J4" s="266"/>
      <c r="K4" s="261" t="s">
        <v>9</v>
      </c>
    </row>
    <row r="5" spans="1:13" ht="150.6" customHeight="1" x14ac:dyDescent="0.2">
      <c r="A5" s="265"/>
      <c r="B5" s="265"/>
      <c r="C5" s="144" t="s">
        <v>440</v>
      </c>
      <c r="D5" s="144" t="s">
        <v>11</v>
      </c>
      <c r="E5" s="144" t="s">
        <v>12</v>
      </c>
      <c r="F5" s="266"/>
      <c r="G5" s="145" t="s">
        <v>13</v>
      </c>
      <c r="H5" s="144" t="s">
        <v>441</v>
      </c>
      <c r="I5" s="144" t="s">
        <v>15</v>
      </c>
      <c r="J5" s="144" t="s">
        <v>14</v>
      </c>
      <c r="K5" s="261"/>
    </row>
    <row r="6" spans="1:13" ht="24" customHeight="1" x14ac:dyDescent="0.2">
      <c r="A6" s="146">
        <v>1</v>
      </c>
      <c r="B6" s="147" t="s">
        <v>128</v>
      </c>
      <c r="C6" s="148"/>
      <c r="D6" s="148">
        <v>1303083</v>
      </c>
      <c r="E6" s="149" t="s">
        <v>442</v>
      </c>
      <c r="F6" s="150">
        <v>1303083</v>
      </c>
      <c r="G6" s="151">
        <v>2220</v>
      </c>
      <c r="H6" s="148"/>
      <c r="I6" s="149" t="s">
        <v>442</v>
      </c>
      <c r="J6" s="150">
        <v>1303083</v>
      </c>
      <c r="K6" s="152"/>
    </row>
    <row r="7" spans="1:13" ht="30" customHeight="1" x14ac:dyDescent="0.25">
      <c r="A7" s="146">
        <v>2</v>
      </c>
      <c r="B7" s="153" t="s">
        <v>443</v>
      </c>
      <c r="C7" s="148"/>
      <c r="D7" s="148">
        <v>416892.36</v>
      </c>
      <c r="E7" s="149" t="s">
        <v>444</v>
      </c>
      <c r="F7" s="150">
        <v>416892.36</v>
      </c>
      <c r="G7" s="154">
        <v>2220</v>
      </c>
      <c r="H7" s="148"/>
      <c r="I7" s="149" t="s">
        <v>444</v>
      </c>
      <c r="J7" s="150">
        <v>416892.36</v>
      </c>
      <c r="K7" s="152"/>
    </row>
    <row r="8" spans="1:13" ht="30" x14ac:dyDescent="0.25">
      <c r="A8" s="146">
        <v>3</v>
      </c>
      <c r="B8" s="153" t="s">
        <v>445</v>
      </c>
      <c r="C8" s="148"/>
      <c r="D8" s="148">
        <v>48897.59</v>
      </c>
      <c r="E8" s="149" t="s">
        <v>446</v>
      </c>
      <c r="F8" s="150">
        <v>48897.59</v>
      </c>
      <c r="G8" s="154">
        <v>2240</v>
      </c>
      <c r="H8" s="148"/>
      <c r="I8" s="149" t="s">
        <v>446</v>
      </c>
      <c r="J8" s="150">
        <v>48897.59</v>
      </c>
      <c r="K8" s="152"/>
    </row>
    <row r="9" spans="1:13" ht="45" x14ac:dyDescent="0.25">
      <c r="A9" s="146">
        <v>4</v>
      </c>
      <c r="B9" s="153" t="s">
        <v>447</v>
      </c>
      <c r="C9" s="148"/>
      <c r="D9" s="148">
        <v>5697.22</v>
      </c>
      <c r="E9" s="149" t="s">
        <v>17</v>
      </c>
      <c r="F9" s="150">
        <v>5697.22</v>
      </c>
      <c r="G9" s="154">
        <v>2220</v>
      </c>
      <c r="H9" s="148"/>
      <c r="I9" s="149" t="s">
        <v>17</v>
      </c>
      <c r="J9" s="150">
        <v>5697.22</v>
      </c>
      <c r="K9" s="152"/>
    </row>
    <row r="10" spans="1:13" ht="45" x14ac:dyDescent="0.25">
      <c r="A10" s="146">
        <v>5</v>
      </c>
      <c r="B10" s="153" t="s">
        <v>448</v>
      </c>
      <c r="C10" s="148"/>
      <c r="D10" s="148">
        <v>5000</v>
      </c>
      <c r="E10" s="149" t="s">
        <v>17</v>
      </c>
      <c r="F10" s="150">
        <v>5000</v>
      </c>
      <c r="G10" s="154">
        <v>2220</v>
      </c>
      <c r="H10" s="148"/>
      <c r="I10" s="149" t="s">
        <v>17</v>
      </c>
      <c r="J10" s="150">
        <v>5000</v>
      </c>
      <c r="K10" s="152"/>
    </row>
    <row r="11" spans="1:13" ht="45" x14ac:dyDescent="0.25">
      <c r="A11" s="146">
        <v>6</v>
      </c>
      <c r="B11" s="153" t="s">
        <v>449</v>
      </c>
      <c r="C11" s="148"/>
      <c r="D11" s="148">
        <v>37324.75</v>
      </c>
      <c r="E11" s="149" t="s">
        <v>17</v>
      </c>
      <c r="F11" s="150">
        <v>37324.75</v>
      </c>
      <c r="G11" s="154">
        <v>2220</v>
      </c>
      <c r="H11" s="148"/>
      <c r="I11" s="149" t="s">
        <v>17</v>
      </c>
      <c r="J11" s="150">
        <v>37324.75</v>
      </c>
      <c r="K11" s="152"/>
    </row>
    <row r="12" spans="1:13" ht="30" x14ac:dyDescent="0.25">
      <c r="A12" s="146">
        <v>7</v>
      </c>
      <c r="B12" s="153" t="s">
        <v>450</v>
      </c>
      <c r="C12" s="148"/>
      <c r="D12" s="148">
        <v>3600</v>
      </c>
      <c r="E12" s="149" t="s">
        <v>451</v>
      </c>
      <c r="F12" s="150">
        <v>3600</v>
      </c>
      <c r="G12" s="154">
        <v>2220</v>
      </c>
      <c r="H12" s="148"/>
      <c r="I12" s="149" t="s">
        <v>451</v>
      </c>
      <c r="J12" s="150">
        <v>3600</v>
      </c>
      <c r="K12" s="152"/>
    </row>
    <row r="13" spans="1:13" ht="27" customHeight="1" x14ac:dyDescent="0.25">
      <c r="A13" s="146">
        <v>8</v>
      </c>
      <c r="B13" s="153" t="s">
        <v>452</v>
      </c>
      <c r="C13" s="148"/>
      <c r="D13" s="148">
        <v>27800</v>
      </c>
      <c r="E13" s="149" t="s">
        <v>453</v>
      </c>
      <c r="F13" s="150">
        <v>27800</v>
      </c>
      <c r="G13" s="155">
        <v>3110</v>
      </c>
      <c r="H13" s="148"/>
      <c r="I13" s="149" t="s">
        <v>453</v>
      </c>
      <c r="J13" s="150">
        <v>27800</v>
      </c>
      <c r="K13" s="152"/>
    </row>
    <row r="14" spans="1:13" ht="27" customHeight="1" x14ac:dyDescent="0.25">
      <c r="A14" s="146">
        <v>9</v>
      </c>
      <c r="B14" s="153" t="s">
        <v>454</v>
      </c>
      <c r="C14" s="148"/>
      <c r="D14" s="148">
        <v>18832</v>
      </c>
      <c r="E14" s="149" t="s">
        <v>17</v>
      </c>
      <c r="F14" s="150">
        <v>18832</v>
      </c>
      <c r="G14" s="155">
        <v>2220</v>
      </c>
      <c r="H14" s="148"/>
      <c r="I14" s="149" t="s">
        <v>17</v>
      </c>
      <c r="J14" s="150">
        <v>18832</v>
      </c>
      <c r="K14" s="152"/>
    </row>
    <row r="15" spans="1:13" ht="27" customHeight="1" x14ac:dyDescent="0.25">
      <c r="A15" s="146">
        <v>10</v>
      </c>
      <c r="B15" s="153" t="s">
        <v>455</v>
      </c>
      <c r="C15" s="148"/>
      <c r="D15" s="148">
        <v>1396182.83</v>
      </c>
      <c r="E15" s="149" t="s">
        <v>442</v>
      </c>
      <c r="F15" s="150">
        <v>1396182.83</v>
      </c>
      <c r="G15" s="155">
        <v>2220</v>
      </c>
      <c r="H15" s="148"/>
      <c r="I15" s="149" t="s">
        <v>442</v>
      </c>
      <c r="J15" s="150">
        <v>1396182.83</v>
      </c>
      <c r="K15" s="152"/>
    </row>
    <row r="16" spans="1:13" ht="27" customHeight="1" x14ac:dyDescent="0.25">
      <c r="A16" s="146">
        <v>11</v>
      </c>
      <c r="B16" s="153" t="s">
        <v>456</v>
      </c>
      <c r="C16" s="148"/>
      <c r="D16" s="148">
        <v>21027.360000000001</v>
      </c>
      <c r="E16" s="149" t="s">
        <v>442</v>
      </c>
      <c r="F16" s="150">
        <v>21027.360000000001</v>
      </c>
      <c r="G16" s="155">
        <v>2220</v>
      </c>
      <c r="H16" s="148"/>
      <c r="I16" s="149" t="s">
        <v>442</v>
      </c>
      <c r="J16" s="150">
        <v>21027.360000000001</v>
      </c>
      <c r="K16" s="152"/>
    </row>
    <row r="17" spans="1:11" ht="44.45" customHeight="1" x14ac:dyDescent="0.25">
      <c r="A17" s="146">
        <v>12</v>
      </c>
      <c r="B17" s="153" t="s">
        <v>457</v>
      </c>
      <c r="C17" s="148"/>
      <c r="D17" s="148">
        <v>9874.2999999999993</v>
      </c>
      <c r="E17" s="149" t="s">
        <v>458</v>
      </c>
      <c r="F17" s="150">
        <v>9874.2999999999993</v>
      </c>
      <c r="G17" s="155">
        <v>2220.2221</v>
      </c>
      <c r="H17" s="148"/>
      <c r="I17" s="149" t="s">
        <v>458</v>
      </c>
      <c r="J17" s="150">
        <v>9874.2999999999993</v>
      </c>
      <c r="K17" s="152"/>
    </row>
    <row r="18" spans="1:11" ht="27" customHeight="1" x14ac:dyDescent="0.25">
      <c r="A18" s="146">
        <v>13</v>
      </c>
      <c r="B18" s="153" t="s">
        <v>459</v>
      </c>
      <c r="C18" s="148"/>
      <c r="D18" s="148">
        <v>45424.800000000003</v>
      </c>
      <c r="E18" s="149" t="s">
        <v>17</v>
      </c>
      <c r="F18" s="150">
        <v>45424.800000000003</v>
      </c>
      <c r="G18" s="155">
        <v>2220</v>
      </c>
      <c r="H18" s="148"/>
      <c r="I18" s="149" t="s">
        <v>17</v>
      </c>
      <c r="J18" s="150">
        <v>45424.800000000003</v>
      </c>
      <c r="K18" s="152"/>
    </row>
    <row r="19" spans="1:11" ht="27" customHeight="1" x14ac:dyDescent="0.25">
      <c r="A19" s="146">
        <v>14</v>
      </c>
      <c r="B19" s="153" t="s">
        <v>460</v>
      </c>
      <c r="C19" s="148"/>
      <c r="D19" s="148">
        <v>10240</v>
      </c>
      <c r="E19" s="149" t="s">
        <v>442</v>
      </c>
      <c r="F19" s="150">
        <v>10240</v>
      </c>
      <c r="G19" s="155">
        <v>2220</v>
      </c>
      <c r="H19" s="148"/>
      <c r="I19" s="149" t="s">
        <v>461</v>
      </c>
      <c r="J19" s="150">
        <v>10240</v>
      </c>
      <c r="K19" s="152"/>
    </row>
    <row r="20" spans="1:11" ht="27" customHeight="1" x14ac:dyDescent="0.25">
      <c r="A20" s="146">
        <v>15</v>
      </c>
      <c r="B20" s="153" t="s">
        <v>462</v>
      </c>
      <c r="C20" s="148"/>
      <c r="D20" s="148">
        <v>11</v>
      </c>
      <c r="E20" s="149" t="s">
        <v>17</v>
      </c>
      <c r="F20" s="150">
        <v>11</v>
      </c>
      <c r="G20" s="155">
        <v>2220</v>
      </c>
      <c r="H20" s="148"/>
      <c r="I20" s="149" t="s">
        <v>17</v>
      </c>
      <c r="J20" s="150">
        <v>11</v>
      </c>
      <c r="K20" s="152"/>
    </row>
    <row r="21" spans="1:11" ht="27" customHeight="1" x14ac:dyDescent="0.25">
      <c r="A21" s="146">
        <v>16</v>
      </c>
      <c r="B21" s="153" t="s">
        <v>463</v>
      </c>
      <c r="C21" s="148"/>
      <c r="D21" s="148">
        <v>13290</v>
      </c>
      <c r="E21" s="149" t="s">
        <v>17</v>
      </c>
      <c r="F21" s="150">
        <v>13290</v>
      </c>
      <c r="G21" s="155">
        <v>2220</v>
      </c>
      <c r="H21" s="148"/>
      <c r="I21" s="149" t="s">
        <v>17</v>
      </c>
      <c r="J21" s="150">
        <v>13290</v>
      </c>
      <c r="K21" s="152"/>
    </row>
    <row r="22" spans="1:11" ht="27" customHeight="1" x14ac:dyDescent="0.25">
      <c r="A22" s="146">
        <v>17</v>
      </c>
      <c r="B22" s="153" t="s">
        <v>464</v>
      </c>
      <c r="C22" s="148"/>
      <c r="D22" s="148">
        <v>386861.06</v>
      </c>
      <c r="E22" s="149" t="s">
        <v>442</v>
      </c>
      <c r="F22" s="150">
        <v>386861.06</v>
      </c>
      <c r="G22" s="155">
        <v>2220</v>
      </c>
      <c r="H22" s="148"/>
      <c r="I22" s="149" t="s">
        <v>442</v>
      </c>
      <c r="J22" s="150">
        <v>386861.06</v>
      </c>
      <c r="K22" s="152"/>
    </row>
    <row r="23" spans="1:11" ht="27" customHeight="1" x14ac:dyDescent="0.25">
      <c r="A23" s="146">
        <v>18</v>
      </c>
      <c r="B23" s="153" t="s">
        <v>465</v>
      </c>
      <c r="C23" s="148"/>
      <c r="D23" s="148">
        <v>151878</v>
      </c>
      <c r="E23" s="149" t="s">
        <v>442</v>
      </c>
      <c r="F23" s="150">
        <v>151878</v>
      </c>
      <c r="G23" s="155">
        <v>2220</v>
      </c>
      <c r="H23" s="148"/>
      <c r="I23" s="149" t="s">
        <v>442</v>
      </c>
      <c r="J23" s="150">
        <v>151878</v>
      </c>
      <c r="K23" s="152"/>
    </row>
    <row r="24" spans="1:11" ht="27" customHeight="1" x14ac:dyDescent="0.25">
      <c r="A24" s="146">
        <v>19</v>
      </c>
      <c r="B24" s="153" t="s">
        <v>466</v>
      </c>
      <c r="C24" s="148"/>
      <c r="D24" s="148">
        <v>128890</v>
      </c>
      <c r="E24" s="149" t="s">
        <v>442</v>
      </c>
      <c r="F24" s="150">
        <v>128890</v>
      </c>
      <c r="G24" s="155">
        <v>2220</v>
      </c>
      <c r="H24" s="148"/>
      <c r="I24" s="149" t="s">
        <v>442</v>
      </c>
      <c r="J24" s="150">
        <v>128890</v>
      </c>
      <c r="K24" s="152"/>
    </row>
    <row r="25" spans="1:11" ht="27" customHeight="1" x14ac:dyDescent="0.25">
      <c r="A25" s="146">
        <v>20</v>
      </c>
      <c r="B25" s="153" t="s">
        <v>467</v>
      </c>
      <c r="C25" s="148"/>
      <c r="D25" s="148">
        <v>10764</v>
      </c>
      <c r="E25" s="149" t="s">
        <v>468</v>
      </c>
      <c r="F25" s="150">
        <v>10764</v>
      </c>
      <c r="G25" s="155">
        <v>2210</v>
      </c>
      <c r="H25" s="148"/>
      <c r="I25" s="149" t="s">
        <v>468</v>
      </c>
      <c r="J25" s="150">
        <v>10764</v>
      </c>
      <c r="K25" s="152"/>
    </row>
    <row r="26" spans="1:11" ht="27" customHeight="1" x14ac:dyDescent="0.25">
      <c r="A26" s="146">
        <v>21</v>
      </c>
      <c r="B26" s="153" t="s">
        <v>469</v>
      </c>
      <c r="C26" s="148"/>
      <c r="D26" s="148">
        <v>6400</v>
      </c>
      <c r="E26" s="149" t="s">
        <v>470</v>
      </c>
      <c r="F26" s="150">
        <v>6400</v>
      </c>
      <c r="G26" s="155">
        <v>2220</v>
      </c>
      <c r="H26" s="148"/>
      <c r="I26" s="149" t="s">
        <v>470</v>
      </c>
      <c r="J26" s="150">
        <v>6400</v>
      </c>
      <c r="K26" s="152"/>
    </row>
    <row r="27" spans="1:11" ht="27" customHeight="1" x14ac:dyDescent="0.25">
      <c r="A27" s="146">
        <v>22</v>
      </c>
      <c r="B27" s="153" t="s">
        <v>471</v>
      </c>
      <c r="C27" s="148"/>
      <c r="D27" s="148">
        <v>72652.399999999994</v>
      </c>
      <c r="E27" s="149" t="s">
        <v>442</v>
      </c>
      <c r="F27" s="150">
        <v>72652.399999999994</v>
      </c>
      <c r="G27" s="155">
        <v>2220</v>
      </c>
      <c r="H27" s="148"/>
      <c r="I27" s="149" t="s">
        <v>442</v>
      </c>
      <c r="J27" s="150">
        <v>72652.399999999994</v>
      </c>
      <c r="K27" s="152"/>
    </row>
    <row r="28" spans="1:11" ht="27" customHeight="1" x14ac:dyDescent="0.25">
      <c r="A28" s="146">
        <v>23</v>
      </c>
      <c r="B28" s="153" t="s">
        <v>472</v>
      </c>
      <c r="C28" s="148"/>
      <c r="D28" s="148">
        <v>30000</v>
      </c>
      <c r="E28" s="149" t="s">
        <v>442</v>
      </c>
      <c r="F28" s="150">
        <v>30000</v>
      </c>
      <c r="G28" s="155">
        <v>2220</v>
      </c>
      <c r="H28" s="148"/>
      <c r="I28" s="149" t="s">
        <v>442</v>
      </c>
      <c r="J28" s="150">
        <v>30000</v>
      </c>
      <c r="K28" s="152"/>
    </row>
    <row r="29" spans="1:11" ht="27" customHeight="1" x14ac:dyDescent="0.25">
      <c r="A29" s="146">
        <v>24</v>
      </c>
      <c r="B29" s="153" t="s">
        <v>473</v>
      </c>
      <c r="C29" s="148"/>
      <c r="D29" s="148">
        <v>7500</v>
      </c>
      <c r="E29" s="149" t="s">
        <v>474</v>
      </c>
      <c r="F29" s="150">
        <v>7500</v>
      </c>
      <c r="G29" s="155">
        <v>2220</v>
      </c>
      <c r="H29" s="148"/>
      <c r="I29" s="149" t="s">
        <v>474</v>
      </c>
      <c r="J29" s="150">
        <v>7500</v>
      </c>
      <c r="K29" s="152"/>
    </row>
    <row r="30" spans="1:11" ht="27" customHeight="1" x14ac:dyDescent="0.25">
      <c r="A30" s="146">
        <v>25</v>
      </c>
      <c r="B30" s="153" t="s">
        <v>475</v>
      </c>
      <c r="C30" s="148"/>
      <c r="D30" s="148">
        <v>8500</v>
      </c>
      <c r="E30" s="149" t="s">
        <v>476</v>
      </c>
      <c r="F30" s="150">
        <v>8500</v>
      </c>
      <c r="G30" s="155">
        <v>3110</v>
      </c>
      <c r="H30" s="148"/>
      <c r="I30" s="149" t="s">
        <v>476</v>
      </c>
      <c r="J30" s="150">
        <v>8500</v>
      </c>
      <c r="K30" s="152"/>
    </row>
    <row r="31" spans="1:11" ht="27" customHeight="1" x14ac:dyDescent="0.25">
      <c r="A31" s="146">
        <v>26</v>
      </c>
      <c r="B31" s="153" t="s">
        <v>477</v>
      </c>
      <c r="C31" s="148"/>
      <c r="D31" s="148">
        <v>5900</v>
      </c>
      <c r="E31" s="149" t="s">
        <v>478</v>
      </c>
      <c r="F31" s="150">
        <v>5900</v>
      </c>
      <c r="G31" s="155">
        <v>2210</v>
      </c>
      <c r="H31" s="148"/>
      <c r="I31" s="149" t="s">
        <v>478</v>
      </c>
      <c r="J31" s="150">
        <v>5900</v>
      </c>
      <c r="K31" s="152"/>
    </row>
    <row r="32" spans="1:11" ht="27" customHeight="1" x14ac:dyDescent="0.25">
      <c r="A32" s="146">
        <v>27</v>
      </c>
      <c r="B32" s="153" t="s">
        <v>479</v>
      </c>
      <c r="C32" s="148"/>
      <c r="D32" s="148">
        <v>5070</v>
      </c>
      <c r="E32" s="149" t="s">
        <v>478</v>
      </c>
      <c r="F32" s="150">
        <v>5070</v>
      </c>
      <c r="G32" s="155">
        <v>2210</v>
      </c>
      <c r="H32" s="148"/>
      <c r="I32" s="149" t="s">
        <v>478</v>
      </c>
      <c r="J32" s="150">
        <v>5070</v>
      </c>
      <c r="K32" s="152"/>
    </row>
    <row r="33" spans="1:11" ht="27" customHeight="1" x14ac:dyDescent="0.25">
      <c r="A33" s="146">
        <v>28</v>
      </c>
      <c r="B33" s="153" t="s">
        <v>480</v>
      </c>
      <c r="C33" s="148"/>
      <c r="D33" s="148">
        <v>25509.26</v>
      </c>
      <c r="E33" s="149" t="s">
        <v>442</v>
      </c>
      <c r="F33" s="150">
        <v>25509.26</v>
      </c>
      <c r="G33" s="155">
        <v>2220</v>
      </c>
      <c r="H33" s="148"/>
      <c r="I33" s="149" t="s">
        <v>442</v>
      </c>
      <c r="J33" s="150">
        <v>25509.26</v>
      </c>
      <c r="K33" s="152"/>
    </row>
    <row r="34" spans="1:11" ht="15.75" x14ac:dyDescent="0.2">
      <c r="A34" s="146"/>
      <c r="B34" s="156" t="s">
        <v>128</v>
      </c>
      <c r="C34" s="148">
        <v>408288.8</v>
      </c>
      <c r="D34" s="148"/>
      <c r="E34" s="149"/>
      <c r="F34" s="150">
        <v>408288.8</v>
      </c>
      <c r="G34" s="155"/>
      <c r="H34" s="148"/>
      <c r="I34" s="149"/>
      <c r="J34" s="150"/>
      <c r="K34" s="152"/>
    </row>
    <row r="35" spans="1:11" ht="0.6" customHeight="1" x14ac:dyDescent="0.2">
      <c r="A35" s="146"/>
      <c r="B35" s="144"/>
      <c r="C35" s="148"/>
      <c r="D35" s="148"/>
      <c r="E35" s="144"/>
      <c r="F35" s="150"/>
      <c r="G35" s="155"/>
      <c r="H35" s="148"/>
      <c r="I35" s="144"/>
      <c r="J35" s="150"/>
      <c r="K35" s="152"/>
    </row>
    <row r="36" spans="1:11" ht="15.75" hidden="1" x14ac:dyDescent="0.2">
      <c r="A36" s="146"/>
      <c r="B36" s="156"/>
      <c r="C36" s="148"/>
      <c r="D36" s="148"/>
      <c r="E36" s="144"/>
      <c r="F36" s="150"/>
      <c r="G36" s="155"/>
      <c r="H36" s="148"/>
      <c r="I36" s="144"/>
      <c r="J36" s="150"/>
      <c r="K36" s="152"/>
    </row>
    <row r="37" spans="1:11" ht="15.75" hidden="1" x14ac:dyDescent="0.2">
      <c r="A37" s="146"/>
      <c r="B37" s="156"/>
      <c r="C37" s="148"/>
      <c r="D37" s="148"/>
      <c r="E37" s="144"/>
      <c r="F37" s="150"/>
      <c r="G37" s="155"/>
      <c r="H37" s="148"/>
      <c r="I37" s="144"/>
      <c r="J37" s="150"/>
      <c r="K37" s="152"/>
    </row>
    <row r="38" spans="1:11" ht="15.75" hidden="1" x14ac:dyDescent="0.2">
      <c r="A38" s="146"/>
      <c r="B38" s="156"/>
      <c r="C38" s="148"/>
      <c r="D38" s="148"/>
      <c r="E38" s="144"/>
      <c r="F38" s="150"/>
      <c r="G38" s="155"/>
      <c r="H38" s="148"/>
      <c r="I38" s="144"/>
      <c r="J38" s="150"/>
      <c r="K38" s="152"/>
    </row>
    <row r="39" spans="1:11" ht="15.75" hidden="1" x14ac:dyDescent="0.2">
      <c r="A39" s="146"/>
      <c r="B39" s="156"/>
      <c r="C39" s="148"/>
      <c r="D39" s="148"/>
      <c r="E39" s="144"/>
      <c r="F39" s="150"/>
      <c r="G39" s="155"/>
      <c r="H39" s="148"/>
      <c r="I39" s="144"/>
      <c r="J39" s="150"/>
      <c r="K39" s="152"/>
    </row>
    <row r="40" spans="1:11" ht="15.75" hidden="1" x14ac:dyDescent="0.2">
      <c r="A40" s="146"/>
      <c r="B40" s="156"/>
      <c r="C40" s="148"/>
      <c r="D40" s="148"/>
      <c r="E40" s="144"/>
      <c r="F40" s="150"/>
      <c r="G40" s="155"/>
      <c r="H40" s="148"/>
      <c r="I40" s="144"/>
      <c r="J40" s="150"/>
      <c r="K40" s="152"/>
    </row>
    <row r="41" spans="1:11" ht="15.75" hidden="1" x14ac:dyDescent="0.2">
      <c r="A41" s="146"/>
      <c r="B41" s="156"/>
      <c r="C41" s="148"/>
      <c r="D41" s="148"/>
      <c r="E41" s="144"/>
      <c r="F41" s="150"/>
      <c r="G41" s="155"/>
      <c r="H41" s="148"/>
      <c r="I41" s="144"/>
      <c r="J41" s="150"/>
      <c r="K41" s="152"/>
    </row>
    <row r="42" spans="1:11" ht="15.75" hidden="1" x14ac:dyDescent="0.2">
      <c r="A42" s="146"/>
      <c r="B42" s="156"/>
      <c r="C42" s="148"/>
      <c r="D42" s="148"/>
      <c r="E42" s="144"/>
      <c r="F42" s="150"/>
      <c r="G42" s="155"/>
      <c r="H42" s="148"/>
      <c r="I42" s="144"/>
      <c r="J42" s="150"/>
      <c r="K42" s="152"/>
    </row>
    <row r="43" spans="1:11" ht="15.75" hidden="1" x14ac:dyDescent="0.2">
      <c r="A43" s="146"/>
      <c r="B43" s="156"/>
      <c r="C43" s="148"/>
      <c r="D43" s="148"/>
      <c r="E43" s="144"/>
      <c r="F43" s="150"/>
      <c r="G43" s="155"/>
      <c r="H43" s="148"/>
      <c r="I43" s="144"/>
      <c r="J43" s="150"/>
      <c r="K43" s="152"/>
    </row>
    <row r="44" spans="1:11" ht="15.75" hidden="1" x14ac:dyDescent="0.2">
      <c r="A44" s="146"/>
      <c r="B44" s="156"/>
      <c r="C44" s="148"/>
      <c r="D44" s="148"/>
      <c r="E44" s="144"/>
      <c r="F44" s="150"/>
      <c r="G44" s="155"/>
      <c r="H44" s="148"/>
      <c r="I44" s="144"/>
      <c r="J44" s="150"/>
      <c r="K44" s="152"/>
    </row>
    <row r="45" spans="1:11" ht="15.75" hidden="1" x14ac:dyDescent="0.2">
      <c r="A45" s="146"/>
      <c r="B45" s="156"/>
      <c r="C45" s="148"/>
      <c r="D45" s="148"/>
      <c r="E45" s="144"/>
      <c r="F45" s="150"/>
      <c r="G45" s="155"/>
      <c r="H45" s="148"/>
      <c r="I45" s="144"/>
      <c r="J45" s="150"/>
      <c r="K45" s="152"/>
    </row>
    <row r="46" spans="1:11" ht="15.75" hidden="1" x14ac:dyDescent="0.2">
      <c r="A46" s="146"/>
      <c r="B46" s="156"/>
      <c r="C46" s="148"/>
      <c r="D46" s="148"/>
      <c r="E46" s="144"/>
      <c r="F46" s="150"/>
      <c r="G46" s="155"/>
      <c r="H46" s="148"/>
      <c r="I46" s="144"/>
      <c r="J46" s="150"/>
      <c r="K46" s="152"/>
    </row>
    <row r="47" spans="1:11" ht="15.75" hidden="1" x14ac:dyDescent="0.2">
      <c r="A47" s="146"/>
      <c r="B47" s="156"/>
      <c r="C47" s="148"/>
      <c r="D47" s="148"/>
      <c r="E47" s="144"/>
      <c r="F47" s="150"/>
      <c r="G47" s="155"/>
      <c r="H47" s="148"/>
      <c r="I47" s="144"/>
      <c r="J47" s="150"/>
      <c r="K47" s="152"/>
    </row>
    <row r="48" spans="1:11" ht="15.75" hidden="1" x14ac:dyDescent="0.2">
      <c r="A48" s="146"/>
      <c r="B48" s="156"/>
      <c r="C48" s="148"/>
      <c r="D48" s="148"/>
      <c r="E48" s="144"/>
      <c r="F48" s="150"/>
      <c r="G48" s="155"/>
      <c r="H48" s="148"/>
      <c r="I48" s="144"/>
      <c r="J48" s="150"/>
      <c r="K48" s="152"/>
    </row>
    <row r="49" spans="1:11" ht="20.45" customHeight="1" x14ac:dyDescent="0.2">
      <c r="A49" s="146"/>
      <c r="B49" s="157" t="s">
        <v>481</v>
      </c>
      <c r="C49" s="158">
        <v>408288.8</v>
      </c>
      <c r="D49" s="158">
        <v>727064.79</v>
      </c>
      <c r="E49" s="159"/>
      <c r="F49" s="160">
        <v>1131353.5900000001</v>
      </c>
      <c r="G49" s="161"/>
      <c r="H49" s="158"/>
      <c r="I49" s="159"/>
      <c r="J49" s="160">
        <v>861134.79</v>
      </c>
      <c r="K49" s="162">
        <v>270218.8</v>
      </c>
    </row>
    <row r="50" spans="1:11" ht="15.6" customHeight="1" x14ac:dyDescent="0.2"/>
    <row r="51" spans="1:11" ht="14.25" x14ac:dyDescent="0.2">
      <c r="B51" s="163" t="s">
        <v>482</v>
      </c>
      <c r="C51" s="164"/>
      <c r="D51" s="164"/>
      <c r="E51" s="262" t="s">
        <v>483</v>
      </c>
      <c r="F51" s="262"/>
      <c r="G51" s="262"/>
      <c r="H51" s="262"/>
    </row>
    <row r="52" spans="1:11" ht="14.25" x14ac:dyDescent="0.2">
      <c r="B52" s="163"/>
      <c r="C52" s="164"/>
      <c r="D52" s="164"/>
      <c r="E52" s="164"/>
      <c r="F52" s="165"/>
      <c r="G52" s="166"/>
      <c r="H52" s="166"/>
    </row>
    <row r="53" spans="1:11" ht="14.25" x14ac:dyDescent="0.2">
      <c r="B53" s="163" t="s">
        <v>94</v>
      </c>
      <c r="C53" s="164"/>
      <c r="D53" s="164"/>
      <c r="E53" s="262" t="s">
        <v>484</v>
      </c>
      <c r="F53" s="262"/>
      <c r="G53" s="262"/>
      <c r="H53" s="262"/>
    </row>
    <row r="54" spans="1:11" x14ac:dyDescent="0.2">
      <c r="B54" s="164"/>
      <c r="C54" s="164"/>
      <c r="D54" s="164"/>
      <c r="E54" s="164"/>
      <c r="F54" s="165"/>
      <c r="G54" s="166"/>
      <c r="H54" s="166"/>
    </row>
    <row r="55" spans="1:11" ht="18" customHeight="1" x14ac:dyDescent="0.2"/>
    <row r="56" spans="1:11" x14ac:dyDescent="0.2">
      <c r="B56" s="139" t="s">
        <v>485</v>
      </c>
    </row>
  </sheetData>
  <mergeCells count="9">
    <mergeCell ref="K4:K5"/>
    <mergeCell ref="E51:H51"/>
    <mergeCell ref="E53:H53"/>
    <mergeCell ref="B3:J3"/>
    <mergeCell ref="A4:A5"/>
    <mergeCell ref="B4:B5"/>
    <mergeCell ref="C4:E4"/>
    <mergeCell ref="F4:F5"/>
    <mergeCell ref="G4:J4"/>
  </mergeCells>
  <pageMargins left="0.39370078740157483" right="0.39370078740157483" top="0.48" bottom="0.98425196850393704" header="0.51181102362204722" footer="0.51181102362204722"/>
  <pageSetup paperSize="9" scale="8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view="pageBreakPreview" zoomScaleNormal="80" zoomScaleSheetLayoutView="100" workbookViewId="0">
      <selection activeCell="I7" sqref="I7"/>
    </sheetView>
  </sheetViews>
  <sheetFormatPr defaultRowHeight="15" x14ac:dyDescent="0.25"/>
  <cols>
    <col min="1" max="1" width="7.28515625" customWidth="1"/>
    <col min="2" max="2" width="24.42578125" customWidth="1"/>
    <col min="3" max="3" width="12.140625" customWidth="1"/>
    <col min="4" max="4" width="11.28515625" customWidth="1"/>
    <col min="5" max="5" width="20.7109375" customWidth="1"/>
    <col min="6" max="6" width="13.140625" customWidth="1"/>
    <col min="7" max="7" width="10.7109375" customWidth="1"/>
    <col min="8" max="8" width="12.28515625" customWidth="1"/>
    <col min="9" max="9" width="19.140625" customWidth="1"/>
    <col min="10" max="10" width="9.85546875" customWidth="1"/>
    <col min="11" max="11" width="11.140625" customWidth="1"/>
    <col min="257" max="257" width="7.28515625" customWidth="1"/>
    <col min="258" max="258" width="24.42578125" customWidth="1"/>
    <col min="259" max="259" width="12.140625" customWidth="1"/>
    <col min="260" max="260" width="11.28515625" customWidth="1"/>
    <col min="261" max="261" width="20.7109375" customWidth="1"/>
    <col min="262" max="262" width="13.140625" customWidth="1"/>
    <col min="263" max="263" width="10.7109375" customWidth="1"/>
    <col min="264" max="264" width="12.28515625" customWidth="1"/>
    <col min="265" max="265" width="19.140625" customWidth="1"/>
    <col min="266" max="266" width="9.85546875" customWidth="1"/>
    <col min="267" max="267" width="11.140625" customWidth="1"/>
    <col min="513" max="513" width="7.28515625" customWidth="1"/>
    <col min="514" max="514" width="24.42578125" customWidth="1"/>
    <col min="515" max="515" width="12.140625" customWidth="1"/>
    <col min="516" max="516" width="11.28515625" customWidth="1"/>
    <col min="517" max="517" width="20.7109375" customWidth="1"/>
    <col min="518" max="518" width="13.140625" customWidth="1"/>
    <col min="519" max="519" width="10.7109375" customWidth="1"/>
    <col min="520" max="520" width="12.28515625" customWidth="1"/>
    <col min="521" max="521" width="19.140625" customWidth="1"/>
    <col min="522" max="522" width="9.85546875" customWidth="1"/>
    <col min="523" max="523" width="11.140625" customWidth="1"/>
    <col min="769" max="769" width="7.28515625" customWidth="1"/>
    <col min="770" max="770" width="24.42578125" customWidth="1"/>
    <col min="771" max="771" width="12.140625" customWidth="1"/>
    <col min="772" max="772" width="11.28515625" customWidth="1"/>
    <col min="773" max="773" width="20.7109375" customWidth="1"/>
    <col min="774" max="774" width="13.140625" customWidth="1"/>
    <col min="775" max="775" width="10.7109375" customWidth="1"/>
    <col min="776" max="776" width="12.28515625" customWidth="1"/>
    <col min="777" max="777" width="19.140625" customWidth="1"/>
    <col min="778" max="778" width="9.85546875" customWidth="1"/>
    <col min="779" max="779" width="11.140625" customWidth="1"/>
    <col min="1025" max="1025" width="7.28515625" customWidth="1"/>
    <col min="1026" max="1026" width="24.42578125" customWidth="1"/>
    <col min="1027" max="1027" width="12.140625" customWidth="1"/>
    <col min="1028" max="1028" width="11.28515625" customWidth="1"/>
    <col min="1029" max="1029" width="20.7109375" customWidth="1"/>
    <col min="1030" max="1030" width="13.140625" customWidth="1"/>
    <col min="1031" max="1031" width="10.7109375" customWidth="1"/>
    <col min="1032" max="1032" width="12.28515625" customWidth="1"/>
    <col min="1033" max="1033" width="19.140625" customWidth="1"/>
    <col min="1034" max="1034" width="9.85546875" customWidth="1"/>
    <col min="1035" max="1035" width="11.140625" customWidth="1"/>
    <col min="1281" max="1281" width="7.28515625" customWidth="1"/>
    <col min="1282" max="1282" width="24.42578125" customWidth="1"/>
    <col min="1283" max="1283" width="12.140625" customWidth="1"/>
    <col min="1284" max="1284" width="11.28515625" customWidth="1"/>
    <col min="1285" max="1285" width="20.7109375" customWidth="1"/>
    <col min="1286" max="1286" width="13.140625" customWidth="1"/>
    <col min="1287" max="1287" width="10.7109375" customWidth="1"/>
    <col min="1288" max="1288" width="12.28515625" customWidth="1"/>
    <col min="1289" max="1289" width="19.140625" customWidth="1"/>
    <col min="1290" max="1290" width="9.85546875" customWidth="1"/>
    <col min="1291" max="1291" width="11.140625" customWidth="1"/>
    <col min="1537" max="1537" width="7.28515625" customWidth="1"/>
    <col min="1538" max="1538" width="24.42578125" customWidth="1"/>
    <col min="1539" max="1539" width="12.140625" customWidth="1"/>
    <col min="1540" max="1540" width="11.28515625" customWidth="1"/>
    <col min="1541" max="1541" width="20.7109375" customWidth="1"/>
    <col min="1542" max="1542" width="13.140625" customWidth="1"/>
    <col min="1543" max="1543" width="10.7109375" customWidth="1"/>
    <col min="1544" max="1544" width="12.28515625" customWidth="1"/>
    <col min="1545" max="1545" width="19.140625" customWidth="1"/>
    <col min="1546" max="1546" width="9.85546875" customWidth="1"/>
    <col min="1547" max="1547" width="11.140625" customWidth="1"/>
    <col min="1793" max="1793" width="7.28515625" customWidth="1"/>
    <col min="1794" max="1794" width="24.42578125" customWidth="1"/>
    <col min="1795" max="1795" width="12.140625" customWidth="1"/>
    <col min="1796" max="1796" width="11.28515625" customWidth="1"/>
    <col min="1797" max="1797" width="20.7109375" customWidth="1"/>
    <col min="1798" max="1798" width="13.140625" customWidth="1"/>
    <col min="1799" max="1799" width="10.7109375" customWidth="1"/>
    <col min="1800" max="1800" width="12.28515625" customWidth="1"/>
    <col min="1801" max="1801" width="19.140625" customWidth="1"/>
    <col min="1802" max="1802" width="9.85546875" customWidth="1"/>
    <col min="1803" max="1803" width="11.140625" customWidth="1"/>
    <col min="2049" max="2049" width="7.28515625" customWidth="1"/>
    <col min="2050" max="2050" width="24.42578125" customWidth="1"/>
    <col min="2051" max="2051" width="12.140625" customWidth="1"/>
    <col min="2052" max="2052" width="11.28515625" customWidth="1"/>
    <col min="2053" max="2053" width="20.7109375" customWidth="1"/>
    <col min="2054" max="2054" width="13.140625" customWidth="1"/>
    <col min="2055" max="2055" width="10.7109375" customWidth="1"/>
    <col min="2056" max="2056" width="12.28515625" customWidth="1"/>
    <col min="2057" max="2057" width="19.140625" customWidth="1"/>
    <col min="2058" max="2058" width="9.85546875" customWidth="1"/>
    <col min="2059" max="2059" width="11.140625" customWidth="1"/>
    <col min="2305" max="2305" width="7.28515625" customWidth="1"/>
    <col min="2306" max="2306" width="24.42578125" customWidth="1"/>
    <col min="2307" max="2307" width="12.140625" customWidth="1"/>
    <col min="2308" max="2308" width="11.28515625" customWidth="1"/>
    <col min="2309" max="2309" width="20.7109375" customWidth="1"/>
    <col min="2310" max="2310" width="13.140625" customWidth="1"/>
    <col min="2311" max="2311" width="10.7109375" customWidth="1"/>
    <col min="2312" max="2312" width="12.28515625" customWidth="1"/>
    <col min="2313" max="2313" width="19.140625" customWidth="1"/>
    <col min="2314" max="2314" width="9.85546875" customWidth="1"/>
    <col min="2315" max="2315" width="11.140625" customWidth="1"/>
    <col min="2561" max="2561" width="7.28515625" customWidth="1"/>
    <col min="2562" max="2562" width="24.42578125" customWidth="1"/>
    <col min="2563" max="2563" width="12.140625" customWidth="1"/>
    <col min="2564" max="2564" width="11.28515625" customWidth="1"/>
    <col min="2565" max="2565" width="20.7109375" customWidth="1"/>
    <col min="2566" max="2566" width="13.140625" customWidth="1"/>
    <col min="2567" max="2567" width="10.7109375" customWidth="1"/>
    <col min="2568" max="2568" width="12.28515625" customWidth="1"/>
    <col min="2569" max="2569" width="19.140625" customWidth="1"/>
    <col min="2570" max="2570" width="9.85546875" customWidth="1"/>
    <col min="2571" max="2571" width="11.140625" customWidth="1"/>
    <col min="2817" max="2817" width="7.28515625" customWidth="1"/>
    <col min="2818" max="2818" width="24.42578125" customWidth="1"/>
    <col min="2819" max="2819" width="12.140625" customWidth="1"/>
    <col min="2820" max="2820" width="11.28515625" customWidth="1"/>
    <col min="2821" max="2821" width="20.7109375" customWidth="1"/>
    <col min="2822" max="2822" width="13.140625" customWidth="1"/>
    <col min="2823" max="2823" width="10.7109375" customWidth="1"/>
    <col min="2824" max="2824" width="12.28515625" customWidth="1"/>
    <col min="2825" max="2825" width="19.140625" customWidth="1"/>
    <col min="2826" max="2826" width="9.85546875" customWidth="1"/>
    <col min="2827" max="2827" width="11.140625" customWidth="1"/>
    <col min="3073" max="3073" width="7.28515625" customWidth="1"/>
    <col min="3074" max="3074" width="24.42578125" customWidth="1"/>
    <col min="3075" max="3075" width="12.140625" customWidth="1"/>
    <col min="3076" max="3076" width="11.28515625" customWidth="1"/>
    <col min="3077" max="3077" width="20.7109375" customWidth="1"/>
    <col min="3078" max="3078" width="13.140625" customWidth="1"/>
    <col min="3079" max="3079" width="10.7109375" customWidth="1"/>
    <col min="3080" max="3080" width="12.28515625" customWidth="1"/>
    <col min="3081" max="3081" width="19.140625" customWidth="1"/>
    <col min="3082" max="3082" width="9.85546875" customWidth="1"/>
    <col min="3083" max="3083" width="11.140625" customWidth="1"/>
    <col min="3329" max="3329" width="7.28515625" customWidth="1"/>
    <col min="3330" max="3330" width="24.42578125" customWidth="1"/>
    <col min="3331" max="3331" width="12.140625" customWidth="1"/>
    <col min="3332" max="3332" width="11.28515625" customWidth="1"/>
    <col min="3333" max="3333" width="20.7109375" customWidth="1"/>
    <col min="3334" max="3334" width="13.140625" customWidth="1"/>
    <col min="3335" max="3335" width="10.7109375" customWidth="1"/>
    <col min="3336" max="3336" width="12.28515625" customWidth="1"/>
    <col min="3337" max="3337" width="19.140625" customWidth="1"/>
    <col min="3338" max="3338" width="9.85546875" customWidth="1"/>
    <col min="3339" max="3339" width="11.140625" customWidth="1"/>
    <col min="3585" max="3585" width="7.28515625" customWidth="1"/>
    <col min="3586" max="3586" width="24.42578125" customWidth="1"/>
    <col min="3587" max="3587" width="12.140625" customWidth="1"/>
    <col min="3588" max="3588" width="11.28515625" customWidth="1"/>
    <col min="3589" max="3589" width="20.7109375" customWidth="1"/>
    <col min="3590" max="3590" width="13.140625" customWidth="1"/>
    <col min="3591" max="3591" width="10.7109375" customWidth="1"/>
    <col min="3592" max="3592" width="12.28515625" customWidth="1"/>
    <col min="3593" max="3593" width="19.140625" customWidth="1"/>
    <col min="3594" max="3594" width="9.85546875" customWidth="1"/>
    <col min="3595" max="3595" width="11.140625" customWidth="1"/>
    <col min="3841" max="3841" width="7.28515625" customWidth="1"/>
    <col min="3842" max="3842" width="24.42578125" customWidth="1"/>
    <col min="3843" max="3843" width="12.140625" customWidth="1"/>
    <col min="3844" max="3844" width="11.28515625" customWidth="1"/>
    <col min="3845" max="3845" width="20.7109375" customWidth="1"/>
    <col min="3846" max="3846" width="13.140625" customWidth="1"/>
    <col min="3847" max="3847" width="10.7109375" customWidth="1"/>
    <col min="3848" max="3848" width="12.28515625" customWidth="1"/>
    <col min="3849" max="3849" width="19.140625" customWidth="1"/>
    <col min="3850" max="3850" width="9.85546875" customWidth="1"/>
    <col min="3851" max="3851" width="11.140625" customWidth="1"/>
    <col min="4097" max="4097" width="7.28515625" customWidth="1"/>
    <col min="4098" max="4098" width="24.42578125" customWidth="1"/>
    <col min="4099" max="4099" width="12.140625" customWidth="1"/>
    <col min="4100" max="4100" width="11.28515625" customWidth="1"/>
    <col min="4101" max="4101" width="20.7109375" customWidth="1"/>
    <col min="4102" max="4102" width="13.140625" customWidth="1"/>
    <col min="4103" max="4103" width="10.7109375" customWidth="1"/>
    <col min="4104" max="4104" width="12.28515625" customWidth="1"/>
    <col min="4105" max="4105" width="19.140625" customWidth="1"/>
    <col min="4106" max="4106" width="9.85546875" customWidth="1"/>
    <col min="4107" max="4107" width="11.140625" customWidth="1"/>
    <col min="4353" max="4353" width="7.28515625" customWidth="1"/>
    <col min="4354" max="4354" width="24.42578125" customWidth="1"/>
    <col min="4355" max="4355" width="12.140625" customWidth="1"/>
    <col min="4356" max="4356" width="11.28515625" customWidth="1"/>
    <col min="4357" max="4357" width="20.7109375" customWidth="1"/>
    <col min="4358" max="4358" width="13.140625" customWidth="1"/>
    <col min="4359" max="4359" width="10.7109375" customWidth="1"/>
    <col min="4360" max="4360" width="12.28515625" customWidth="1"/>
    <col min="4361" max="4361" width="19.140625" customWidth="1"/>
    <col min="4362" max="4362" width="9.85546875" customWidth="1"/>
    <col min="4363" max="4363" width="11.140625" customWidth="1"/>
    <col min="4609" max="4609" width="7.28515625" customWidth="1"/>
    <col min="4610" max="4610" width="24.42578125" customWidth="1"/>
    <col min="4611" max="4611" width="12.140625" customWidth="1"/>
    <col min="4612" max="4612" width="11.28515625" customWidth="1"/>
    <col min="4613" max="4613" width="20.7109375" customWidth="1"/>
    <col min="4614" max="4614" width="13.140625" customWidth="1"/>
    <col min="4615" max="4615" width="10.7109375" customWidth="1"/>
    <col min="4616" max="4616" width="12.28515625" customWidth="1"/>
    <col min="4617" max="4617" width="19.140625" customWidth="1"/>
    <col min="4618" max="4618" width="9.85546875" customWidth="1"/>
    <col min="4619" max="4619" width="11.140625" customWidth="1"/>
    <col min="4865" max="4865" width="7.28515625" customWidth="1"/>
    <col min="4866" max="4866" width="24.42578125" customWidth="1"/>
    <col min="4867" max="4867" width="12.140625" customWidth="1"/>
    <col min="4868" max="4868" width="11.28515625" customWidth="1"/>
    <col min="4869" max="4869" width="20.7109375" customWidth="1"/>
    <col min="4870" max="4870" width="13.140625" customWidth="1"/>
    <col min="4871" max="4871" width="10.7109375" customWidth="1"/>
    <col min="4872" max="4872" width="12.28515625" customWidth="1"/>
    <col min="4873" max="4873" width="19.140625" customWidth="1"/>
    <col min="4874" max="4874" width="9.85546875" customWidth="1"/>
    <col min="4875" max="4875" width="11.140625" customWidth="1"/>
    <col min="5121" max="5121" width="7.28515625" customWidth="1"/>
    <col min="5122" max="5122" width="24.42578125" customWidth="1"/>
    <col min="5123" max="5123" width="12.140625" customWidth="1"/>
    <col min="5124" max="5124" width="11.28515625" customWidth="1"/>
    <col min="5125" max="5125" width="20.7109375" customWidth="1"/>
    <col min="5126" max="5126" width="13.140625" customWidth="1"/>
    <col min="5127" max="5127" width="10.7109375" customWidth="1"/>
    <col min="5128" max="5128" width="12.28515625" customWidth="1"/>
    <col min="5129" max="5129" width="19.140625" customWidth="1"/>
    <col min="5130" max="5130" width="9.85546875" customWidth="1"/>
    <col min="5131" max="5131" width="11.140625" customWidth="1"/>
    <col min="5377" max="5377" width="7.28515625" customWidth="1"/>
    <col min="5378" max="5378" width="24.42578125" customWidth="1"/>
    <col min="5379" max="5379" width="12.140625" customWidth="1"/>
    <col min="5380" max="5380" width="11.28515625" customWidth="1"/>
    <col min="5381" max="5381" width="20.7109375" customWidth="1"/>
    <col min="5382" max="5382" width="13.140625" customWidth="1"/>
    <col min="5383" max="5383" width="10.7109375" customWidth="1"/>
    <col min="5384" max="5384" width="12.28515625" customWidth="1"/>
    <col min="5385" max="5385" width="19.140625" customWidth="1"/>
    <col min="5386" max="5386" width="9.85546875" customWidth="1"/>
    <col min="5387" max="5387" width="11.140625" customWidth="1"/>
    <col min="5633" max="5633" width="7.28515625" customWidth="1"/>
    <col min="5634" max="5634" width="24.42578125" customWidth="1"/>
    <col min="5635" max="5635" width="12.140625" customWidth="1"/>
    <col min="5636" max="5636" width="11.28515625" customWidth="1"/>
    <col min="5637" max="5637" width="20.7109375" customWidth="1"/>
    <col min="5638" max="5638" width="13.140625" customWidth="1"/>
    <col min="5639" max="5639" width="10.7109375" customWidth="1"/>
    <col min="5640" max="5640" width="12.28515625" customWidth="1"/>
    <col min="5641" max="5641" width="19.140625" customWidth="1"/>
    <col min="5642" max="5642" width="9.85546875" customWidth="1"/>
    <col min="5643" max="5643" width="11.140625" customWidth="1"/>
    <col min="5889" max="5889" width="7.28515625" customWidth="1"/>
    <col min="5890" max="5890" width="24.42578125" customWidth="1"/>
    <col min="5891" max="5891" width="12.140625" customWidth="1"/>
    <col min="5892" max="5892" width="11.28515625" customWidth="1"/>
    <col min="5893" max="5893" width="20.7109375" customWidth="1"/>
    <col min="5894" max="5894" width="13.140625" customWidth="1"/>
    <col min="5895" max="5895" width="10.7109375" customWidth="1"/>
    <col min="5896" max="5896" width="12.28515625" customWidth="1"/>
    <col min="5897" max="5897" width="19.140625" customWidth="1"/>
    <col min="5898" max="5898" width="9.85546875" customWidth="1"/>
    <col min="5899" max="5899" width="11.140625" customWidth="1"/>
    <col min="6145" max="6145" width="7.28515625" customWidth="1"/>
    <col min="6146" max="6146" width="24.42578125" customWidth="1"/>
    <col min="6147" max="6147" width="12.140625" customWidth="1"/>
    <col min="6148" max="6148" width="11.28515625" customWidth="1"/>
    <col min="6149" max="6149" width="20.7109375" customWidth="1"/>
    <col min="6150" max="6150" width="13.140625" customWidth="1"/>
    <col min="6151" max="6151" width="10.7109375" customWidth="1"/>
    <col min="6152" max="6152" width="12.28515625" customWidth="1"/>
    <col min="6153" max="6153" width="19.140625" customWidth="1"/>
    <col min="6154" max="6154" width="9.85546875" customWidth="1"/>
    <col min="6155" max="6155" width="11.140625" customWidth="1"/>
    <col min="6401" max="6401" width="7.28515625" customWidth="1"/>
    <col min="6402" max="6402" width="24.42578125" customWidth="1"/>
    <col min="6403" max="6403" width="12.140625" customWidth="1"/>
    <col min="6404" max="6404" width="11.28515625" customWidth="1"/>
    <col min="6405" max="6405" width="20.7109375" customWidth="1"/>
    <col min="6406" max="6406" width="13.140625" customWidth="1"/>
    <col min="6407" max="6407" width="10.7109375" customWidth="1"/>
    <col min="6408" max="6408" width="12.28515625" customWidth="1"/>
    <col min="6409" max="6409" width="19.140625" customWidth="1"/>
    <col min="6410" max="6410" width="9.85546875" customWidth="1"/>
    <col min="6411" max="6411" width="11.140625" customWidth="1"/>
    <col min="6657" max="6657" width="7.28515625" customWidth="1"/>
    <col min="6658" max="6658" width="24.42578125" customWidth="1"/>
    <col min="6659" max="6659" width="12.140625" customWidth="1"/>
    <col min="6660" max="6660" width="11.28515625" customWidth="1"/>
    <col min="6661" max="6661" width="20.7109375" customWidth="1"/>
    <col min="6662" max="6662" width="13.140625" customWidth="1"/>
    <col min="6663" max="6663" width="10.7109375" customWidth="1"/>
    <col min="6664" max="6664" width="12.28515625" customWidth="1"/>
    <col min="6665" max="6665" width="19.140625" customWidth="1"/>
    <col min="6666" max="6666" width="9.85546875" customWidth="1"/>
    <col min="6667" max="6667" width="11.140625" customWidth="1"/>
    <col min="6913" max="6913" width="7.28515625" customWidth="1"/>
    <col min="6914" max="6914" width="24.42578125" customWidth="1"/>
    <col min="6915" max="6915" width="12.140625" customWidth="1"/>
    <col min="6916" max="6916" width="11.28515625" customWidth="1"/>
    <col min="6917" max="6917" width="20.7109375" customWidth="1"/>
    <col min="6918" max="6918" width="13.140625" customWidth="1"/>
    <col min="6919" max="6919" width="10.7109375" customWidth="1"/>
    <col min="6920" max="6920" width="12.28515625" customWidth="1"/>
    <col min="6921" max="6921" width="19.140625" customWidth="1"/>
    <col min="6922" max="6922" width="9.85546875" customWidth="1"/>
    <col min="6923" max="6923" width="11.140625" customWidth="1"/>
    <col min="7169" max="7169" width="7.28515625" customWidth="1"/>
    <col min="7170" max="7170" width="24.42578125" customWidth="1"/>
    <col min="7171" max="7171" width="12.140625" customWidth="1"/>
    <col min="7172" max="7172" width="11.28515625" customWidth="1"/>
    <col min="7173" max="7173" width="20.7109375" customWidth="1"/>
    <col min="7174" max="7174" width="13.140625" customWidth="1"/>
    <col min="7175" max="7175" width="10.7109375" customWidth="1"/>
    <col min="7176" max="7176" width="12.28515625" customWidth="1"/>
    <col min="7177" max="7177" width="19.140625" customWidth="1"/>
    <col min="7178" max="7178" width="9.85546875" customWidth="1"/>
    <col min="7179" max="7179" width="11.140625" customWidth="1"/>
    <col min="7425" max="7425" width="7.28515625" customWidth="1"/>
    <col min="7426" max="7426" width="24.42578125" customWidth="1"/>
    <col min="7427" max="7427" width="12.140625" customWidth="1"/>
    <col min="7428" max="7428" width="11.28515625" customWidth="1"/>
    <col min="7429" max="7429" width="20.7109375" customWidth="1"/>
    <col min="7430" max="7430" width="13.140625" customWidth="1"/>
    <col min="7431" max="7431" width="10.7109375" customWidth="1"/>
    <col min="7432" max="7432" width="12.28515625" customWidth="1"/>
    <col min="7433" max="7433" width="19.140625" customWidth="1"/>
    <col min="7434" max="7434" width="9.85546875" customWidth="1"/>
    <col min="7435" max="7435" width="11.140625" customWidth="1"/>
    <col min="7681" max="7681" width="7.28515625" customWidth="1"/>
    <col min="7682" max="7682" width="24.42578125" customWidth="1"/>
    <col min="7683" max="7683" width="12.140625" customWidth="1"/>
    <col min="7684" max="7684" width="11.28515625" customWidth="1"/>
    <col min="7685" max="7685" width="20.7109375" customWidth="1"/>
    <col min="7686" max="7686" width="13.140625" customWidth="1"/>
    <col min="7687" max="7687" width="10.7109375" customWidth="1"/>
    <col min="7688" max="7688" width="12.28515625" customWidth="1"/>
    <col min="7689" max="7689" width="19.140625" customWidth="1"/>
    <col min="7690" max="7690" width="9.85546875" customWidth="1"/>
    <col min="7691" max="7691" width="11.140625" customWidth="1"/>
    <col min="7937" max="7937" width="7.28515625" customWidth="1"/>
    <col min="7938" max="7938" width="24.42578125" customWidth="1"/>
    <col min="7939" max="7939" width="12.140625" customWidth="1"/>
    <col min="7940" max="7940" width="11.28515625" customWidth="1"/>
    <col min="7941" max="7941" width="20.7109375" customWidth="1"/>
    <col min="7942" max="7942" width="13.140625" customWidth="1"/>
    <col min="7943" max="7943" width="10.7109375" customWidth="1"/>
    <col min="7944" max="7944" width="12.28515625" customWidth="1"/>
    <col min="7945" max="7945" width="19.140625" customWidth="1"/>
    <col min="7946" max="7946" width="9.85546875" customWidth="1"/>
    <col min="7947" max="7947" width="11.140625" customWidth="1"/>
    <col min="8193" max="8193" width="7.28515625" customWidth="1"/>
    <col min="8194" max="8194" width="24.42578125" customWidth="1"/>
    <col min="8195" max="8195" width="12.140625" customWidth="1"/>
    <col min="8196" max="8196" width="11.28515625" customWidth="1"/>
    <col min="8197" max="8197" width="20.7109375" customWidth="1"/>
    <col min="8198" max="8198" width="13.140625" customWidth="1"/>
    <col min="8199" max="8199" width="10.7109375" customWidth="1"/>
    <col min="8200" max="8200" width="12.28515625" customWidth="1"/>
    <col min="8201" max="8201" width="19.140625" customWidth="1"/>
    <col min="8202" max="8202" width="9.85546875" customWidth="1"/>
    <col min="8203" max="8203" width="11.140625" customWidth="1"/>
    <col min="8449" max="8449" width="7.28515625" customWidth="1"/>
    <col min="8450" max="8450" width="24.42578125" customWidth="1"/>
    <col min="8451" max="8451" width="12.140625" customWidth="1"/>
    <col min="8452" max="8452" width="11.28515625" customWidth="1"/>
    <col min="8453" max="8453" width="20.7109375" customWidth="1"/>
    <col min="8454" max="8454" width="13.140625" customWidth="1"/>
    <col min="8455" max="8455" width="10.7109375" customWidth="1"/>
    <col min="8456" max="8456" width="12.28515625" customWidth="1"/>
    <col min="8457" max="8457" width="19.140625" customWidth="1"/>
    <col min="8458" max="8458" width="9.85546875" customWidth="1"/>
    <col min="8459" max="8459" width="11.140625" customWidth="1"/>
    <col min="8705" max="8705" width="7.28515625" customWidth="1"/>
    <col min="8706" max="8706" width="24.42578125" customWidth="1"/>
    <col min="8707" max="8707" width="12.140625" customWidth="1"/>
    <col min="8708" max="8708" width="11.28515625" customWidth="1"/>
    <col min="8709" max="8709" width="20.7109375" customWidth="1"/>
    <col min="8710" max="8710" width="13.140625" customWidth="1"/>
    <col min="8711" max="8711" width="10.7109375" customWidth="1"/>
    <col min="8712" max="8712" width="12.28515625" customWidth="1"/>
    <col min="8713" max="8713" width="19.140625" customWidth="1"/>
    <col min="8714" max="8714" width="9.85546875" customWidth="1"/>
    <col min="8715" max="8715" width="11.140625" customWidth="1"/>
    <col min="8961" max="8961" width="7.28515625" customWidth="1"/>
    <col min="8962" max="8962" width="24.42578125" customWidth="1"/>
    <col min="8963" max="8963" width="12.140625" customWidth="1"/>
    <col min="8964" max="8964" width="11.28515625" customWidth="1"/>
    <col min="8965" max="8965" width="20.7109375" customWidth="1"/>
    <col min="8966" max="8966" width="13.140625" customWidth="1"/>
    <col min="8967" max="8967" width="10.7109375" customWidth="1"/>
    <col min="8968" max="8968" width="12.28515625" customWidth="1"/>
    <col min="8969" max="8969" width="19.140625" customWidth="1"/>
    <col min="8970" max="8970" width="9.85546875" customWidth="1"/>
    <col min="8971" max="8971" width="11.140625" customWidth="1"/>
    <col min="9217" max="9217" width="7.28515625" customWidth="1"/>
    <col min="9218" max="9218" width="24.42578125" customWidth="1"/>
    <col min="9219" max="9219" width="12.140625" customWidth="1"/>
    <col min="9220" max="9220" width="11.28515625" customWidth="1"/>
    <col min="9221" max="9221" width="20.7109375" customWidth="1"/>
    <col min="9222" max="9222" width="13.140625" customWidth="1"/>
    <col min="9223" max="9223" width="10.7109375" customWidth="1"/>
    <col min="9224" max="9224" width="12.28515625" customWidth="1"/>
    <col min="9225" max="9225" width="19.140625" customWidth="1"/>
    <col min="9226" max="9226" width="9.85546875" customWidth="1"/>
    <col min="9227" max="9227" width="11.140625" customWidth="1"/>
    <col min="9473" max="9473" width="7.28515625" customWidth="1"/>
    <col min="9474" max="9474" width="24.42578125" customWidth="1"/>
    <col min="9475" max="9475" width="12.140625" customWidth="1"/>
    <col min="9476" max="9476" width="11.28515625" customWidth="1"/>
    <col min="9477" max="9477" width="20.7109375" customWidth="1"/>
    <col min="9478" max="9478" width="13.140625" customWidth="1"/>
    <col min="9479" max="9479" width="10.7109375" customWidth="1"/>
    <col min="9480" max="9480" width="12.28515625" customWidth="1"/>
    <col min="9481" max="9481" width="19.140625" customWidth="1"/>
    <col min="9482" max="9482" width="9.85546875" customWidth="1"/>
    <col min="9483" max="9483" width="11.140625" customWidth="1"/>
    <col min="9729" max="9729" width="7.28515625" customWidth="1"/>
    <col min="9730" max="9730" width="24.42578125" customWidth="1"/>
    <col min="9731" max="9731" width="12.140625" customWidth="1"/>
    <col min="9732" max="9732" width="11.28515625" customWidth="1"/>
    <col min="9733" max="9733" width="20.7109375" customWidth="1"/>
    <col min="9734" max="9734" width="13.140625" customWidth="1"/>
    <col min="9735" max="9735" width="10.7109375" customWidth="1"/>
    <col min="9736" max="9736" width="12.28515625" customWidth="1"/>
    <col min="9737" max="9737" width="19.140625" customWidth="1"/>
    <col min="9738" max="9738" width="9.85546875" customWidth="1"/>
    <col min="9739" max="9739" width="11.140625" customWidth="1"/>
    <col min="9985" max="9985" width="7.28515625" customWidth="1"/>
    <col min="9986" max="9986" width="24.42578125" customWidth="1"/>
    <col min="9987" max="9987" width="12.140625" customWidth="1"/>
    <col min="9988" max="9988" width="11.28515625" customWidth="1"/>
    <col min="9989" max="9989" width="20.7109375" customWidth="1"/>
    <col min="9990" max="9990" width="13.140625" customWidth="1"/>
    <col min="9991" max="9991" width="10.7109375" customWidth="1"/>
    <col min="9992" max="9992" width="12.28515625" customWidth="1"/>
    <col min="9993" max="9993" width="19.140625" customWidth="1"/>
    <col min="9994" max="9994" width="9.85546875" customWidth="1"/>
    <col min="9995" max="9995" width="11.140625" customWidth="1"/>
    <col min="10241" max="10241" width="7.28515625" customWidth="1"/>
    <col min="10242" max="10242" width="24.42578125" customWidth="1"/>
    <col min="10243" max="10243" width="12.140625" customWidth="1"/>
    <col min="10244" max="10244" width="11.28515625" customWidth="1"/>
    <col min="10245" max="10245" width="20.7109375" customWidth="1"/>
    <col min="10246" max="10246" width="13.140625" customWidth="1"/>
    <col min="10247" max="10247" width="10.7109375" customWidth="1"/>
    <col min="10248" max="10248" width="12.28515625" customWidth="1"/>
    <col min="10249" max="10249" width="19.140625" customWidth="1"/>
    <col min="10250" max="10250" width="9.85546875" customWidth="1"/>
    <col min="10251" max="10251" width="11.140625" customWidth="1"/>
    <col min="10497" max="10497" width="7.28515625" customWidth="1"/>
    <col min="10498" max="10498" width="24.42578125" customWidth="1"/>
    <col min="10499" max="10499" width="12.140625" customWidth="1"/>
    <col min="10500" max="10500" width="11.28515625" customWidth="1"/>
    <col min="10501" max="10501" width="20.7109375" customWidth="1"/>
    <col min="10502" max="10502" width="13.140625" customWidth="1"/>
    <col min="10503" max="10503" width="10.7109375" customWidth="1"/>
    <col min="10504" max="10504" width="12.28515625" customWidth="1"/>
    <col min="10505" max="10505" width="19.140625" customWidth="1"/>
    <col min="10506" max="10506" width="9.85546875" customWidth="1"/>
    <col min="10507" max="10507" width="11.140625" customWidth="1"/>
    <col min="10753" max="10753" width="7.28515625" customWidth="1"/>
    <col min="10754" max="10754" width="24.42578125" customWidth="1"/>
    <col min="10755" max="10755" width="12.140625" customWidth="1"/>
    <col min="10756" max="10756" width="11.28515625" customWidth="1"/>
    <col min="10757" max="10757" width="20.7109375" customWidth="1"/>
    <col min="10758" max="10758" width="13.140625" customWidth="1"/>
    <col min="10759" max="10759" width="10.7109375" customWidth="1"/>
    <col min="10760" max="10760" width="12.28515625" customWidth="1"/>
    <col min="10761" max="10761" width="19.140625" customWidth="1"/>
    <col min="10762" max="10762" width="9.85546875" customWidth="1"/>
    <col min="10763" max="10763" width="11.140625" customWidth="1"/>
    <col min="11009" max="11009" width="7.28515625" customWidth="1"/>
    <col min="11010" max="11010" width="24.42578125" customWidth="1"/>
    <col min="11011" max="11011" width="12.140625" customWidth="1"/>
    <col min="11012" max="11012" width="11.28515625" customWidth="1"/>
    <col min="11013" max="11013" width="20.7109375" customWidth="1"/>
    <col min="11014" max="11014" width="13.140625" customWidth="1"/>
    <col min="11015" max="11015" width="10.7109375" customWidth="1"/>
    <col min="11016" max="11016" width="12.28515625" customWidth="1"/>
    <col min="11017" max="11017" width="19.140625" customWidth="1"/>
    <col min="11018" max="11018" width="9.85546875" customWidth="1"/>
    <col min="11019" max="11019" width="11.140625" customWidth="1"/>
    <col min="11265" max="11265" width="7.28515625" customWidth="1"/>
    <col min="11266" max="11266" width="24.42578125" customWidth="1"/>
    <col min="11267" max="11267" width="12.140625" customWidth="1"/>
    <col min="11268" max="11268" width="11.28515625" customWidth="1"/>
    <col min="11269" max="11269" width="20.7109375" customWidth="1"/>
    <col min="11270" max="11270" width="13.140625" customWidth="1"/>
    <col min="11271" max="11271" width="10.7109375" customWidth="1"/>
    <col min="11272" max="11272" width="12.28515625" customWidth="1"/>
    <col min="11273" max="11273" width="19.140625" customWidth="1"/>
    <col min="11274" max="11274" width="9.85546875" customWidth="1"/>
    <col min="11275" max="11275" width="11.140625" customWidth="1"/>
    <col min="11521" max="11521" width="7.28515625" customWidth="1"/>
    <col min="11522" max="11522" width="24.42578125" customWidth="1"/>
    <col min="11523" max="11523" width="12.140625" customWidth="1"/>
    <col min="11524" max="11524" width="11.28515625" customWidth="1"/>
    <col min="11525" max="11525" width="20.7109375" customWidth="1"/>
    <col min="11526" max="11526" width="13.140625" customWidth="1"/>
    <col min="11527" max="11527" width="10.7109375" customWidth="1"/>
    <col min="11528" max="11528" width="12.28515625" customWidth="1"/>
    <col min="11529" max="11529" width="19.140625" customWidth="1"/>
    <col min="11530" max="11530" width="9.85546875" customWidth="1"/>
    <col min="11531" max="11531" width="11.140625" customWidth="1"/>
    <col min="11777" max="11777" width="7.28515625" customWidth="1"/>
    <col min="11778" max="11778" width="24.42578125" customWidth="1"/>
    <col min="11779" max="11779" width="12.140625" customWidth="1"/>
    <col min="11780" max="11780" width="11.28515625" customWidth="1"/>
    <col min="11781" max="11781" width="20.7109375" customWidth="1"/>
    <col min="11782" max="11782" width="13.140625" customWidth="1"/>
    <col min="11783" max="11783" width="10.7109375" customWidth="1"/>
    <col min="11784" max="11784" width="12.28515625" customWidth="1"/>
    <col min="11785" max="11785" width="19.140625" customWidth="1"/>
    <col min="11786" max="11786" width="9.85546875" customWidth="1"/>
    <col min="11787" max="11787" width="11.140625" customWidth="1"/>
    <col min="12033" max="12033" width="7.28515625" customWidth="1"/>
    <col min="12034" max="12034" width="24.42578125" customWidth="1"/>
    <col min="12035" max="12035" width="12.140625" customWidth="1"/>
    <col min="12036" max="12036" width="11.28515625" customWidth="1"/>
    <col min="12037" max="12037" width="20.7109375" customWidth="1"/>
    <col min="12038" max="12038" width="13.140625" customWidth="1"/>
    <col min="12039" max="12039" width="10.7109375" customWidth="1"/>
    <col min="12040" max="12040" width="12.28515625" customWidth="1"/>
    <col min="12041" max="12041" width="19.140625" customWidth="1"/>
    <col min="12042" max="12042" width="9.85546875" customWidth="1"/>
    <col min="12043" max="12043" width="11.140625" customWidth="1"/>
    <col min="12289" max="12289" width="7.28515625" customWidth="1"/>
    <col min="12290" max="12290" width="24.42578125" customWidth="1"/>
    <col min="12291" max="12291" width="12.140625" customWidth="1"/>
    <col min="12292" max="12292" width="11.28515625" customWidth="1"/>
    <col min="12293" max="12293" width="20.7109375" customWidth="1"/>
    <col min="12294" max="12294" width="13.140625" customWidth="1"/>
    <col min="12295" max="12295" width="10.7109375" customWidth="1"/>
    <col min="12296" max="12296" width="12.28515625" customWidth="1"/>
    <col min="12297" max="12297" width="19.140625" customWidth="1"/>
    <col min="12298" max="12298" width="9.85546875" customWidth="1"/>
    <col min="12299" max="12299" width="11.140625" customWidth="1"/>
    <col min="12545" max="12545" width="7.28515625" customWidth="1"/>
    <col min="12546" max="12546" width="24.42578125" customWidth="1"/>
    <col min="12547" max="12547" width="12.140625" customWidth="1"/>
    <col min="12548" max="12548" width="11.28515625" customWidth="1"/>
    <col min="12549" max="12549" width="20.7109375" customWidth="1"/>
    <col min="12550" max="12550" width="13.140625" customWidth="1"/>
    <col min="12551" max="12551" width="10.7109375" customWidth="1"/>
    <col min="12552" max="12552" width="12.28515625" customWidth="1"/>
    <col min="12553" max="12553" width="19.140625" customWidth="1"/>
    <col min="12554" max="12554" width="9.85546875" customWidth="1"/>
    <col min="12555" max="12555" width="11.140625" customWidth="1"/>
    <col min="12801" max="12801" width="7.28515625" customWidth="1"/>
    <col min="12802" max="12802" width="24.42578125" customWidth="1"/>
    <col min="12803" max="12803" width="12.140625" customWidth="1"/>
    <col min="12804" max="12804" width="11.28515625" customWidth="1"/>
    <col min="12805" max="12805" width="20.7109375" customWidth="1"/>
    <col min="12806" max="12806" width="13.140625" customWidth="1"/>
    <col min="12807" max="12807" width="10.7109375" customWidth="1"/>
    <col min="12808" max="12808" width="12.28515625" customWidth="1"/>
    <col min="12809" max="12809" width="19.140625" customWidth="1"/>
    <col min="12810" max="12810" width="9.85546875" customWidth="1"/>
    <col min="12811" max="12811" width="11.140625" customWidth="1"/>
    <col min="13057" max="13057" width="7.28515625" customWidth="1"/>
    <col min="13058" max="13058" width="24.42578125" customWidth="1"/>
    <col min="13059" max="13059" width="12.140625" customWidth="1"/>
    <col min="13060" max="13060" width="11.28515625" customWidth="1"/>
    <col min="13061" max="13061" width="20.7109375" customWidth="1"/>
    <col min="13062" max="13062" width="13.140625" customWidth="1"/>
    <col min="13063" max="13063" width="10.7109375" customWidth="1"/>
    <col min="13064" max="13064" width="12.28515625" customWidth="1"/>
    <col min="13065" max="13065" width="19.140625" customWidth="1"/>
    <col min="13066" max="13066" width="9.85546875" customWidth="1"/>
    <col min="13067" max="13067" width="11.140625" customWidth="1"/>
    <col min="13313" max="13313" width="7.28515625" customWidth="1"/>
    <col min="13314" max="13314" width="24.42578125" customWidth="1"/>
    <col min="13315" max="13315" width="12.140625" customWidth="1"/>
    <col min="13316" max="13316" width="11.28515625" customWidth="1"/>
    <col min="13317" max="13317" width="20.7109375" customWidth="1"/>
    <col min="13318" max="13318" width="13.140625" customWidth="1"/>
    <col min="13319" max="13319" width="10.7109375" customWidth="1"/>
    <col min="13320" max="13320" width="12.28515625" customWidth="1"/>
    <col min="13321" max="13321" width="19.140625" customWidth="1"/>
    <col min="13322" max="13322" width="9.85546875" customWidth="1"/>
    <col min="13323" max="13323" width="11.140625" customWidth="1"/>
    <col min="13569" max="13569" width="7.28515625" customWidth="1"/>
    <col min="13570" max="13570" width="24.42578125" customWidth="1"/>
    <col min="13571" max="13571" width="12.140625" customWidth="1"/>
    <col min="13572" max="13572" width="11.28515625" customWidth="1"/>
    <col min="13573" max="13573" width="20.7109375" customWidth="1"/>
    <col min="13574" max="13574" width="13.140625" customWidth="1"/>
    <col min="13575" max="13575" width="10.7109375" customWidth="1"/>
    <col min="13576" max="13576" width="12.28515625" customWidth="1"/>
    <col min="13577" max="13577" width="19.140625" customWidth="1"/>
    <col min="13578" max="13578" width="9.85546875" customWidth="1"/>
    <col min="13579" max="13579" width="11.140625" customWidth="1"/>
    <col min="13825" max="13825" width="7.28515625" customWidth="1"/>
    <col min="13826" max="13826" width="24.42578125" customWidth="1"/>
    <col min="13827" max="13827" width="12.140625" customWidth="1"/>
    <col min="13828" max="13828" width="11.28515625" customWidth="1"/>
    <col min="13829" max="13829" width="20.7109375" customWidth="1"/>
    <col min="13830" max="13830" width="13.140625" customWidth="1"/>
    <col min="13831" max="13831" width="10.7109375" customWidth="1"/>
    <col min="13832" max="13832" width="12.28515625" customWidth="1"/>
    <col min="13833" max="13833" width="19.140625" customWidth="1"/>
    <col min="13834" max="13834" width="9.85546875" customWidth="1"/>
    <col min="13835" max="13835" width="11.140625" customWidth="1"/>
    <col min="14081" max="14081" width="7.28515625" customWidth="1"/>
    <col min="14082" max="14082" width="24.42578125" customWidth="1"/>
    <col min="14083" max="14083" width="12.140625" customWidth="1"/>
    <col min="14084" max="14084" width="11.28515625" customWidth="1"/>
    <col min="14085" max="14085" width="20.7109375" customWidth="1"/>
    <col min="14086" max="14086" width="13.140625" customWidth="1"/>
    <col min="14087" max="14087" width="10.7109375" customWidth="1"/>
    <col min="14088" max="14088" width="12.28515625" customWidth="1"/>
    <col min="14089" max="14089" width="19.140625" customWidth="1"/>
    <col min="14090" max="14090" width="9.85546875" customWidth="1"/>
    <col min="14091" max="14091" width="11.140625" customWidth="1"/>
    <col min="14337" max="14337" width="7.28515625" customWidth="1"/>
    <col min="14338" max="14338" width="24.42578125" customWidth="1"/>
    <col min="14339" max="14339" width="12.140625" customWidth="1"/>
    <col min="14340" max="14340" width="11.28515625" customWidth="1"/>
    <col min="14341" max="14341" width="20.7109375" customWidth="1"/>
    <col min="14342" max="14342" width="13.140625" customWidth="1"/>
    <col min="14343" max="14343" width="10.7109375" customWidth="1"/>
    <col min="14344" max="14344" width="12.28515625" customWidth="1"/>
    <col min="14345" max="14345" width="19.140625" customWidth="1"/>
    <col min="14346" max="14346" width="9.85546875" customWidth="1"/>
    <col min="14347" max="14347" width="11.140625" customWidth="1"/>
    <col min="14593" max="14593" width="7.28515625" customWidth="1"/>
    <col min="14594" max="14594" width="24.42578125" customWidth="1"/>
    <col min="14595" max="14595" width="12.140625" customWidth="1"/>
    <col min="14596" max="14596" width="11.28515625" customWidth="1"/>
    <col min="14597" max="14597" width="20.7109375" customWidth="1"/>
    <col min="14598" max="14598" width="13.140625" customWidth="1"/>
    <col min="14599" max="14599" width="10.7109375" customWidth="1"/>
    <col min="14600" max="14600" width="12.28515625" customWidth="1"/>
    <col min="14601" max="14601" width="19.140625" customWidth="1"/>
    <col min="14602" max="14602" width="9.85546875" customWidth="1"/>
    <col min="14603" max="14603" width="11.140625" customWidth="1"/>
    <col min="14849" max="14849" width="7.28515625" customWidth="1"/>
    <col min="14850" max="14850" width="24.42578125" customWidth="1"/>
    <col min="14851" max="14851" width="12.140625" customWidth="1"/>
    <col min="14852" max="14852" width="11.28515625" customWidth="1"/>
    <col min="14853" max="14853" width="20.7109375" customWidth="1"/>
    <col min="14854" max="14854" width="13.140625" customWidth="1"/>
    <col min="14855" max="14855" width="10.7109375" customWidth="1"/>
    <col min="14856" max="14856" width="12.28515625" customWidth="1"/>
    <col min="14857" max="14857" width="19.140625" customWidth="1"/>
    <col min="14858" max="14858" width="9.85546875" customWidth="1"/>
    <col min="14859" max="14859" width="11.140625" customWidth="1"/>
    <col min="15105" max="15105" width="7.28515625" customWidth="1"/>
    <col min="15106" max="15106" width="24.42578125" customWidth="1"/>
    <col min="15107" max="15107" width="12.140625" customWidth="1"/>
    <col min="15108" max="15108" width="11.28515625" customWidth="1"/>
    <col min="15109" max="15109" width="20.7109375" customWidth="1"/>
    <col min="15110" max="15110" width="13.140625" customWidth="1"/>
    <col min="15111" max="15111" width="10.7109375" customWidth="1"/>
    <col min="15112" max="15112" width="12.28515625" customWidth="1"/>
    <col min="15113" max="15113" width="19.140625" customWidth="1"/>
    <col min="15114" max="15114" width="9.85546875" customWidth="1"/>
    <col min="15115" max="15115" width="11.140625" customWidth="1"/>
    <col min="15361" max="15361" width="7.28515625" customWidth="1"/>
    <col min="15362" max="15362" width="24.42578125" customWidth="1"/>
    <col min="15363" max="15363" width="12.140625" customWidth="1"/>
    <col min="15364" max="15364" width="11.28515625" customWidth="1"/>
    <col min="15365" max="15365" width="20.7109375" customWidth="1"/>
    <col min="15366" max="15366" width="13.140625" customWidth="1"/>
    <col min="15367" max="15367" width="10.7109375" customWidth="1"/>
    <col min="15368" max="15368" width="12.28515625" customWidth="1"/>
    <col min="15369" max="15369" width="19.140625" customWidth="1"/>
    <col min="15370" max="15370" width="9.85546875" customWidth="1"/>
    <col min="15371" max="15371" width="11.140625" customWidth="1"/>
    <col min="15617" max="15617" width="7.28515625" customWidth="1"/>
    <col min="15618" max="15618" width="24.42578125" customWidth="1"/>
    <col min="15619" max="15619" width="12.140625" customWidth="1"/>
    <col min="15620" max="15620" width="11.28515625" customWidth="1"/>
    <col min="15621" max="15621" width="20.7109375" customWidth="1"/>
    <col min="15622" max="15622" width="13.140625" customWidth="1"/>
    <col min="15623" max="15623" width="10.7109375" customWidth="1"/>
    <col min="15624" max="15624" width="12.28515625" customWidth="1"/>
    <col min="15625" max="15625" width="19.140625" customWidth="1"/>
    <col min="15626" max="15626" width="9.85546875" customWidth="1"/>
    <col min="15627" max="15627" width="11.140625" customWidth="1"/>
    <col min="15873" max="15873" width="7.28515625" customWidth="1"/>
    <col min="15874" max="15874" width="24.42578125" customWidth="1"/>
    <col min="15875" max="15875" width="12.140625" customWidth="1"/>
    <col min="15876" max="15876" width="11.28515625" customWidth="1"/>
    <col min="15877" max="15877" width="20.7109375" customWidth="1"/>
    <col min="15878" max="15878" width="13.140625" customWidth="1"/>
    <col min="15879" max="15879" width="10.7109375" customWidth="1"/>
    <col min="15880" max="15880" width="12.28515625" customWidth="1"/>
    <col min="15881" max="15881" width="19.140625" customWidth="1"/>
    <col min="15882" max="15882" width="9.85546875" customWidth="1"/>
    <col min="15883" max="15883" width="11.140625" customWidth="1"/>
    <col min="16129" max="16129" width="7.28515625" customWidth="1"/>
    <col min="16130" max="16130" width="24.42578125" customWidth="1"/>
    <col min="16131" max="16131" width="12.140625" customWidth="1"/>
    <col min="16132" max="16132" width="11.28515625" customWidth="1"/>
    <col min="16133" max="16133" width="20.7109375" customWidth="1"/>
    <col min="16134" max="16134" width="13.140625" customWidth="1"/>
    <col min="16135" max="16135" width="10.7109375" customWidth="1"/>
    <col min="16136" max="16136" width="12.28515625" customWidth="1"/>
    <col min="16137" max="16137" width="19.140625" customWidth="1"/>
    <col min="16138" max="16138" width="9.85546875" customWidth="1"/>
    <col min="16139" max="16139" width="11.140625" customWidth="1"/>
  </cols>
  <sheetData>
    <row r="1" spans="1:11" ht="18.75" customHeight="1" x14ac:dyDescent="0.25">
      <c r="H1" s="167"/>
      <c r="I1" s="267" t="s">
        <v>0</v>
      </c>
      <c r="J1" s="267"/>
      <c r="K1" s="267"/>
    </row>
    <row r="2" spans="1:11" ht="20.25" customHeight="1" x14ac:dyDescent="0.25">
      <c r="A2" s="2"/>
      <c r="B2" s="2"/>
      <c r="C2" s="2"/>
      <c r="D2" s="2"/>
      <c r="E2" s="2"/>
      <c r="F2" s="2"/>
      <c r="G2" s="2"/>
      <c r="H2" s="168"/>
      <c r="I2" s="268" t="s">
        <v>498</v>
      </c>
      <c r="J2" s="268"/>
      <c r="K2" s="268"/>
    </row>
    <row r="3" spans="1:11" ht="61.5" customHeight="1" x14ac:dyDescent="0.25">
      <c r="A3" s="2"/>
      <c r="B3" s="228" t="s">
        <v>499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1" ht="31.5" customHeight="1" x14ac:dyDescent="0.25">
      <c r="A4" s="230" t="s">
        <v>3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1" ht="33" customHeight="1" x14ac:dyDescent="0.25">
      <c r="A5" s="231" t="s">
        <v>4</v>
      </c>
      <c r="B5" s="231" t="s">
        <v>5</v>
      </c>
      <c r="C5" s="232" t="s">
        <v>6</v>
      </c>
      <c r="D5" s="232"/>
      <c r="E5" s="232"/>
      <c r="F5" s="232" t="s">
        <v>7</v>
      </c>
      <c r="G5" s="232" t="s">
        <v>8</v>
      </c>
      <c r="H5" s="232"/>
      <c r="I5" s="232"/>
      <c r="J5" s="232"/>
      <c r="K5" s="233" t="s">
        <v>9</v>
      </c>
    </row>
    <row r="6" spans="1:11" ht="158.25" customHeight="1" x14ac:dyDescent="0.25">
      <c r="A6" s="231"/>
      <c r="B6" s="231"/>
      <c r="C6" s="5" t="s">
        <v>10</v>
      </c>
      <c r="D6" s="5" t="s">
        <v>11</v>
      </c>
      <c r="E6" s="5" t="s">
        <v>12</v>
      </c>
      <c r="F6" s="232"/>
      <c r="G6" s="6" t="s">
        <v>13</v>
      </c>
      <c r="H6" s="5" t="s">
        <v>14</v>
      </c>
      <c r="I6" s="5" t="s">
        <v>15</v>
      </c>
      <c r="J6" s="5" t="s">
        <v>14</v>
      </c>
      <c r="K6" s="233"/>
    </row>
    <row r="7" spans="1:11" ht="90.75" x14ac:dyDescent="0.25">
      <c r="A7" s="7" t="s">
        <v>500</v>
      </c>
      <c r="B7" s="71" t="s">
        <v>501</v>
      </c>
      <c r="C7" s="9"/>
      <c r="D7" s="72">
        <v>26</v>
      </c>
      <c r="E7" s="169" t="s">
        <v>502</v>
      </c>
      <c r="F7" s="73">
        <f>SUM(C7,D7)</f>
        <v>26</v>
      </c>
      <c r="G7" s="72"/>
      <c r="H7" s="9"/>
      <c r="I7" s="169" t="s">
        <v>503</v>
      </c>
      <c r="J7" s="72">
        <f t="shared" ref="J7:J29" si="0">D7</f>
        <v>26</v>
      </c>
      <c r="K7" s="12"/>
    </row>
    <row r="8" spans="1:11" ht="54.75" customHeight="1" x14ac:dyDescent="0.25">
      <c r="A8" s="7" t="s">
        <v>504</v>
      </c>
      <c r="B8" s="56" t="s">
        <v>505</v>
      </c>
      <c r="C8" s="9"/>
      <c r="D8" s="72">
        <v>382.33</v>
      </c>
      <c r="E8" s="169" t="s">
        <v>506</v>
      </c>
      <c r="F8" s="73">
        <f t="shared" ref="F8:F36" si="1">SUM(C8,D8)</f>
        <v>382.33</v>
      </c>
      <c r="G8" s="8"/>
      <c r="H8" s="9"/>
      <c r="I8" s="169" t="s">
        <v>506</v>
      </c>
      <c r="J8" s="72">
        <f t="shared" si="0"/>
        <v>382.33</v>
      </c>
      <c r="K8" s="12"/>
    </row>
    <row r="9" spans="1:11" ht="78.75" x14ac:dyDescent="0.25">
      <c r="A9" s="7" t="s">
        <v>507</v>
      </c>
      <c r="B9" s="56" t="s">
        <v>508</v>
      </c>
      <c r="C9" s="9"/>
      <c r="D9" s="72">
        <v>34.17</v>
      </c>
      <c r="E9" s="170" t="s">
        <v>509</v>
      </c>
      <c r="F9" s="73">
        <f t="shared" si="1"/>
        <v>34.17</v>
      </c>
      <c r="G9" s="8"/>
      <c r="H9" s="9"/>
      <c r="I9" s="170" t="s">
        <v>509</v>
      </c>
      <c r="J9" s="72">
        <f t="shared" si="0"/>
        <v>34.17</v>
      </c>
      <c r="K9" s="12"/>
    </row>
    <row r="10" spans="1:11" ht="34.5" x14ac:dyDescent="0.25">
      <c r="A10" s="7" t="s">
        <v>510</v>
      </c>
      <c r="B10" s="56" t="s">
        <v>511</v>
      </c>
      <c r="C10" s="9"/>
      <c r="D10" s="72">
        <v>1.34</v>
      </c>
      <c r="E10" s="169" t="s">
        <v>512</v>
      </c>
      <c r="F10" s="73">
        <f t="shared" si="1"/>
        <v>1.34</v>
      </c>
      <c r="G10" s="8"/>
      <c r="H10" s="9"/>
      <c r="I10" s="169" t="s">
        <v>512</v>
      </c>
      <c r="J10" s="72">
        <f t="shared" si="0"/>
        <v>1.34</v>
      </c>
      <c r="K10" s="12"/>
    </row>
    <row r="11" spans="1:11" ht="135.75" x14ac:dyDescent="0.25">
      <c r="A11" s="171" t="s">
        <v>513</v>
      </c>
      <c r="B11" s="26" t="s">
        <v>514</v>
      </c>
      <c r="C11" s="77"/>
      <c r="D11" s="172">
        <v>607.92999999999995</v>
      </c>
      <c r="E11" s="173" t="s">
        <v>515</v>
      </c>
      <c r="F11" s="174">
        <f t="shared" si="1"/>
        <v>607.92999999999995</v>
      </c>
      <c r="G11" s="175"/>
      <c r="H11" s="77"/>
      <c r="I11" s="173" t="s">
        <v>515</v>
      </c>
      <c r="J11" s="172">
        <f t="shared" si="0"/>
        <v>607.92999999999995</v>
      </c>
      <c r="K11" s="176"/>
    </row>
    <row r="12" spans="1:11" ht="71.25" customHeight="1" x14ac:dyDescent="0.25">
      <c r="A12" s="13" t="s">
        <v>516</v>
      </c>
      <c r="B12" s="8" t="s">
        <v>517</v>
      </c>
      <c r="C12" s="9"/>
      <c r="D12" s="72">
        <v>48.93</v>
      </c>
      <c r="E12" s="169" t="s">
        <v>518</v>
      </c>
      <c r="F12" s="11">
        <f t="shared" si="1"/>
        <v>48.93</v>
      </c>
      <c r="G12" s="177"/>
      <c r="H12" s="172"/>
      <c r="I12" s="169" t="s">
        <v>518</v>
      </c>
      <c r="J12" s="72">
        <f t="shared" si="0"/>
        <v>48.93</v>
      </c>
      <c r="K12" s="12"/>
    </row>
    <row r="13" spans="1:11" ht="63" x14ac:dyDescent="0.25">
      <c r="A13" s="7" t="s">
        <v>519</v>
      </c>
      <c r="B13" s="10" t="s">
        <v>520</v>
      </c>
      <c r="C13" s="9"/>
      <c r="D13" s="9">
        <v>70.83</v>
      </c>
      <c r="E13" s="169" t="s">
        <v>521</v>
      </c>
      <c r="F13" s="11">
        <f t="shared" si="1"/>
        <v>70.83</v>
      </c>
      <c r="G13" s="177"/>
      <c r="H13" s="172"/>
      <c r="I13" s="169" t="s">
        <v>521</v>
      </c>
      <c r="J13" s="9">
        <f t="shared" si="0"/>
        <v>70.83</v>
      </c>
      <c r="K13" s="12"/>
    </row>
    <row r="14" spans="1:11" ht="41.25" customHeight="1" x14ac:dyDescent="0.25">
      <c r="A14" s="7" t="s">
        <v>522</v>
      </c>
      <c r="B14" s="8" t="s">
        <v>523</v>
      </c>
      <c r="C14" s="9"/>
      <c r="D14" s="9">
        <v>7.48</v>
      </c>
      <c r="E14" s="169" t="s">
        <v>524</v>
      </c>
      <c r="F14" s="11">
        <f t="shared" si="1"/>
        <v>7.48</v>
      </c>
      <c r="G14" s="177"/>
      <c r="H14" s="172"/>
      <c r="I14" s="169" t="s">
        <v>525</v>
      </c>
      <c r="J14" s="9">
        <f t="shared" si="0"/>
        <v>7.48</v>
      </c>
      <c r="K14" s="12"/>
    </row>
    <row r="15" spans="1:11" ht="34.5" x14ac:dyDescent="0.25">
      <c r="A15" s="7" t="s">
        <v>486</v>
      </c>
      <c r="B15" s="8" t="s">
        <v>526</v>
      </c>
      <c r="C15" s="9"/>
      <c r="D15" s="9">
        <v>30</v>
      </c>
      <c r="E15" s="169" t="s">
        <v>527</v>
      </c>
      <c r="F15" s="11">
        <f t="shared" si="1"/>
        <v>30</v>
      </c>
      <c r="G15" s="177"/>
      <c r="H15" s="172"/>
      <c r="I15" s="169" t="s">
        <v>528</v>
      </c>
      <c r="J15" s="9">
        <f t="shared" si="0"/>
        <v>30</v>
      </c>
      <c r="K15" s="12"/>
    </row>
    <row r="16" spans="1:11" ht="31.5" customHeight="1" x14ac:dyDescent="0.25">
      <c r="A16" s="7" t="s">
        <v>529</v>
      </c>
      <c r="B16" s="8" t="s">
        <v>530</v>
      </c>
      <c r="C16" s="9"/>
      <c r="D16" s="9">
        <v>2.66</v>
      </c>
      <c r="E16" s="169" t="s">
        <v>531</v>
      </c>
      <c r="F16" s="11">
        <f t="shared" si="1"/>
        <v>2.66</v>
      </c>
      <c r="G16" s="177"/>
      <c r="H16" s="172"/>
      <c r="I16" s="169" t="s">
        <v>531</v>
      </c>
      <c r="J16" s="9">
        <f t="shared" si="0"/>
        <v>2.66</v>
      </c>
      <c r="K16" s="12"/>
    </row>
    <row r="17" spans="1:11" ht="91.5" customHeight="1" x14ac:dyDescent="0.25">
      <c r="A17" s="7" t="s">
        <v>532</v>
      </c>
      <c r="B17" s="10" t="s">
        <v>533</v>
      </c>
      <c r="C17" s="9"/>
      <c r="D17" s="9">
        <v>54.58</v>
      </c>
      <c r="E17" s="169" t="s">
        <v>534</v>
      </c>
      <c r="F17" s="11">
        <f t="shared" si="1"/>
        <v>54.58</v>
      </c>
      <c r="G17" s="177"/>
      <c r="H17" s="172"/>
      <c r="I17" s="169" t="s">
        <v>534</v>
      </c>
      <c r="J17" s="9">
        <f t="shared" si="0"/>
        <v>54.58</v>
      </c>
      <c r="K17" s="12"/>
    </row>
    <row r="18" spans="1:11" ht="45.75" customHeight="1" x14ac:dyDescent="0.25">
      <c r="A18" s="7" t="s">
        <v>487</v>
      </c>
      <c r="B18" s="10" t="s">
        <v>535</v>
      </c>
      <c r="C18" s="9"/>
      <c r="D18" s="9">
        <v>27.12</v>
      </c>
      <c r="E18" s="169" t="s">
        <v>536</v>
      </c>
      <c r="F18" s="11">
        <f t="shared" si="1"/>
        <v>27.12</v>
      </c>
      <c r="G18" s="177"/>
      <c r="H18" s="172"/>
      <c r="I18" s="169" t="s">
        <v>536</v>
      </c>
      <c r="J18" s="9">
        <f t="shared" si="0"/>
        <v>27.12</v>
      </c>
      <c r="K18" s="12"/>
    </row>
    <row r="19" spans="1:11" ht="47.25" x14ac:dyDescent="0.25">
      <c r="A19" s="7" t="s">
        <v>488</v>
      </c>
      <c r="B19" s="10" t="s">
        <v>537</v>
      </c>
      <c r="C19" s="9"/>
      <c r="D19" s="9">
        <v>4.0199999999999996</v>
      </c>
      <c r="E19" s="169" t="s">
        <v>538</v>
      </c>
      <c r="F19" s="11">
        <f t="shared" si="1"/>
        <v>4.0199999999999996</v>
      </c>
      <c r="G19" s="177"/>
      <c r="H19" s="172"/>
      <c r="I19" s="169" t="s">
        <v>539</v>
      </c>
      <c r="J19" s="9">
        <f t="shared" si="0"/>
        <v>4.0199999999999996</v>
      </c>
      <c r="K19" s="12"/>
    </row>
    <row r="20" spans="1:11" ht="15.75" x14ac:dyDescent="0.25">
      <c r="A20" s="7" t="s">
        <v>489</v>
      </c>
      <c r="B20" s="8" t="s">
        <v>540</v>
      </c>
      <c r="C20" s="9"/>
      <c r="D20" s="9">
        <v>0.88</v>
      </c>
      <c r="E20" s="169" t="s">
        <v>541</v>
      </c>
      <c r="F20" s="11">
        <f t="shared" si="1"/>
        <v>0.88</v>
      </c>
      <c r="G20" s="177"/>
      <c r="H20" s="172"/>
      <c r="I20" s="10" t="s">
        <v>542</v>
      </c>
      <c r="J20" s="9">
        <f t="shared" si="0"/>
        <v>0.88</v>
      </c>
      <c r="K20" s="12"/>
    </row>
    <row r="21" spans="1:11" ht="49.5" customHeight="1" x14ac:dyDescent="0.25">
      <c r="A21" s="7" t="s">
        <v>543</v>
      </c>
      <c r="B21" s="10" t="s">
        <v>544</v>
      </c>
      <c r="C21" s="9"/>
      <c r="D21" s="9">
        <v>363.54</v>
      </c>
      <c r="E21" s="169" t="s">
        <v>545</v>
      </c>
      <c r="F21" s="11">
        <f t="shared" si="1"/>
        <v>363.54</v>
      </c>
      <c r="G21" s="177"/>
      <c r="H21" s="172"/>
      <c r="I21" s="169" t="s">
        <v>545</v>
      </c>
      <c r="J21" s="9">
        <f t="shared" si="0"/>
        <v>363.54</v>
      </c>
      <c r="K21" s="12"/>
    </row>
    <row r="22" spans="1:11" ht="15.75" x14ac:dyDescent="0.25">
      <c r="A22" s="7" t="s">
        <v>490</v>
      </c>
      <c r="B22" s="8" t="s">
        <v>546</v>
      </c>
      <c r="C22" s="9"/>
      <c r="D22" s="9">
        <v>1.35</v>
      </c>
      <c r="E22" s="169" t="s">
        <v>547</v>
      </c>
      <c r="F22" s="11">
        <f t="shared" si="1"/>
        <v>1.35</v>
      </c>
      <c r="G22" s="177"/>
      <c r="H22" s="172"/>
      <c r="I22" s="169" t="s">
        <v>547</v>
      </c>
      <c r="J22" s="9">
        <f t="shared" si="0"/>
        <v>1.35</v>
      </c>
      <c r="K22" s="12"/>
    </row>
    <row r="23" spans="1:11" ht="57" customHeight="1" x14ac:dyDescent="0.25">
      <c r="A23" s="7" t="s">
        <v>491</v>
      </c>
      <c r="B23" s="56" t="s">
        <v>505</v>
      </c>
      <c r="C23" s="9"/>
      <c r="D23" s="9">
        <v>282.58</v>
      </c>
      <c r="E23" s="169" t="s">
        <v>548</v>
      </c>
      <c r="F23" s="11">
        <f t="shared" si="1"/>
        <v>282.58</v>
      </c>
      <c r="G23" s="177"/>
      <c r="H23" s="172"/>
      <c r="I23" s="169" t="s">
        <v>548</v>
      </c>
      <c r="J23" s="9">
        <f t="shared" si="0"/>
        <v>282.58</v>
      </c>
      <c r="K23" s="12"/>
    </row>
    <row r="24" spans="1:11" ht="57" customHeight="1" x14ac:dyDescent="0.25">
      <c r="A24" s="7" t="s">
        <v>492</v>
      </c>
      <c r="B24" s="56" t="s">
        <v>549</v>
      </c>
      <c r="C24" s="9"/>
      <c r="D24" s="9">
        <v>76.86</v>
      </c>
      <c r="E24" s="169" t="s">
        <v>550</v>
      </c>
      <c r="F24" s="11">
        <f t="shared" si="1"/>
        <v>76.86</v>
      </c>
      <c r="G24" s="177"/>
      <c r="H24" s="172"/>
      <c r="I24" s="169" t="s">
        <v>550</v>
      </c>
      <c r="J24" s="9">
        <f t="shared" si="0"/>
        <v>76.86</v>
      </c>
      <c r="K24" s="12"/>
    </row>
    <row r="25" spans="1:11" ht="75.75" customHeight="1" x14ac:dyDescent="0.25">
      <c r="A25" s="7" t="s">
        <v>493</v>
      </c>
      <c r="B25" s="56" t="s">
        <v>551</v>
      </c>
      <c r="C25" s="9"/>
      <c r="D25" s="9">
        <v>6.45</v>
      </c>
      <c r="E25" s="169" t="s">
        <v>552</v>
      </c>
      <c r="F25" s="11">
        <f t="shared" si="1"/>
        <v>6.45</v>
      </c>
      <c r="G25" s="177"/>
      <c r="H25" s="172"/>
      <c r="I25" s="169" t="s">
        <v>552</v>
      </c>
      <c r="J25" s="9">
        <f t="shared" si="0"/>
        <v>6.45</v>
      </c>
      <c r="K25" s="12"/>
    </row>
    <row r="26" spans="1:11" ht="57" customHeight="1" x14ac:dyDescent="0.25">
      <c r="A26" s="7" t="s">
        <v>494</v>
      </c>
      <c r="B26" s="56" t="s">
        <v>553</v>
      </c>
      <c r="C26" s="9"/>
      <c r="D26" s="9">
        <v>16</v>
      </c>
      <c r="E26" s="169" t="s">
        <v>554</v>
      </c>
      <c r="F26" s="11">
        <f t="shared" si="1"/>
        <v>16</v>
      </c>
      <c r="G26" s="177"/>
      <c r="H26" s="172"/>
      <c r="I26" s="169" t="s">
        <v>554</v>
      </c>
      <c r="J26" s="9">
        <f t="shared" si="0"/>
        <v>16</v>
      </c>
      <c r="K26" s="12"/>
    </row>
    <row r="27" spans="1:11" ht="163.5" customHeight="1" x14ac:dyDescent="0.25">
      <c r="A27" s="7" t="s">
        <v>495</v>
      </c>
      <c r="B27" s="56" t="s">
        <v>555</v>
      </c>
      <c r="C27" s="9"/>
      <c r="D27" s="9">
        <v>15.82</v>
      </c>
      <c r="E27" s="169" t="s">
        <v>556</v>
      </c>
      <c r="F27" s="11">
        <f t="shared" si="1"/>
        <v>15.82</v>
      </c>
      <c r="G27" s="177"/>
      <c r="H27" s="172"/>
      <c r="I27" s="169"/>
      <c r="J27" s="9">
        <f t="shared" si="0"/>
        <v>15.82</v>
      </c>
      <c r="K27" s="12"/>
    </row>
    <row r="28" spans="1:11" ht="39" customHeight="1" x14ac:dyDescent="0.25">
      <c r="A28" s="7" t="s">
        <v>496</v>
      </c>
      <c r="B28" s="56" t="s">
        <v>436</v>
      </c>
      <c r="C28" s="9"/>
      <c r="D28" s="9">
        <v>0.7</v>
      </c>
      <c r="E28" s="169" t="s">
        <v>557</v>
      </c>
      <c r="F28" s="11">
        <f t="shared" si="1"/>
        <v>0.7</v>
      </c>
      <c r="G28" s="177"/>
      <c r="H28" s="172"/>
      <c r="I28" s="169" t="s">
        <v>557</v>
      </c>
      <c r="J28" s="9">
        <f t="shared" si="0"/>
        <v>0.7</v>
      </c>
      <c r="K28" s="12"/>
    </row>
    <row r="29" spans="1:11" ht="175.5" customHeight="1" x14ac:dyDescent="0.25">
      <c r="A29" s="7" t="s">
        <v>497</v>
      </c>
      <c r="B29" s="56" t="s">
        <v>558</v>
      </c>
      <c r="C29" s="9"/>
      <c r="D29" s="9">
        <v>52.56</v>
      </c>
      <c r="E29" s="169" t="s">
        <v>556</v>
      </c>
      <c r="F29" s="11">
        <f t="shared" si="1"/>
        <v>52.56</v>
      </c>
      <c r="G29" s="177"/>
      <c r="H29" s="172"/>
      <c r="I29" s="169" t="s">
        <v>556</v>
      </c>
      <c r="J29" s="9">
        <f t="shared" si="0"/>
        <v>52.56</v>
      </c>
      <c r="K29" s="12"/>
    </row>
    <row r="30" spans="1:11" ht="36" customHeight="1" x14ac:dyDescent="0.25">
      <c r="A30" s="7">
        <v>24</v>
      </c>
      <c r="B30" s="175" t="s">
        <v>53</v>
      </c>
      <c r="C30" s="9">
        <v>457.82</v>
      </c>
      <c r="D30" s="9"/>
      <c r="E30" s="169"/>
      <c r="F30" s="11">
        <f>C30</f>
        <v>457.82</v>
      </c>
      <c r="G30" s="177"/>
      <c r="H30" s="172"/>
      <c r="I30" s="169"/>
      <c r="J30" s="9"/>
      <c r="K30" s="12"/>
    </row>
    <row r="31" spans="1:11" ht="72" customHeight="1" x14ac:dyDescent="0.25">
      <c r="A31" s="7"/>
      <c r="B31" s="56"/>
      <c r="C31" s="9"/>
      <c r="D31" s="9"/>
      <c r="E31" s="169"/>
      <c r="F31" s="11"/>
      <c r="G31" s="177">
        <v>2210</v>
      </c>
      <c r="H31" s="172">
        <v>2.9</v>
      </c>
      <c r="I31" s="169" t="s">
        <v>559</v>
      </c>
      <c r="J31" s="9"/>
      <c r="K31" s="12"/>
    </row>
    <row r="32" spans="1:11" ht="60" customHeight="1" x14ac:dyDescent="0.25">
      <c r="A32" s="7"/>
      <c r="B32" s="56"/>
      <c r="C32" s="9"/>
      <c r="D32" s="9"/>
      <c r="E32" s="169"/>
      <c r="F32" s="11"/>
      <c r="G32" s="177">
        <v>2220</v>
      </c>
      <c r="H32" s="172">
        <v>32.74</v>
      </c>
      <c r="I32" s="169" t="s">
        <v>556</v>
      </c>
      <c r="J32" s="9"/>
      <c r="K32" s="12"/>
    </row>
    <row r="33" spans="1:11" ht="57" customHeight="1" x14ac:dyDescent="0.25">
      <c r="A33" s="7"/>
      <c r="B33" s="56"/>
      <c r="C33" s="9"/>
      <c r="D33" s="9"/>
      <c r="E33" s="169"/>
      <c r="F33" s="11"/>
      <c r="G33" s="177">
        <v>2230</v>
      </c>
      <c r="H33" s="172">
        <v>0.5</v>
      </c>
      <c r="I33" s="169" t="s">
        <v>560</v>
      </c>
      <c r="J33" s="9"/>
      <c r="K33" s="12"/>
    </row>
    <row r="34" spans="1:11" ht="57" customHeight="1" x14ac:dyDescent="0.25">
      <c r="A34" s="7"/>
      <c r="B34" s="56"/>
      <c r="C34" s="9"/>
      <c r="D34" s="9"/>
      <c r="E34" s="169"/>
      <c r="F34" s="11"/>
      <c r="G34" s="177">
        <v>2240</v>
      </c>
      <c r="H34" s="172">
        <v>76.209999999999994</v>
      </c>
      <c r="I34" s="169" t="s">
        <v>561</v>
      </c>
      <c r="J34" s="9"/>
      <c r="K34" s="12"/>
    </row>
    <row r="35" spans="1:11" ht="57" customHeight="1" x14ac:dyDescent="0.25">
      <c r="A35" s="7"/>
      <c r="B35" s="56"/>
      <c r="C35" s="9"/>
      <c r="D35" s="9"/>
      <c r="E35" s="169"/>
      <c r="F35" s="11"/>
      <c r="G35" s="177">
        <v>3110</v>
      </c>
      <c r="H35" s="172">
        <v>15</v>
      </c>
      <c r="I35" s="169" t="s">
        <v>562</v>
      </c>
      <c r="J35" s="9"/>
      <c r="K35" s="12"/>
    </row>
    <row r="36" spans="1:11" ht="15.75" x14ac:dyDescent="0.25">
      <c r="A36" s="14"/>
      <c r="B36" s="15" t="s">
        <v>90</v>
      </c>
      <c r="C36" s="16">
        <f>C30</f>
        <v>457.82</v>
      </c>
      <c r="D36" s="16">
        <f>SUM(D7:D29)</f>
        <v>2114.1299999999997</v>
      </c>
      <c r="E36" s="17"/>
      <c r="F36" s="18">
        <f t="shared" si="1"/>
        <v>2571.9499999999998</v>
      </c>
      <c r="G36" s="19"/>
      <c r="H36" s="16">
        <f>H31+H32+H33+H34+H35</f>
        <v>127.35</v>
      </c>
      <c r="I36" s="17"/>
      <c r="J36" s="16">
        <f>SUM(J7:J23)+J24+J25+J26+J27+J28+J29</f>
        <v>2114.1299999999997</v>
      </c>
      <c r="K36" s="20">
        <f>C36-H36</f>
        <v>330.47</v>
      </c>
    </row>
    <row r="39" spans="1:11" ht="15.75" x14ac:dyDescent="0.25">
      <c r="B39" s="21" t="s">
        <v>289</v>
      </c>
      <c r="F39" s="22"/>
      <c r="G39" s="224" t="s">
        <v>563</v>
      </c>
      <c r="H39" s="224"/>
    </row>
    <row r="40" spans="1:11" x14ac:dyDescent="0.25">
      <c r="B40" s="21"/>
      <c r="F40" s="178" t="s">
        <v>93</v>
      </c>
      <c r="G40" s="179"/>
      <c r="H40" s="179"/>
    </row>
    <row r="41" spans="1:11" ht="15.75" x14ac:dyDescent="0.25">
      <c r="B41" s="21" t="s">
        <v>94</v>
      </c>
      <c r="F41" s="22"/>
      <c r="G41" s="224" t="s">
        <v>564</v>
      </c>
      <c r="H41" s="224"/>
    </row>
    <row r="42" spans="1:11" x14ac:dyDescent="0.25">
      <c r="F42" s="178" t="s">
        <v>93</v>
      </c>
      <c r="G42" s="179"/>
      <c r="H42" s="179"/>
    </row>
    <row r="44" spans="1:11" x14ac:dyDescent="0.25">
      <c r="B44" t="s">
        <v>565</v>
      </c>
    </row>
    <row r="50" spans="9:11" ht="15.75" x14ac:dyDescent="0.25">
      <c r="I50" s="177"/>
      <c r="J50" s="172"/>
      <c r="K50" s="173"/>
    </row>
    <row r="78" spans="12:13" ht="15.75" x14ac:dyDescent="0.25">
      <c r="L78" s="9"/>
      <c r="M78" s="12"/>
    </row>
    <row r="85" ht="7.5" customHeight="1" x14ac:dyDescent="0.25"/>
  </sheetData>
  <mergeCells count="12">
    <mergeCell ref="G39:H39"/>
    <mergeCell ref="G41:H41"/>
    <mergeCell ref="I1:K1"/>
    <mergeCell ref="I2:K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/>
  <pageMargins left="0.19685039370078741" right="0.19685039370078741" top="0.19685039370078741" bottom="0.19685039370078741" header="0" footer="0"/>
  <pageSetup paperSize="9" scale="65" orientation="portrait" horizontalDpi="180" verticalDpi="180" r:id="rId1"/>
  <rowBreaks count="1" manualBreakCount="1">
    <brk id="23" max="1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zoomScale="80" zoomScaleNormal="80" workbookViewId="0">
      <selection activeCell="G5" sqref="G5:G6"/>
    </sheetView>
  </sheetViews>
  <sheetFormatPr defaultRowHeight="15" x14ac:dyDescent="0.25"/>
  <cols>
    <col min="1" max="1" width="7.28515625" customWidth="1"/>
    <col min="2" max="2" width="25.42578125" customWidth="1"/>
    <col min="3" max="4" width="16.28515625" customWidth="1"/>
    <col min="5" max="5" width="13.5703125" customWidth="1"/>
    <col min="6" max="6" width="18.85546875" customWidth="1"/>
    <col min="7" max="7" width="15.85546875" customWidth="1"/>
    <col min="8" max="8" width="16.5703125" customWidth="1"/>
    <col min="9" max="9" width="14.28515625" customWidth="1"/>
    <col min="10" max="10" width="22.85546875" customWidth="1"/>
    <col min="11" max="11" width="14" customWidth="1"/>
    <col min="12" max="12" width="15.5703125" customWidth="1"/>
    <col min="257" max="257" width="7.28515625" customWidth="1"/>
    <col min="258" max="258" width="25.42578125" customWidth="1"/>
    <col min="259" max="260" width="16.28515625" customWidth="1"/>
    <col min="261" max="261" width="13.5703125" customWidth="1"/>
    <col min="262" max="262" width="18.85546875" customWidth="1"/>
    <col min="263" max="263" width="15.85546875" customWidth="1"/>
    <col min="264" max="264" width="16.5703125" customWidth="1"/>
    <col min="265" max="265" width="14.28515625" customWidth="1"/>
    <col min="266" max="266" width="22.85546875" customWidth="1"/>
    <col min="267" max="267" width="14" customWidth="1"/>
    <col min="268" max="268" width="15.5703125" customWidth="1"/>
    <col min="513" max="513" width="7.28515625" customWidth="1"/>
    <col min="514" max="514" width="25.42578125" customWidth="1"/>
    <col min="515" max="516" width="16.28515625" customWidth="1"/>
    <col min="517" max="517" width="13.5703125" customWidth="1"/>
    <col min="518" max="518" width="18.85546875" customWidth="1"/>
    <col min="519" max="519" width="15.85546875" customWidth="1"/>
    <col min="520" max="520" width="16.5703125" customWidth="1"/>
    <col min="521" max="521" width="14.28515625" customWidth="1"/>
    <col min="522" max="522" width="22.85546875" customWidth="1"/>
    <col min="523" max="523" width="14" customWidth="1"/>
    <col min="524" max="524" width="15.5703125" customWidth="1"/>
    <col min="769" max="769" width="7.28515625" customWidth="1"/>
    <col min="770" max="770" width="25.42578125" customWidth="1"/>
    <col min="771" max="772" width="16.28515625" customWidth="1"/>
    <col min="773" max="773" width="13.5703125" customWidth="1"/>
    <col min="774" max="774" width="18.85546875" customWidth="1"/>
    <col min="775" max="775" width="15.85546875" customWidth="1"/>
    <col min="776" max="776" width="16.5703125" customWidth="1"/>
    <col min="777" max="777" width="14.28515625" customWidth="1"/>
    <col min="778" max="778" width="22.85546875" customWidth="1"/>
    <col min="779" max="779" width="14" customWidth="1"/>
    <col min="780" max="780" width="15.5703125" customWidth="1"/>
    <col min="1025" max="1025" width="7.28515625" customWidth="1"/>
    <col min="1026" max="1026" width="25.42578125" customWidth="1"/>
    <col min="1027" max="1028" width="16.28515625" customWidth="1"/>
    <col min="1029" max="1029" width="13.5703125" customWidth="1"/>
    <col min="1030" max="1030" width="18.85546875" customWidth="1"/>
    <col min="1031" max="1031" width="15.85546875" customWidth="1"/>
    <col min="1032" max="1032" width="16.5703125" customWidth="1"/>
    <col min="1033" max="1033" width="14.28515625" customWidth="1"/>
    <col min="1034" max="1034" width="22.85546875" customWidth="1"/>
    <col min="1035" max="1035" width="14" customWidth="1"/>
    <col min="1036" max="1036" width="15.5703125" customWidth="1"/>
    <col min="1281" max="1281" width="7.28515625" customWidth="1"/>
    <col min="1282" max="1282" width="25.42578125" customWidth="1"/>
    <col min="1283" max="1284" width="16.28515625" customWidth="1"/>
    <col min="1285" max="1285" width="13.5703125" customWidth="1"/>
    <col min="1286" max="1286" width="18.85546875" customWidth="1"/>
    <col min="1287" max="1287" width="15.85546875" customWidth="1"/>
    <col min="1288" max="1288" width="16.5703125" customWidth="1"/>
    <col min="1289" max="1289" width="14.28515625" customWidth="1"/>
    <col min="1290" max="1290" width="22.85546875" customWidth="1"/>
    <col min="1291" max="1291" width="14" customWidth="1"/>
    <col min="1292" max="1292" width="15.5703125" customWidth="1"/>
    <col min="1537" max="1537" width="7.28515625" customWidth="1"/>
    <col min="1538" max="1538" width="25.42578125" customWidth="1"/>
    <col min="1539" max="1540" width="16.28515625" customWidth="1"/>
    <col min="1541" max="1541" width="13.5703125" customWidth="1"/>
    <col min="1542" max="1542" width="18.85546875" customWidth="1"/>
    <col min="1543" max="1543" width="15.85546875" customWidth="1"/>
    <col min="1544" max="1544" width="16.5703125" customWidth="1"/>
    <col min="1545" max="1545" width="14.28515625" customWidth="1"/>
    <col min="1546" max="1546" width="22.85546875" customWidth="1"/>
    <col min="1547" max="1547" width="14" customWidth="1"/>
    <col min="1548" max="1548" width="15.5703125" customWidth="1"/>
    <col min="1793" max="1793" width="7.28515625" customWidth="1"/>
    <col min="1794" max="1794" width="25.42578125" customWidth="1"/>
    <col min="1795" max="1796" width="16.28515625" customWidth="1"/>
    <col min="1797" max="1797" width="13.5703125" customWidth="1"/>
    <col min="1798" max="1798" width="18.85546875" customWidth="1"/>
    <col min="1799" max="1799" width="15.85546875" customWidth="1"/>
    <col min="1800" max="1800" width="16.5703125" customWidth="1"/>
    <col min="1801" max="1801" width="14.28515625" customWidth="1"/>
    <col min="1802" max="1802" width="22.85546875" customWidth="1"/>
    <col min="1803" max="1803" width="14" customWidth="1"/>
    <col min="1804" max="1804" width="15.5703125" customWidth="1"/>
    <col min="2049" max="2049" width="7.28515625" customWidth="1"/>
    <col min="2050" max="2050" width="25.42578125" customWidth="1"/>
    <col min="2051" max="2052" width="16.28515625" customWidth="1"/>
    <col min="2053" max="2053" width="13.5703125" customWidth="1"/>
    <col min="2054" max="2054" width="18.85546875" customWidth="1"/>
    <col min="2055" max="2055" width="15.85546875" customWidth="1"/>
    <col min="2056" max="2056" width="16.5703125" customWidth="1"/>
    <col min="2057" max="2057" width="14.28515625" customWidth="1"/>
    <col min="2058" max="2058" width="22.85546875" customWidth="1"/>
    <col min="2059" max="2059" width="14" customWidth="1"/>
    <col min="2060" max="2060" width="15.5703125" customWidth="1"/>
    <col min="2305" max="2305" width="7.28515625" customWidth="1"/>
    <col min="2306" max="2306" width="25.42578125" customWidth="1"/>
    <col min="2307" max="2308" width="16.28515625" customWidth="1"/>
    <col min="2309" max="2309" width="13.5703125" customWidth="1"/>
    <col min="2310" max="2310" width="18.85546875" customWidth="1"/>
    <col min="2311" max="2311" width="15.85546875" customWidth="1"/>
    <col min="2312" max="2312" width="16.5703125" customWidth="1"/>
    <col min="2313" max="2313" width="14.28515625" customWidth="1"/>
    <col min="2314" max="2314" width="22.85546875" customWidth="1"/>
    <col min="2315" max="2315" width="14" customWidth="1"/>
    <col min="2316" max="2316" width="15.5703125" customWidth="1"/>
    <col min="2561" max="2561" width="7.28515625" customWidth="1"/>
    <col min="2562" max="2562" width="25.42578125" customWidth="1"/>
    <col min="2563" max="2564" width="16.28515625" customWidth="1"/>
    <col min="2565" max="2565" width="13.5703125" customWidth="1"/>
    <col min="2566" max="2566" width="18.85546875" customWidth="1"/>
    <col min="2567" max="2567" width="15.85546875" customWidth="1"/>
    <col min="2568" max="2568" width="16.5703125" customWidth="1"/>
    <col min="2569" max="2569" width="14.28515625" customWidth="1"/>
    <col min="2570" max="2570" width="22.85546875" customWidth="1"/>
    <col min="2571" max="2571" width="14" customWidth="1"/>
    <col min="2572" max="2572" width="15.5703125" customWidth="1"/>
    <col min="2817" max="2817" width="7.28515625" customWidth="1"/>
    <col min="2818" max="2818" width="25.42578125" customWidth="1"/>
    <col min="2819" max="2820" width="16.28515625" customWidth="1"/>
    <col min="2821" max="2821" width="13.5703125" customWidth="1"/>
    <col min="2822" max="2822" width="18.85546875" customWidth="1"/>
    <col min="2823" max="2823" width="15.85546875" customWidth="1"/>
    <col min="2824" max="2824" width="16.5703125" customWidth="1"/>
    <col min="2825" max="2825" width="14.28515625" customWidth="1"/>
    <col min="2826" max="2826" width="22.85546875" customWidth="1"/>
    <col min="2827" max="2827" width="14" customWidth="1"/>
    <col min="2828" max="2828" width="15.5703125" customWidth="1"/>
    <col min="3073" max="3073" width="7.28515625" customWidth="1"/>
    <col min="3074" max="3074" width="25.42578125" customWidth="1"/>
    <col min="3075" max="3076" width="16.28515625" customWidth="1"/>
    <col min="3077" max="3077" width="13.5703125" customWidth="1"/>
    <col min="3078" max="3078" width="18.85546875" customWidth="1"/>
    <col min="3079" max="3079" width="15.85546875" customWidth="1"/>
    <col min="3080" max="3080" width="16.5703125" customWidth="1"/>
    <col min="3081" max="3081" width="14.28515625" customWidth="1"/>
    <col min="3082" max="3082" width="22.85546875" customWidth="1"/>
    <col min="3083" max="3083" width="14" customWidth="1"/>
    <col min="3084" max="3084" width="15.5703125" customWidth="1"/>
    <col min="3329" max="3329" width="7.28515625" customWidth="1"/>
    <col min="3330" max="3330" width="25.42578125" customWidth="1"/>
    <col min="3331" max="3332" width="16.28515625" customWidth="1"/>
    <col min="3333" max="3333" width="13.5703125" customWidth="1"/>
    <col min="3334" max="3334" width="18.85546875" customWidth="1"/>
    <col min="3335" max="3335" width="15.85546875" customWidth="1"/>
    <col min="3336" max="3336" width="16.5703125" customWidth="1"/>
    <col min="3337" max="3337" width="14.28515625" customWidth="1"/>
    <col min="3338" max="3338" width="22.85546875" customWidth="1"/>
    <col min="3339" max="3339" width="14" customWidth="1"/>
    <col min="3340" max="3340" width="15.5703125" customWidth="1"/>
    <col min="3585" max="3585" width="7.28515625" customWidth="1"/>
    <col min="3586" max="3586" width="25.42578125" customWidth="1"/>
    <col min="3587" max="3588" width="16.28515625" customWidth="1"/>
    <col min="3589" max="3589" width="13.5703125" customWidth="1"/>
    <col min="3590" max="3590" width="18.85546875" customWidth="1"/>
    <col min="3591" max="3591" width="15.85546875" customWidth="1"/>
    <col min="3592" max="3592" width="16.5703125" customWidth="1"/>
    <col min="3593" max="3593" width="14.28515625" customWidth="1"/>
    <col min="3594" max="3594" width="22.85546875" customWidth="1"/>
    <col min="3595" max="3595" width="14" customWidth="1"/>
    <col min="3596" max="3596" width="15.5703125" customWidth="1"/>
    <col min="3841" max="3841" width="7.28515625" customWidth="1"/>
    <col min="3842" max="3842" width="25.42578125" customWidth="1"/>
    <col min="3843" max="3844" width="16.28515625" customWidth="1"/>
    <col min="3845" max="3845" width="13.5703125" customWidth="1"/>
    <col min="3846" max="3846" width="18.85546875" customWidth="1"/>
    <col min="3847" max="3847" width="15.85546875" customWidth="1"/>
    <col min="3848" max="3848" width="16.5703125" customWidth="1"/>
    <col min="3849" max="3849" width="14.28515625" customWidth="1"/>
    <col min="3850" max="3850" width="22.85546875" customWidth="1"/>
    <col min="3851" max="3851" width="14" customWidth="1"/>
    <col min="3852" max="3852" width="15.5703125" customWidth="1"/>
    <col min="4097" max="4097" width="7.28515625" customWidth="1"/>
    <col min="4098" max="4098" width="25.42578125" customWidth="1"/>
    <col min="4099" max="4100" width="16.28515625" customWidth="1"/>
    <col min="4101" max="4101" width="13.5703125" customWidth="1"/>
    <col min="4102" max="4102" width="18.85546875" customWidth="1"/>
    <col min="4103" max="4103" width="15.85546875" customWidth="1"/>
    <col min="4104" max="4104" width="16.5703125" customWidth="1"/>
    <col min="4105" max="4105" width="14.28515625" customWidth="1"/>
    <col min="4106" max="4106" width="22.85546875" customWidth="1"/>
    <col min="4107" max="4107" width="14" customWidth="1"/>
    <col min="4108" max="4108" width="15.5703125" customWidth="1"/>
    <col min="4353" max="4353" width="7.28515625" customWidth="1"/>
    <col min="4354" max="4354" width="25.42578125" customWidth="1"/>
    <col min="4355" max="4356" width="16.28515625" customWidth="1"/>
    <col min="4357" max="4357" width="13.5703125" customWidth="1"/>
    <col min="4358" max="4358" width="18.85546875" customWidth="1"/>
    <col min="4359" max="4359" width="15.85546875" customWidth="1"/>
    <col min="4360" max="4360" width="16.5703125" customWidth="1"/>
    <col min="4361" max="4361" width="14.28515625" customWidth="1"/>
    <col min="4362" max="4362" width="22.85546875" customWidth="1"/>
    <col min="4363" max="4363" width="14" customWidth="1"/>
    <col min="4364" max="4364" width="15.5703125" customWidth="1"/>
    <col min="4609" max="4609" width="7.28515625" customWidth="1"/>
    <col min="4610" max="4610" width="25.42578125" customWidth="1"/>
    <col min="4611" max="4612" width="16.28515625" customWidth="1"/>
    <col min="4613" max="4613" width="13.5703125" customWidth="1"/>
    <col min="4614" max="4614" width="18.85546875" customWidth="1"/>
    <col min="4615" max="4615" width="15.85546875" customWidth="1"/>
    <col min="4616" max="4616" width="16.5703125" customWidth="1"/>
    <col min="4617" max="4617" width="14.28515625" customWidth="1"/>
    <col min="4618" max="4618" width="22.85546875" customWidth="1"/>
    <col min="4619" max="4619" width="14" customWidth="1"/>
    <col min="4620" max="4620" width="15.5703125" customWidth="1"/>
    <col min="4865" max="4865" width="7.28515625" customWidth="1"/>
    <col min="4866" max="4866" width="25.42578125" customWidth="1"/>
    <col min="4867" max="4868" width="16.28515625" customWidth="1"/>
    <col min="4869" max="4869" width="13.5703125" customWidth="1"/>
    <col min="4870" max="4870" width="18.85546875" customWidth="1"/>
    <col min="4871" max="4871" width="15.85546875" customWidth="1"/>
    <col min="4872" max="4872" width="16.5703125" customWidth="1"/>
    <col min="4873" max="4873" width="14.28515625" customWidth="1"/>
    <col min="4874" max="4874" width="22.85546875" customWidth="1"/>
    <col min="4875" max="4875" width="14" customWidth="1"/>
    <col min="4876" max="4876" width="15.5703125" customWidth="1"/>
    <col min="5121" max="5121" width="7.28515625" customWidth="1"/>
    <col min="5122" max="5122" width="25.42578125" customWidth="1"/>
    <col min="5123" max="5124" width="16.28515625" customWidth="1"/>
    <col min="5125" max="5125" width="13.5703125" customWidth="1"/>
    <col min="5126" max="5126" width="18.85546875" customWidth="1"/>
    <col min="5127" max="5127" width="15.85546875" customWidth="1"/>
    <col min="5128" max="5128" width="16.5703125" customWidth="1"/>
    <col min="5129" max="5129" width="14.28515625" customWidth="1"/>
    <col min="5130" max="5130" width="22.85546875" customWidth="1"/>
    <col min="5131" max="5131" width="14" customWidth="1"/>
    <col min="5132" max="5132" width="15.5703125" customWidth="1"/>
    <col min="5377" max="5377" width="7.28515625" customWidth="1"/>
    <col min="5378" max="5378" width="25.42578125" customWidth="1"/>
    <col min="5379" max="5380" width="16.28515625" customWidth="1"/>
    <col min="5381" max="5381" width="13.5703125" customWidth="1"/>
    <col min="5382" max="5382" width="18.85546875" customWidth="1"/>
    <col min="5383" max="5383" width="15.85546875" customWidth="1"/>
    <col min="5384" max="5384" width="16.5703125" customWidth="1"/>
    <col min="5385" max="5385" width="14.28515625" customWidth="1"/>
    <col min="5386" max="5386" width="22.85546875" customWidth="1"/>
    <col min="5387" max="5387" width="14" customWidth="1"/>
    <col min="5388" max="5388" width="15.5703125" customWidth="1"/>
    <col min="5633" max="5633" width="7.28515625" customWidth="1"/>
    <col min="5634" max="5634" width="25.42578125" customWidth="1"/>
    <col min="5635" max="5636" width="16.28515625" customWidth="1"/>
    <col min="5637" max="5637" width="13.5703125" customWidth="1"/>
    <col min="5638" max="5638" width="18.85546875" customWidth="1"/>
    <col min="5639" max="5639" width="15.85546875" customWidth="1"/>
    <col min="5640" max="5640" width="16.5703125" customWidth="1"/>
    <col min="5641" max="5641" width="14.28515625" customWidth="1"/>
    <col min="5642" max="5642" width="22.85546875" customWidth="1"/>
    <col min="5643" max="5643" width="14" customWidth="1"/>
    <col min="5644" max="5644" width="15.5703125" customWidth="1"/>
    <col min="5889" max="5889" width="7.28515625" customWidth="1"/>
    <col min="5890" max="5890" width="25.42578125" customWidth="1"/>
    <col min="5891" max="5892" width="16.28515625" customWidth="1"/>
    <col min="5893" max="5893" width="13.5703125" customWidth="1"/>
    <col min="5894" max="5894" width="18.85546875" customWidth="1"/>
    <col min="5895" max="5895" width="15.85546875" customWidth="1"/>
    <col min="5896" max="5896" width="16.5703125" customWidth="1"/>
    <col min="5897" max="5897" width="14.28515625" customWidth="1"/>
    <col min="5898" max="5898" width="22.85546875" customWidth="1"/>
    <col min="5899" max="5899" width="14" customWidth="1"/>
    <col min="5900" max="5900" width="15.5703125" customWidth="1"/>
    <col min="6145" max="6145" width="7.28515625" customWidth="1"/>
    <col min="6146" max="6146" width="25.42578125" customWidth="1"/>
    <col min="6147" max="6148" width="16.28515625" customWidth="1"/>
    <col min="6149" max="6149" width="13.5703125" customWidth="1"/>
    <col min="6150" max="6150" width="18.85546875" customWidth="1"/>
    <col min="6151" max="6151" width="15.85546875" customWidth="1"/>
    <col min="6152" max="6152" width="16.5703125" customWidth="1"/>
    <col min="6153" max="6153" width="14.28515625" customWidth="1"/>
    <col min="6154" max="6154" width="22.85546875" customWidth="1"/>
    <col min="6155" max="6155" width="14" customWidth="1"/>
    <col min="6156" max="6156" width="15.5703125" customWidth="1"/>
    <col min="6401" max="6401" width="7.28515625" customWidth="1"/>
    <col min="6402" max="6402" width="25.42578125" customWidth="1"/>
    <col min="6403" max="6404" width="16.28515625" customWidth="1"/>
    <col min="6405" max="6405" width="13.5703125" customWidth="1"/>
    <col min="6406" max="6406" width="18.85546875" customWidth="1"/>
    <col min="6407" max="6407" width="15.85546875" customWidth="1"/>
    <col min="6408" max="6408" width="16.5703125" customWidth="1"/>
    <col min="6409" max="6409" width="14.28515625" customWidth="1"/>
    <col min="6410" max="6410" width="22.85546875" customWidth="1"/>
    <col min="6411" max="6411" width="14" customWidth="1"/>
    <col min="6412" max="6412" width="15.5703125" customWidth="1"/>
    <col min="6657" max="6657" width="7.28515625" customWidth="1"/>
    <col min="6658" max="6658" width="25.42578125" customWidth="1"/>
    <col min="6659" max="6660" width="16.28515625" customWidth="1"/>
    <col min="6661" max="6661" width="13.5703125" customWidth="1"/>
    <col min="6662" max="6662" width="18.85546875" customWidth="1"/>
    <col min="6663" max="6663" width="15.85546875" customWidth="1"/>
    <col min="6664" max="6664" width="16.5703125" customWidth="1"/>
    <col min="6665" max="6665" width="14.28515625" customWidth="1"/>
    <col min="6666" max="6666" width="22.85546875" customWidth="1"/>
    <col min="6667" max="6667" width="14" customWidth="1"/>
    <col min="6668" max="6668" width="15.5703125" customWidth="1"/>
    <col min="6913" max="6913" width="7.28515625" customWidth="1"/>
    <col min="6914" max="6914" width="25.42578125" customWidth="1"/>
    <col min="6915" max="6916" width="16.28515625" customWidth="1"/>
    <col min="6917" max="6917" width="13.5703125" customWidth="1"/>
    <col min="6918" max="6918" width="18.85546875" customWidth="1"/>
    <col min="6919" max="6919" width="15.85546875" customWidth="1"/>
    <col min="6920" max="6920" width="16.5703125" customWidth="1"/>
    <col min="6921" max="6921" width="14.28515625" customWidth="1"/>
    <col min="6922" max="6922" width="22.85546875" customWidth="1"/>
    <col min="6923" max="6923" width="14" customWidth="1"/>
    <col min="6924" max="6924" width="15.5703125" customWidth="1"/>
    <col min="7169" max="7169" width="7.28515625" customWidth="1"/>
    <col min="7170" max="7170" width="25.42578125" customWidth="1"/>
    <col min="7171" max="7172" width="16.28515625" customWidth="1"/>
    <col min="7173" max="7173" width="13.5703125" customWidth="1"/>
    <col min="7174" max="7174" width="18.85546875" customWidth="1"/>
    <col min="7175" max="7175" width="15.85546875" customWidth="1"/>
    <col min="7176" max="7176" width="16.5703125" customWidth="1"/>
    <col min="7177" max="7177" width="14.28515625" customWidth="1"/>
    <col min="7178" max="7178" width="22.85546875" customWidth="1"/>
    <col min="7179" max="7179" width="14" customWidth="1"/>
    <col min="7180" max="7180" width="15.5703125" customWidth="1"/>
    <col min="7425" max="7425" width="7.28515625" customWidth="1"/>
    <col min="7426" max="7426" width="25.42578125" customWidth="1"/>
    <col min="7427" max="7428" width="16.28515625" customWidth="1"/>
    <col min="7429" max="7429" width="13.5703125" customWidth="1"/>
    <col min="7430" max="7430" width="18.85546875" customWidth="1"/>
    <col min="7431" max="7431" width="15.85546875" customWidth="1"/>
    <col min="7432" max="7432" width="16.5703125" customWidth="1"/>
    <col min="7433" max="7433" width="14.28515625" customWidth="1"/>
    <col min="7434" max="7434" width="22.85546875" customWidth="1"/>
    <col min="7435" max="7435" width="14" customWidth="1"/>
    <col min="7436" max="7436" width="15.5703125" customWidth="1"/>
    <col min="7681" max="7681" width="7.28515625" customWidth="1"/>
    <col min="7682" max="7682" width="25.42578125" customWidth="1"/>
    <col min="7683" max="7684" width="16.28515625" customWidth="1"/>
    <col min="7685" max="7685" width="13.5703125" customWidth="1"/>
    <col min="7686" max="7686" width="18.85546875" customWidth="1"/>
    <col min="7687" max="7687" width="15.85546875" customWidth="1"/>
    <col min="7688" max="7688" width="16.5703125" customWidth="1"/>
    <col min="7689" max="7689" width="14.28515625" customWidth="1"/>
    <col min="7690" max="7690" width="22.85546875" customWidth="1"/>
    <col min="7691" max="7691" width="14" customWidth="1"/>
    <col min="7692" max="7692" width="15.5703125" customWidth="1"/>
    <col min="7937" max="7937" width="7.28515625" customWidth="1"/>
    <col min="7938" max="7938" width="25.42578125" customWidth="1"/>
    <col min="7939" max="7940" width="16.28515625" customWidth="1"/>
    <col min="7941" max="7941" width="13.5703125" customWidth="1"/>
    <col min="7942" max="7942" width="18.85546875" customWidth="1"/>
    <col min="7943" max="7943" width="15.85546875" customWidth="1"/>
    <col min="7944" max="7944" width="16.5703125" customWidth="1"/>
    <col min="7945" max="7945" width="14.28515625" customWidth="1"/>
    <col min="7946" max="7946" width="22.85546875" customWidth="1"/>
    <col min="7947" max="7947" width="14" customWidth="1"/>
    <col min="7948" max="7948" width="15.5703125" customWidth="1"/>
    <col min="8193" max="8193" width="7.28515625" customWidth="1"/>
    <col min="8194" max="8194" width="25.42578125" customWidth="1"/>
    <col min="8195" max="8196" width="16.28515625" customWidth="1"/>
    <col min="8197" max="8197" width="13.5703125" customWidth="1"/>
    <col min="8198" max="8198" width="18.85546875" customWidth="1"/>
    <col min="8199" max="8199" width="15.85546875" customWidth="1"/>
    <col min="8200" max="8200" width="16.5703125" customWidth="1"/>
    <col min="8201" max="8201" width="14.28515625" customWidth="1"/>
    <col min="8202" max="8202" width="22.85546875" customWidth="1"/>
    <col min="8203" max="8203" width="14" customWidth="1"/>
    <col min="8204" max="8204" width="15.5703125" customWidth="1"/>
    <col min="8449" max="8449" width="7.28515625" customWidth="1"/>
    <col min="8450" max="8450" width="25.42578125" customWidth="1"/>
    <col min="8451" max="8452" width="16.28515625" customWidth="1"/>
    <col min="8453" max="8453" width="13.5703125" customWidth="1"/>
    <col min="8454" max="8454" width="18.85546875" customWidth="1"/>
    <col min="8455" max="8455" width="15.85546875" customWidth="1"/>
    <col min="8456" max="8456" width="16.5703125" customWidth="1"/>
    <col min="8457" max="8457" width="14.28515625" customWidth="1"/>
    <col min="8458" max="8458" width="22.85546875" customWidth="1"/>
    <col min="8459" max="8459" width="14" customWidth="1"/>
    <col min="8460" max="8460" width="15.5703125" customWidth="1"/>
    <col min="8705" max="8705" width="7.28515625" customWidth="1"/>
    <col min="8706" max="8706" width="25.42578125" customWidth="1"/>
    <col min="8707" max="8708" width="16.28515625" customWidth="1"/>
    <col min="8709" max="8709" width="13.5703125" customWidth="1"/>
    <col min="8710" max="8710" width="18.85546875" customWidth="1"/>
    <col min="8711" max="8711" width="15.85546875" customWidth="1"/>
    <col min="8712" max="8712" width="16.5703125" customWidth="1"/>
    <col min="8713" max="8713" width="14.28515625" customWidth="1"/>
    <col min="8714" max="8714" width="22.85546875" customWidth="1"/>
    <col min="8715" max="8715" width="14" customWidth="1"/>
    <col min="8716" max="8716" width="15.5703125" customWidth="1"/>
    <col min="8961" max="8961" width="7.28515625" customWidth="1"/>
    <col min="8962" max="8962" width="25.42578125" customWidth="1"/>
    <col min="8963" max="8964" width="16.28515625" customWidth="1"/>
    <col min="8965" max="8965" width="13.5703125" customWidth="1"/>
    <col min="8966" max="8966" width="18.85546875" customWidth="1"/>
    <col min="8967" max="8967" width="15.85546875" customWidth="1"/>
    <col min="8968" max="8968" width="16.5703125" customWidth="1"/>
    <col min="8969" max="8969" width="14.28515625" customWidth="1"/>
    <col min="8970" max="8970" width="22.85546875" customWidth="1"/>
    <col min="8971" max="8971" width="14" customWidth="1"/>
    <col min="8972" max="8972" width="15.5703125" customWidth="1"/>
    <col min="9217" max="9217" width="7.28515625" customWidth="1"/>
    <col min="9218" max="9218" width="25.42578125" customWidth="1"/>
    <col min="9219" max="9220" width="16.28515625" customWidth="1"/>
    <col min="9221" max="9221" width="13.5703125" customWidth="1"/>
    <col min="9222" max="9222" width="18.85546875" customWidth="1"/>
    <col min="9223" max="9223" width="15.85546875" customWidth="1"/>
    <col min="9224" max="9224" width="16.5703125" customWidth="1"/>
    <col min="9225" max="9225" width="14.28515625" customWidth="1"/>
    <col min="9226" max="9226" width="22.85546875" customWidth="1"/>
    <col min="9227" max="9227" width="14" customWidth="1"/>
    <col min="9228" max="9228" width="15.5703125" customWidth="1"/>
    <col min="9473" max="9473" width="7.28515625" customWidth="1"/>
    <col min="9474" max="9474" width="25.42578125" customWidth="1"/>
    <col min="9475" max="9476" width="16.28515625" customWidth="1"/>
    <col min="9477" max="9477" width="13.5703125" customWidth="1"/>
    <col min="9478" max="9478" width="18.85546875" customWidth="1"/>
    <col min="9479" max="9479" width="15.85546875" customWidth="1"/>
    <col min="9480" max="9480" width="16.5703125" customWidth="1"/>
    <col min="9481" max="9481" width="14.28515625" customWidth="1"/>
    <col min="9482" max="9482" width="22.85546875" customWidth="1"/>
    <col min="9483" max="9483" width="14" customWidth="1"/>
    <col min="9484" max="9484" width="15.5703125" customWidth="1"/>
    <col min="9729" max="9729" width="7.28515625" customWidth="1"/>
    <col min="9730" max="9730" width="25.42578125" customWidth="1"/>
    <col min="9731" max="9732" width="16.28515625" customWidth="1"/>
    <col min="9733" max="9733" width="13.5703125" customWidth="1"/>
    <col min="9734" max="9734" width="18.85546875" customWidth="1"/>
    <col min="9735" max="9735" width="15.85546875" customWidth="1"/>
    <col min="9736" max="9736" width="16.5703125" customWidth="1"/>
    <col min="9737" max="9737" width="14.28515625" customWidth="1"/>
    <col min="9738" max="9738" width="22.85546875" customWidth="1"/>
    <col min="9739" max="9739" width="14" customWidth="1"/>
    <col min="9740" max="9740" width="15.5703125" customWidth="1"/>
    <col min="9985" max="9985" width="7.28515625" customWidth="1"/>
    <col min="9986" max="9986" width="25.42578125" customWidth="1"/>
    <col min="9987" max="9988" width="16.28515625" customWidth="1"/>
    <col min="9989" max="9989" width="13.5703125" customWidth="1"/>
    <col min="9990" max="9990" width="18.85546875" customWidth="1"/>
    <col min="9991" max="9991" width="15.85546875" customWidth="1"/>
    <col min="9992" max="9992" width="16.5703125" customWidth="1"/>
    <col min="9993" max="9993" width="14.28515625" customWidth="1"/>
    <col min="9994" max="9994" width="22.85546875" customWidth="1"/>
    <col min="9995" max="9995" width="14" customWidth="1"/>
    <col min="9996" max="9996" width="15.5703125" customWidth="1"/>
    <col min="10241" max="10241" width="7.28515625" customWidth="1"/>
    <col min="10242" max="10242" width="25.42578125" customWidth="1"/>
    <col min="10243" max="10244" width="16.28515625" customWidth="1"/>
    <col min="10245" max="10245" width="13.5703125" customWidth="1"/>
    <col min="10246" max="10246" width="18.85546875" customWidth="1"/>
    <col min="10247" max="10247" width="15.85546875" customWidth="1"/>
    <col min="10248" max="10248" width="16.5703125" customWidth="1"/>
    <col min="10249" max="10249" width="14.28515625" customWidth="1"/>
    <col min="10250" max="10250" width="22.85546875" customWidth="1"/>
    <col min="10251" max="10251" width="14" customWidth="1"/>
    <col min="10252" max="10252" width="15.5703125" customWidth="1"/>
    <col min="10497" max="10497" width="7.28515625" customWidth="1"/>
    <col min="10498" max="10498" width="25.42578125" customWidth="1"/>
    <col min="10499" max="10500" width="16.28515625" customWidth="1"/>
    <col min="10501" max="10501" width="13.5703125" customWidth="1"/>
    <col min="10502" max="10502" width="18.85546875" customWidth="1"/>
    <col min="10503" max="10503" width="15.85546875" customWidth="1"/>
    <col min="10504" max="10504" width="16.5703125" customWidth="1"/>
    <col min="10505" max="10505" width="14.28515625" customWidth="1"/>
    <col min="10506" max="10506" width="22.85546875" customWidth="1"/>
    <col min="10507" max="10507" width="14" customWidth="1"/>
    <col min="10508" max="10508" width="15.5703125" customWidth="1"/>
    <col min="10753" max="10753" width="7.28515625" customWidth="1"/>
    <col min="10754" max="10754" width="25.42578125" customWidth="1"/>
    <col min="10755" max="10756" width="16.28515625" customWidth="1"/>
    <col min="10757" max="10757" width="13.5703125" customWidth="1"/>
    <col min="10758" max="10758" width="18.85546875" customWidth="1"/>
    <col min="10759" max="10759" width="15.85546875" customWidth="1"/>
    <col min="10760" max="10760" width="16.5703125" customWidth="1"/>
    <col min="10761" max="10761" width="14.28515625" customWidth="1"/>
    <col min="10762" max="10762" width="22.85546875" customWidth="1"/>
    <col min="10763" max="10763" width="14" customWidth="1"/>
    <col min="10764" max="10764" width="15.5703125" customWidth="1"/>
    <col min="11009" max="11009" width="7.28515625" customWidth="1"/>
    <col min="11010" max="11010" width="25.42578125" customWidth="1"/>
    <col min="11011" max="11012" width="16.28515625" customWidth="1"/>
    <col min="11013" max="11013" width="13.5703125" customWidth="1"/>
    <col min="11014" max="11014" width="18.85546875" customWidth="1"/>
    <col min="11015" max="11015" width="15.85546875" customWidth="1"/>
    <col min="11016" max="11016" width="16.5703125" customWidth="1"/>
    <col min="11017" max="11017" width="14.28515625" customWidth="1"/>
    <col min="11018" max="11018" width="22.85546875" customWidth="1"/>
    <col min="11019" max="11019" width="14" customWidth="1"/>
    <col min="11020" max="11020" width="15.5703125" customWidth="1"/>
    <col min="11265" max="11265" width="7.28515625" customWidth="1"/>
    <col min="11266" max="11266" width="25.42578125" customWidth="1"/>
    <col min="11267" max="11268" width="16.28515625" customWidth="1"/>
    <col min="11269" max="11269" width="13.5703125" customWidth="1"/>
    <col min="11270" max="11270" width="18.85546875" customWidth="1"/>
    <col min="11271" max="11271" width="15.85546875" customWidth="1"/>
    <col min="11272" max="11272" width="16.5703125" customWidth="1"/>
    <col min="11273" max="11273" width="14.28515625" customWidth="1"/>
    <col min="11274" max="11274" width="22.85546875" customWidth="1"/>
    <col min="11275" max="11275" width="14" customWidth="1"/>
    <col min="11276" max="11276" width="15.5703125" customWidth="1"/>
    <col min="11521" max="11521" width="7.28515625" customWidth="1"/>
    <col min="11522" max="11522" width="25.42578125" customWidth="1"/>
    <col min="11523" max="11524" width="16.28515625" customWidth="1"/>
    <col min="11525" max="11525" width="13.5703125" customWidth="1"/>
    <col min="11526" max="11526" width="18.85546875" customWidth="1"/>
    <col min="11527" max="11527" width="15.85546875" customWidth="1"/>
    <col min="11528" max="11528" width="16.5703125" customWidth="1"/>
    <col min="11529" max="11529" width="14.28515625" customWidth="1"/>
    <col min="11530" max="11530" width="22.85546875" customWidth="1"/>
    <col min="11531" max="11531" width="14" customWidth="1"/>
    <col min="11532" max="11532" width="15.5703125" customWidth="1"/>
    <col min="11777" max="11777" width="7.28515625" customWidth="1"/>
    <col min="11778" max="11778" width="25.42578125" customWidth="1"/>
    <col min="11779" max="11780" width="16.28515625" customWidth="1"/>
    <col min="11781" max="11781" width="13.5703125" customWidth="1"/>
    <col min="11782" max="11782" width="18.85546875" customWidth="1"/>
    <col min="11783" max="11783" width="15.85546875" customWidth="1"/>
    <col min="11784" max="11784" width="16.5703125" customWidth="1"/>
    <col min="11785" max="11785" width="14.28515625" customWidth="1"/>
    <col min="11786" max="11786" width="22.85546875" customWidth="1"/>
    <col min="11787" max="11787" width="14" customWidth="1"/>
    <col min="11788" max="11788" width="15.5703125" customWidth="1"/>
    <col min="12033" max="12033" width="7.28515625" customWidth="1"/>
    <col min="12034" max="12034" width="25.42578125" customWidth="1"/>
    <col min="12035" max="12036" width="16.28515625" customWidth="1"/>
    <col min="12037" max="12037" width="13.5703125" customWidth="1"/>
    <col min="12038" max="12038" width="18.85546875" customWidth="1"/>
    <col min="12039" max="12039" width="15.85546875" customWidth="1"/>
    <col min="12040" max="12040" width="16.5703125" customWidth="1"/>
    <col min="12041" max="12041" width="14.28515625" customWidth="1"/>
    <col min="12042" max="12042" width="22.85546875" customWidth="1"/>
    <col min="12043" max="12043" width="14" customWidth="1"/>
    <col min="12044" max="12044" width="15.5703125" customWidth="1"/>
    <col min="12289" max="12289" width="7.28515625" customWidth="1"/>
    <col min="12290" max="12290" width="25.42578125" customWidth="1"/>
    <col min="12291" max="12292" width="16.28515625" customWidth="1"/>
    <col min="12293" max="12293" width="13.5703125" customWidth="1"/>
    <col min="12294" max="12294" width="18.85546875" customWidth="1"/>
    <col min="12295" max="12295" width="15.85546875" customWidth="1"/>
    <col min="12296" max="12296" width="16.5703125" customWidth="1"/>
    <col min="12297" max="12297" width="14.28515625" customWidth="1"/>
    <col min="12298" max="12298" width="22.85546875" customWidth="1"/>
    <col min="12299" max="12299" width="14" customWidth="1"/>
    <col min="12300" max="12300" width="15.5703125" customWidth="1"/>
    <col min="12545" max="12545" width="7.28515625" customWidth="1"/>
    <col min="12546" max="12546" width="25.42578125" customWidth="1"/>
    <col min="12547" max="12548" width="16.28515625" customWidth="1"/>
    <col min="12549" max="12549" width="13.5703125" customWidth="1"/>
    <col min="12550" max="12550" width="18.85546875" customWidth="1"/>
    <col min="12551" max="12551" width="15.85546875" customWidth="1"/>
    <col min="12552" max="12552" width="16.5703125" customWidth="1"/>
    <col min="12553" max="12553" width="14.28515625" customWidth="1"/>
    <col min="12554" max="12554" width="22.85546875" customWidth="1"/>
    <col min="12555" max="12555" width="14" customWidth="1"/>
    <col min="12556" max="12556" width="15.5703125" customWidth="1"/>
    <col min="12801" max="12801" width="7.28515625" customWidth="1"/>
    <col min="12802" max="12802" width="25.42578125" customWidth="1"/>
    <col min="12803" max="12804" width="16.28515625" customWidth="1"/>
    <col min="12805" max="12805" width="13.5703125" customWidth="1"/>
    <col min="12806" max="12806" width="18.85546875" customWidth="1"/>
    <col min="12807" max="12807" width="15.85546875" customWidth="1"/>
    <col min="12808" max="12808" width="16.5703125" customWidth="1"/>
    <col min="12809" max="12809" width="14.28515625" customWidth="1"/>
    <col min="12810" max="12810" width="22.85546875" customWidth="1"/>
    <col min="12811" max="12811" width="14" customWidth="1"/>
    <col min="12812" max="12812" width="15.5703125" customWidth="1"/>
    <col min="13057" max="13057" width="7.28515625" customWidth="1"/>
    <col min="13058" max="13058" width="25.42578125" customWidth="1"/>
    <col min="13059" max="13060" width="16.28515625" customWidth="1"/>
    <col min="13061" max="13061" width="13.5703125" customWidth="1"/>
    <col min="13062" max="13062" width="18.85546875" customWidth="1"/>
    <col min="13063" max="13063" width="15.85546875" customWidth="1"/>
    <col min="13064" max="13064" width="16.5703125" customWidth="1"/>
    <col min="13065" max="13065" width="14.28515625" customWidth="1"/>
    <col min="13066" max="13066" width="22.85546875" customWidth="1"/>
    <col min="13067" max="13067" width="14" customWidth="1"/>
    <col min="13068" max="13068" width="15.5703125" customWidth="1"/>
    <col min="13313" max="13313" width="7.28515625" customWidth="1"/>
    <col min="13314" max="13314" width="25.42578125" customWidth="1"/>
    <col min="13315" max="13316" width="16.28515625" customWidth="1"/>
    <col min="13317" max="13317" width="13.5703125" customWidth="1"/>
    <col min="13318" max="13318" width="18.85546875" customWidth="1"/>
    <col min="13319" max="13319" width="15.85546875" customWidth="1"/>
    <col min="13320" max="13320" width="16.5703125" customWidth="1"/>
    <col min="13321" max="13321" width="14.28515625" customWidth="1"/>
    <col min="13322" max="13322" width="22.85546875" customWidth="1"/>
    <col min="13323" max="13323" width="14" customWidth="1"/>
    <col min="13324" max="13324" width="15.5703125" customWidth="1"/>
    <col min="13569" max="13569" width="7.28515625" customWidth="1"/>
    <col min="13570" max="13570" width="25.42578125" customWidth="1"/>
    <col min="13571" max="13572" width="16.28515625" customWidth="1"/>
    <col min="13573" max="13573" width="13.5703125" customWidth="1"/>
    <col min="13574" max="13574" width="18.85546875" customWidth="1"/>
    <col min="13575" max="13575" width="15.85546875" customWidth="1"/>
    <col min="13576" max="13576" width="16.5703125" customWidth="1"/>
    <col min="13577" max="13577" width="14.28515625" customWidth="1"/>
    <col min="13578" max="13578" width="22.85546875" customWidth="1"/>
    <col min="13579" max="13579" width="14" customWidth="1"/>
    <col min="13580" max="13580" width="15.5703125" customWidth="1"/>
    <col min="13825" max="13825" width="7.28515625" customWidth="1"/>
    <col min="13826" max="13826" width="25.42578125" customWidth="1"/>
    <col min="13827" max="13828" width="16.28515625" customWidth="1"/>
    <col min="13829" max="13829" width="13.5703125" customWidth="1"/>
    <col min="13830" max="13830" width="18.85546875" customWidth="1"/>
    <col min="13831" max="13831" width="15.85546875" customWidth="1"/>
    <col min="13832" max="13832" width="16.5703125" customWidth="1"/>
    <col min="13833" max="13833" width="14.28515625" customWidth="1"/>
    <col min="13834" max="13834" width="22.85546875" customWidth="1"/>
    <col min="13835" max="13835" width="14" customWidth="1"/>
    <col min="13836" max="13836" width="15.5703125" customWidth="1"/>
    <col min="14081" max="14081" width="7.28515625" customWidth="1"/>
    <col min="14082" max="14082" width="25.42578125" customWidth="1"/>
    <col min="14083" max="14084" width="16.28515625" customWidth="1"/>
    <col min="14085" max="14085" width="13.5703125" customWidth="1"/>
    <col min="14086" max="14086" width="18.85546875" customWidth="1"/>
    <col min="14087" max="14087" width="15.85546875" customWidth="1"/>
    <col min="14088" max="14088" width="16.5703125" customWidth="1"/>
    <col min="14089" max="14089" width="14.28515625" customWidth="1"/>
    <col min="14090" max="14090" width="22.85546875" customWidth="1"/>
    <col min="14091" max="14091" width="14" customWidth="1"/>
    <col min="14092" max="14092" width="15.5703125" customWidth="1"/>
    <col min="14337" max="14337" width="7.28515625" customWidth="1"/>
    <col min="14338" max="14338" width="25.42578125" customWidth="1"/>
    <col min="14339" max="14340" width="16.28515625" customWidth="1"/>
    <col min="14341" max="14341" width="13.5703125" customWidth="1"/>
    <col min="14342" max="14342" width="18.85546875" customWidth="1"/>
    <col min="14343" max="14343" width="15.85546875" customWidth="1"/>
    <col min="14344" max="14344" width="16.5703125" customWidth="1"/>
    <col min="14345" max="14345" width="14.28515625" customWidth="1"/>
    <col min="14346" max="14346" width="22.85546875" customWidth="1"/>
    <col min="14347" max="14347" width="14" customWidth="1"/>
    <col min="14348" max="14348" width="15.5703125" customWidth="1"/>
    <col min="14593" max="14593" width="7.28515625" customWidth="1"/>
    <col min="14594" max="14594" width="25.42578125" customWidth="1"/>
    <col min="14595" max="14596" width="16.28515625" customWidth="1"/>
    <col min="14597" max="14597" width="13.5703125" customWidth="1"/>
    <col min="14598" max="14598" width="18.85546875" customWidth="1"/>
    <col min="14599" max="14599" width="15.85546875" customWidth="1"/>
    <col min="14600" max="14600" width="16.5703125" customWidth="1"/>
    <col min="14601" max="14601" width="14.28515625" customWidth="1"/>
    <col min="14602" max="14602" width="22.85546875" customWidth="1"/>
    <col min="14603" max="14603" width="14" customWidth="1"/>
    <col min="14604" max="14604" width="15.5703125" customWidth="1"/>
    <col min="14849" max="14849" width="7.28515625" customWidth="1"/>
    <col min="14850" max="14850" width="25.42578125" customWidth="1"/>
    <col min="14851" max="14852" width="16.28515625" customWidth="1"/>
    <col min="14853" max="14853" width="13.5703125" customWidth="1"/>
    <col min="14854" max="14854" width="18.85546875" customWidth="1"/>
    <col min="14855" max="14855" width="15.85546875" customWidth="1"/>
    <col min="14856" max="14856" width="16.5703125" customWidth="1"/>
    <col min="14857" max="14857" width="14.28515625" customWidth="1"/>
    <col min="14858" max="14858" width="22.85546875" customWidth="1"/>
    <col min="14859" max="14859" width="14" customWidth="1"/>
    <col min="14860" max="14860" width="15.5703125" customWidth="1"/>
    <col min="15105" max="15105" width="7.28515625" customWidth="1"/>
    <col min="15106" max="15106" width="25.42578125" customWidth="1"/>
    <col min="15107" max="15108" width="16.28515625" customWidth="1"/>
    <col min="15109" max="15109" width="13.5703125" customWidth="1"/>
    <col min="15110" max="15110" width="18.85546875" customWidth="1"/>
    <col min="15111" max="15111" width="15.85546875" customWidth="1"/>
    <col min="15112" max="15112" width="16.5703125" customWidth="1"/>
    <col min="15113" max="15113" width="14.28515625" customWidth="1"/>
    <col min="15114" max="15114" width="22.85546875" customWidth="1"/>
    <col min="15115" max="15115" width="14" customWidth="1"/>
    <col min="15116" max="15116" width="15.5703125" customWidth="1"/>
    <col min="15361" max="15361" width="7.28515625" customWidth="1"/>
    <col min="15362" max="15362" width="25.42578125" customWidth="1"/>
    <col min="15363" max="15364" width="16.28515625" customWidth="1"/>
    <col min="15365" max="15365" width="13.5703125" customWidth="1"/>
    <col min="15366" max="15366" width="18.85546875" customWidth="1"/>
    <col min="15367" max="15367" width="15.85546875" customWidth="1"/>
    <col min="15368" max="15368" width="16.5703125" customWidth="1"/>
    <col min="15369" max="15369" width="14.28515625" customWidth="1"/>
    <col min="15370" max="15370" width="22.85546875" customWidth="1"/>
    <col min="15371" max="15371" width="14" customWidth="1"/>
    <col min="15372" max="15372" width="15.5703125" customWidth="1"/>
    <col min="15617" max="15617" width="7.28515625" customWidth="1"/>
    <col min="15618" max="15618" width="25.42578125" customWidth="1"/>
    <col min="15619" max="15620" width="16.28515625" customWidth="1"/>
    <col min="15621" max="15621" width="13.5703125" customWidth="1"/>
    <col min="15622" max="15622" width="18.85546875" customWidth="1"/>
    <col min="15623" max="15623" width="15.85546875" customWidth="1"/>
    <col min="15624" max="15624" width="16.5703125" customWidth="1"/>
    <col min="15625" max="15625" width="14.28515625" customWidth="1"/>
    <col min="15626" max="15626" width="22.85546875" customWidth="1"/>
    <col min="15627" max="15627" width="14" customWidth="1"/>
    <col min="15628" max="15628" width="15.5703125" customWidth="1"/>
    <col min="15873" max="15873" width="7.28515625" customWidth="1"/>
    <col min="15874" max="15874" width="25.42578125" customWidth="1"/>
    <col min="15875" max="15876" width="16.28515625" customWidth="1"/>
    <col min="15877" max="15877" width="13.5703125" customWidth="1"/>
    <col min="15878" max="15878" width="18.85546875" customWidth="1"/>
    <col min="15879" max="15879" width="15.85546875" customWidth="1"/>
    <col min="15880" max="15880" width="16.5703125" customWidth="1"/>
    <col min="15881" max="15881" width="14.28515625" customWidth="1"/>
    <col min="15882" max="15882" width="22.85546875" customWidth="1"/>
    <col min="15883" max="15883" width="14" customWidth="1"/>
    <col min="15884" max="15884" width="15.5703125" customWidth="1"/>
    <col min="16129" max="16129" width="7.28515625" customWidth="1"/>
    <col min="16130" max="16130" width="25.42578125" customWidth="1"/>
    <col min="16131" max="16132" width="16.28515625" customWidth="1"/>
    <col min="16133" max="16133" width="13.5703125" customWidth="1"/>
    <col min="16134" max="16134" width="18.85546875" customWidth="1"/>
    <col min="16135" max="16135" width="15.85546875" customWidth="1"/>
    <col min="16136" max="16136" width="16.5703125" customWidth="1"/>
    <col min="16137" max="16137" width="14.28515625" customWidth="1"/>
    <col min="16138" max="16138" width="22.85546875" customWidth="1"/>
    <col min="16139" max="16139" width="14" customWidth="1"/>
    <col min="16140" max="16140" width="15.5703125" customWidth="1"/>
  </cols>
  <sheetData>
    <row r="1" spans="1:17" ht="18.75" customHeight="1" x14ac:dyDescent="0.25">
      <c r="L1" s="1"/>
      <c r="M1" s="1"/>
      <c r="N1" s="226" t="s">
        <v>0</v>
      </c>
      <c r="O1" s="226"/>
      <c r="P1" s="226"/>
    </row>
    <row r="2" spans="1:17" ht="20.25" customHeight="1" x14ac:dyDescent="0.25">
      <c r="A2" s="2"/>
      <c r="B2" s="2"/>
      <c r="C2" s="2"/>
      <c r="D2" s="2"/>
      <c r="E2" s="2"/>
      <c r="F2" s="2"/>
      <c r="G2" s="2"/>
      <c r="H2" s="2"/>
      <c r="I2" s="3"/>
      <c r="J2" s="3"/>
      <c r="L2" s="4"/>
      <c r="M2" s="4"/>
      <c r="N2" s="227" t="s">
        <v>101</v>
      </c>
      <c r="O2" s="227"/>
      <c r="P2" s="227"/>
      <c r="Q2" s="227"/>
    </row>
    <row r="3" spans="1:17" ht="61.5" customHeight="1" x14ac:dyDescent="0.25">
      <c r="A3" s="2"/>
      <c r="B3" s="228" t="s">
        <v>566</v>
      </c>
      <c r="C3" s="228"/>
      <c r="D3" s="229"/>
      <c r="E3" s="229"/>
      <c r="F3" s="229"/>
      <c r="G3" s="229"/>
      <c r="H3" s="229"/>
      <c r="I3" s="229"/>
      <c r="J3" s="229"/>
      <c r="K3" s="229"/>
      <c r="L3" s="2"/>
    </row>
    <row r="4" spans="1:17" ht="31.5" customHeight="1" x14ac:dyDescent="0.25">
      <c r="A4" s="230" t="s">
        <v>3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</row>
    <row r="5" spans="1:17" ht="33" customHeight="1" x14ac:dyDescent="0.25">
      <c r="A5" s="231" t="s">
        <v>4</v>
      </c>
      <c r="B5" s="231" t="s">
        <v>5</v>
      </c>
      <c r="C5" s="269" t="s">
        <v>6</v>
      </c>
      <c r="D5" s="270"/>
      <c r="E5" s="270"/>
      <c r="F5" s="271"/>
      <c r="G5" s="232" t="s">
        <v>7</v>
      </c>
      <c r="H5" s="232" t="s">
        <v>8</v>
      </c>
      <c r="I5" s="232"/>
      <c r="J5" s="232"/>
      <c r="K5" s="232"/>
      <c r="L5" s="233" t="s">
        <v>9</v>
      </c>
    </row>
    <row r="6" spans="1:17" ht="158.25" customHeight="1" x14ac:dyDescent="0.25">
      <c r="A6" s="231"/>
      <c r="B6" s="231"/>
      <c r="C6" s="5" t="s">
        <v>567</v>
      </c>
      <c r="D6" s="5" t="s">
        <v>10</v>
      </c>
      <c r="E6" s="5" t="s">
        <v>11</v>
      </c>
      <c r="F6" s="5" t="s">
        <v>12</v>
      </c>
      <c r="G6" s="232"/>
      <c r="H6" s="6" t="s">
        <v>13</v>
      </c>
      <c r="I6" s="5" t="s">
        <v>14</v>
      </c>
      <c r="J6" s="5" t="s">
        <v>15</v>
      </c>
      <c r="K6" s="5" t="s">
        <v>14</v>
      </c>
      <c r="L6" s="233"/>
    </row>
    <row r="7" spans="1:17" ht="15.75" x14ac:dyDescent="0.25">
      <c r="A7" s="7">
        <v>1</v>
      </c>
      <c r="B7" s="180" t="s">
        <v>568</v>
      </c>
      <c r="C7" s="180"/>
      <c r="D7" s="9">
        <v>33.270000000000003</v>
      </c>
      <c r="E7" s="9" t="s">
        <v>96</v>
      </c>
      <c r="F7" s="10" t="s">
        <v>17</v>
      </c>
      <c r="G7" s="11">
        <f>SUM(D7,E7)</f>
        <v>33.270000000000003</v>
      </c>
      <c r="H7" s="8"/>
      <c r="I7" s="9">
        <v>0</v>
      </c>
      <c r="J7" s="26" t="s">
        <v>17</v>
      </c>
      <c r="K7" s="9">
        <v>0</v>
      </c>
      <c r="L7" s="12"/>
    </row>
    <row r="8" spans="1:17" ht="15.75" x14ac:dyDescent="0.25">
      <c r="A8" s="7">
        <v>2</v>
      </c>
      <c r="B8" s="180" t="s">
        <v>569</v>
      </c>
      <c r="C8" s="180"/>
      <c r="D8" s="9">
        <v>133.04</v>
      </c>
      <c r="E8" s="9" t="s">
        <v>96</v>
      </c>
      <c r="F8" s="10" t="s">
        <v>17</v>
      </c>
      <c r="G8" s="11">
        <v>133.04</v>
      </c>
      <c r="H8" s="8"/>
      <c r="I8" s="9">
        <v>4.07</v>
      </c>
      <c r="J8" s="26" t="s">
        <v>17</v>
      </c>
      <c r="K8" s="9">
        <v>4.07</v>
      </c>
      <c r="L8" s="12"/>
    </row>
    <row r="9" spans="1:17" ht="15.75" x14ac:dyDescent="0.25">
      <c r="A9" s="7">
        <v>3</v>
      </c>
      <c r="B9" s="180" t="s">
        <v>570</v>
      </c>
      <c r="C9" s="180"/>
      <c r="D9" s="9">
        <v>6.69</v>
      </c>
      <c r="E9" s="9" t="s">
        <v>96</v>
      </c>
      <c r="F9" s="10" t="s">
        <v>17</v>
      </c>
      <c r="G9" s="11">
        <f t="shared" ref="G9:G50" si="0">SUM(D9,E9)</f>
        <v>6.69</v>
      </c>
      <c r="H9" s="8"/>
      <c r="I9" s="9">
        <v>2.62</v>
      </c>
      <c r="J9" s="26" t="s">
        <v>17</v>
      </c>
      <c r="K9" s="9">
        <v>2.62</v>
      </c>
      <c r="L9" s="12"/>
    </row>
    <row r="10" spans="1:17" ht="15.75" x14ac:dyDescent="0.25">
      <c r="A10" s="7">
        <v>4</v>
      </c>
      <c r="B10" s="180" t="s">
        <v>462</v>
      </c>
      <c r="C10" s="180"/>
      <c r="D10" s="9">
        <v>1.62</v>
      </c>
      <c r="E10" s="9" t="s">
        <v>96</v>
      </c>
      <c r="F10" s="10" t="s">
        <v>17</v>
      </c>
      <c r="G10" s="11">
        <f t="shared" si="0"/>
        <v>1.62</v>
      </c>
      <c r="H10" s="8"/>
      <c r="I10" s="9">
        <v>1.62</v>
      </c>
      <c r="J10" s="26" t="s">
        <v>17</v>
      </c>
      <c r="K10" s="9">
        <v>1.62</v>
      </c>
      <c r="L10" s="12"/>
    </row>
    <row r="11" spans="1:17" ht="15.75" x14ac:dyDescent="0.25">
      <c r="A11" s="7">
        <v>5</v>
      </c>
      <c r="B11" s="180" t="s">
        <v>571</v>
      </c>
      <c r="C11" s="180"/>
      <c r="D11" s="9">
        <v>49.22</v>
      </c>
      <c r="E11" s="9" t="s">
        <v>96</v>
      </c>
      <c r="F11" s="10" t="s">
        <v>17</v>
      </c>
      <c r="G11" s="11">
        <f t="shared" si="0"/>
        <v>49.22</v>
      </c>
      <c r="H11" s="8"/>
      <c r="I11" s="9">
        <v>1.48</v>
      </c>
      <c r="J11" s="26" t="s">
        <v>17</v>
      </c>
      <c r="K11" s="9">
        <v>0</v>
      </c>
      <c r="L11" s="12"/>
    </row>
    <row r="12" spans="1:17" ht="15.75" x14ac:dyDescent="0.25">
      <c r="A12" s="7">
        <v>6</v>
      </c>
      <c r="B12" s="180" t="s">
        <v>572</v>
      </c>
      <c r="C12" s="180"/>
      <c r="D12" s="9">
        <v>196.97</v>
      </c>
      <c r="E12" s="9" t="s">
        <v>96</v>
      </c>
      <c r="F12" s="10" t="s">
        <v>17</v>
      </c>
      <c r="G12" s="11">
        <f t="shared" si="0"/>
        <v>196.97</v>
      </c>
      <c r="H12" s="13"/>
      <c r="I12" s="9">
        <v>0.87</v>
      </c>
      <c r="J12" s="10" t="s">
        <v>17</v>
      </c>
      <c r="K12" s="9">
        <v>2.35</v>
      </c>
      <c r="L12" s="12"/>
    </row>
    <row r="13" spans="1:17" ht="15.75" x14ac:dyDescent="0.25">
      <c r="A13" s="7">
        <v>7</v>
      </c>
      <c r="B13" s="180" t="s">
        <v>573</v>
      </c>
      <c r="C13" s="180"/>
      <c r="D13" s="9">
        <v>63.45</v>
      </c>
      <c r="E13" s="9" t="s">
        <v>96</v>
      </c>
      <c r="F13" s="10" t="s">
        <v>17</v>
      </c>
      <c r="G13" s="11">
        <f t="shared" si="0"/>
        <v>63.45</v>
      </c>
      <c r="H13" s="13"/>
      <c r="I13" s="9">
        <v>0</v>
      </c>
      <c r="J13" s="10" t="s">
        <v>17</v>
      </c>
      <c r="K13" s="9">
        <v>0</v>
      </c>
      <c r="L13" s="12"/>
    </row>
    <row r="14" spans="1:17" ht="15.75" x14ac:dyDescent="0.25">
      <c r="A14" s="7">
        <v>8</v>
      </c>
      <c r="B14" s="180" t="s">
        <v>574</v>
      </c>
      <c r="C14" s="180"/>
      <c r="D14" s="9">
        <v>5.99</v>
      </c>
      <c r="E14" s="9" t="s">
        <v>96</v>
      </c>
      <c r="F14" s="10" t="s">
        <v>17</v>
      </c>
      <c r="G14" s="11">
        <f t="shared" si="0"/>
        <v>5.99</v>
      </c>
      <c r="H14" s="8"/>
      <c r="I14" s="9">
        <v>0</v>
      </c>
      <c r="J14" s="10" t="s">
        <v>17</v>
      </c>
      <c r="K14" s="9">
        <v>0</v>
      </c>
      <c r="L14" s="12"/>
    </row>
    <row r="15" spans="1:17" ht="15.75" x14ac:dyDescent="0.25">
      <c r="A15" s="13">
        <v>9</v>
      </c>
      <c r="B15" s="180" t="s">
        <v>575</v>
      </c>
      <c r="C15" s="180"/>
      <c r="D15" s="9">
        <v>32.5</v>
      </c>
      <c r="E15" s="9" t="s">
        <v>96</v>
      </c>
      <c r="F15" s="10" t="s">
        <v>17</v>
      </c>
      <c r="G15" s="11">
        <f t="shared" si="0"/>
        <v>32.5</v>
      </c>
      <c r="H15" s="8"/>
      <c r="I15" s="9">
        <v>1.23</v>
      </c>
      <c r="J15" s="10" t="s">
        <v>17</v>
      </c>
      <c r="K15" s="9">
        <v>1.23</v>
      </c>
      <c r="L15" s="12"/>
    </row>
    <row r="16" spans="1:17" ht="15" customHeight="1" x14ac:dyDescent="0.25">
      <c r="A16" s="13">
        <v>10</v>
      </c>
      <c r="B16" s="180" t="s">
        <v>576</v>
      </c>
      <c r="C16" s="180"/>
      <c r="D16" s="9">
        <v>1.23</v>
      </c>
      <c r="E16" s="9" t="s">
        <v>96</v>
      </c>
      <c r="F16" s="10" t="s">
        <v>17</v>
      </c>
      <c r="G16" s="11">
        <f t="shared" si="0"/>
        <v>1.23</v>
      </c>
      <c r="H16" s="8"/>
      <c r="I16" s="9">
        <v>0.48</v>
      </c>
      <c r="J16" s="10" t="s">
        <v>17</v>
      </c>
      <c r="K16" s="9">
        <v>2.48</v>
      </c>
      <c r="L16" s="12"/>
    </row>
    <row r="17" spans="1:12" ht="15.75" x14ac:dyDescent="0.25">
      <c r="A17" s="7">
        <v>11</v>
      </c>
      <c r="B17" s="180" t="s">
        <v>577</v>
      </c>
      <c r="C17" s="180"/>
      <c r="D17" s="9">
        <v>2.48</v>
      </c>
      <c r="E17" s="9" t="s">
        <v>96</v>
      </c>
      <c r="F17" s="10" t="s">
        <v>17</v>
      </c>
      <c r="G17" s="11">
        <f t="shared" si="0"/>
        <v>2.48</v>
      </c>
      <c r="H17" s="8"/>
      <c r="I17" s="9">
        <v>2.5</v>
      </c>
      <c r="J17" s="10" t="s">
        <v>17</v>
      </c>
      <c r="K17" s="9">
        <v>2.5</v>
      </c>
      <c r="L17" s="12"/>
    </row>
    <row r="18" spans="1:12" ht="15.75" x14ac:dyDescent="0.25">
      <c r="A18" s="7">
        <v>12</v>
      </c>
      <c r="B18" s="180" t="s">
        <v>578</v>
      </c>
      <c r="C18" s="180"/>
      <c r="D18" s="9">
        <v>2.5</v>
      </c>
      <c r="E18" s="9" t="s">
        <v>96</v>
      </c>
      <c r="F18" s="10" t="s">
        <v>17</v>
      </c>
      <c r="G18" s="11">
        <f t="shared" si="0"/>
        <v>2.5</v>
      </c>
      <c r="H18" s="8"/>
      <c r="I18" s="9">
        <v>0</v>
      </c>
      <c r="J18" s="10" t="s">
        <v>579</v>
      </c>
      <c r="K18" s="9">
        <v>0</v>
      </c>
      <c r="L18" s="12"/>
    </row>
    <row r="19" spans="1:12" ht="15.75" x14ac:dyDescent="0.25">
      <c r="A19" s="7">
        <v>14</v>
      </c>
      <c r="B19" s="180" t="s">
        <v>574</v>
      </c>
      <c r="C19" s="180"/>
      <c r="D19" s="9">
        <v>12</v>
      </c>
      <c r="E19" s="9" t="s">
        <v>96</v>
      </c>
      <c r="F19" s="10" t="s">
        <v>17</v>
      </c>
      <c r="G19" s="11">
        <f t="shared" si="0"/>
        <v>12</v>
      </c>
      <c r="H19" s="8"/>
      <c r="I19" s="9">
        <v>2</v>
      </c>
      <c r="J19" s="10" t="s">
        <v>17</v>
      </c>
      <c r="K19" s="9">
        <v>0</v>
      </c>
      <c r="L19" s="12"/>
    </row>
    <row r="20" spans="1:12" ht="31.5" x14ac:dyDescent="0.25">
      <c r="A20" s="7">
        <v>15</v>
      </c>
      <c r="B20" s="8" t="s">
        <v>53</v>
      </c>
      <c r="C20" s="8"/>
      <c r="D20" s="9" t="s">
        <v>96</v>
      </c>
      <c r="E20" s="9">
        <v>0.7</v>
      </c>
      <c r="F20" s="10" t="s">
        <v>85</v>
      </c>
      <c r="G20" s="11">
        <f t="shared" si="0"/>
        <v>0.7</v>
      </c>
      <c r="H20" s="8"/>
      <c r="I20" s="9"/>
      <c r="J20" s="10" t="s">
        <v>85</v>
      </c>
      <c r="K20" s="9">
        <v>0.7</v>
      </c>
      <c r="L20" s="12"/>
    </row>
    <row r="21" spans="1:12" ht="31.5" x14ac:dyDescent="0.25">
      <c r="A21" s="7">
        <v>16</v>
      </c>
      <c r="B21" s="8" t="s">
        <v>580</v>
      </c>
      <c r="C21" s="8"/>
      <c r="D21" s="9" t="s">
        <v>96</v>
      </c>
      <c r="E21" s="9">
        <v>8.6999999999999993</v>
      </c>
      <c r="F21" s="10" t="s">
        <v>85</v>
      </c>
      <c r="G21" s="11">
        <f t="shared" si="0"/>
        <v>8.6999999999999993</v>
      </c>
      <c r="H21" s="8"/>
      <c r="I21" s="9"/>
      <c r="J21" s="10" t="s">
        <v>85</v>
      </c>
      <c r="K21" s="9">
        <v>8.6999999999999993</v>
      </c>
      <c r="L21" s="12"/>
    </row>
    <row r="22" spans="1:12" ht="48.75" customHeight="1" x14ac:dyDescent="0.25">
      <c r="A22" s="7">
        <v>17</v>
      </c>
      <c r="B22" s="10" t="s">
        <v>581</v>
      </c>
      <c r="C22" s="10"/>
      <c r="D22" s="9" t="s">
        <v>96</v>
      </c>
      <c r="E22" s="9">
        <v>10.8</v>
      </c>
      <c r="F22" s="10" t="s">
        <v>582</v>
      </c>
      <c r="G22" s="11">
        <f t="shared" si="0"/>
        <v>10.8</v>
      </c>
      <c r="H22" s="8"/>
      <c r="I22" s="9"/>
      <c r="J22" s="10" t="s">
        <v>582</v>
      </c>
      <c r="K22" s="9">
        <v>10.8</v>
      </c>
      <c r="L22" s="12"/>
    </row>
    <row r="23" spans="1:12" ht="15.75" x14ac:dyDescent="0.25">
      <c r="A23" s="7">
        <v>18</v>
      </c>
      <c r="B23" s="8" t="s">
        <v>583</v>
      </c>
      <c r="C23" s="8"/>
      <c r="D23" s="9"/>
      <c r="E23" s="9">
        <v>1.8</v>
      </c>
      <c r="F23" s="10" t="s">
        <v>71</v>
      </c>
      <c r="G23" s="11">
        <f t="shared" si="0"/>
        <v>1.8</v>
      </c>
      <c r="H23" s="8"/>
      <c r="I23" s="9"/>
      <c r="J23" s="10" t="s">
        <v>71</v>
      </c>
      <c r="K23" s="9">
        <v>1.8</v>
      </c>
      <c r="L23" s="12"/>
    </row>
    <row r="24" spans="1:12" ht="31.5" x14ac:dyDescent="0.25">
      <c r="A24" s="7">
        <v>19</v>
      </c>
      <c r="B24" s="8" t="s">
        <v>569</v>
      </c>
      <c r="C24" s="8"/>
      <c r="D24" s="9"/>
      <c r="E24" s="9">
        <v>4.0999999999999996</v>
      </c>
      <c r="F24" s="10" t="s">
        <v>584</v>
      </c>
      <c r="G24" s="11">
        <f t="shared" si="0"/>
        <v>4.0999999999999996</v>
      </c>
      <c r="H24" s="8"/>
      <c r="I24" s="9"/>
      <c r="J24" s="10" t="s">
        <v>584</v>
      </c>
      <c r="K24" s="9">
        <v>4.0999999999999996</v>
      </c>
      <c r="L24" s="12"/>
    </row>
    <row r="25" spans="1:12" ht="15.75" x14ac:dyDescent="0.25">
      <c r="A25" s="13">
        <v>20</v>
      </c>
      <c r="B25" s="8" t="s">
        <v>585</v>
      </c>
      <c r="C25" s="8">
        <v>2460.5700000000002</v>
      </c>
      <c r="D25" s="181">
        <v>6181</v>
      </c>
      <c r="E25" s="181"/>
      <c r="F25" s="10" t="s">
        <v>586</v>
      </c>
      <c r="G25" s="11">
        <f t="shared" si="0"/>
        <v>6181</v>
      </c>
      <c r="H25" s="8"/>
      <c r="I25" s="9"/>
      <c r="J25" s="10" t="s">
        <v>586</v>
      </c>
      <c r="K25" s="9">
        <v>599.87</v>
      </c>
      <c r="L25" s="12"/>
    </row>
    <row r="26" spans="1:12" ht="20.25" customHeight="1" x14ac:dyDescent="0.25">
      <c r="A26" s="13">
        <v>21</v>
      </c>
      <c r="B26" s="8" t="s">
        <v>587</v>
      </c>
      <c r="C26" s="8"/>
      <c r="D26" s="9">
        <v>96.09</v>
      </c>
      <c r="E26" s="9"/>
      <c r="F26" s="10" t="s">
        <v>588</v>
      </c>
      <c r="G26" s="11">
        <f t="shared" si="0"/>
        <v>96.09</v>
      </c>
      <c r="H26" s="8"/>
      <c r="I26" s="9"/>
      <c r="J26" s="10"/>
      <c r="K26" s="9"/>
      <c r="L26" s="12"/>
    </row>
    <row r="27" spans="1:12" ht="29.25" customHeight="1" x14ac:dyDescent="0.25">
      <c r="A27" s="7">
        <v>22</v>
      </c>
      <c r="B27" s="10" t="s">
        <v>589</v>
      </c>
      <c r="C27" s="8">
        <v>24.36</v>
      </c>
      <c r="D27" s="9"/>
      <c r="E27" s="9"/>
      <c r="F27" s="10"/>
      <c r="G27" s="11">
        <f t="shared" si="0"/>
        <v>0</v>
      </c>
      <c r="H27" s="8"/>
      <c r="I27" s="9"/>
      <c r="J27" s="10"/>
      <c r="K27" s="9">
        <v>24.36</v>
      </c>
      <c r="L27" s="12"/>
    </row>
    <row r="28" spans="1:12" ht="15.75" x14ac:dyDescent="0.25">
      <c r="A28" s="7">
        <v>23</v>
      </c>
      <c r="B28" s="8" t="s">
        <v>590</v>
      </c>
      <c r="C28" s="8">
        <v>304.50099999999998</v>
      </c>
      <c r="D28" s="9"/>
      <c r="E28" s="9"/>
      <c r="F28" s="10"/>
      <c r="G28" s="11">
        <f t="shared" si="0"/>
        <v>0</v>
      </c>
      <c r="H28" s="36">
        <v>2210</v>
      </c>
      <c r="I28" s="9">
        <v>8.8829999999999991</v>
      </c>
      <c r="J28" s="10"/>
      <c r="K28" s="9"/>
      <c r="L28" s="12"/>
    </row>
    <row r="29" spans="1:12" ht="15.75" x14ac:dyDescent="0.25">
      <c r="A29" s="7"/>
      <c r="B29" s="8"/>
      <c r="C29" s="8"/>
      <c r="D29" s="9"/>
      <c r="E29" s="9"/>
      <c r="F29" s="10"/>
      <c r="G29" s="11">
        <f t="shared" si="0"/>
        <v>0</v>
      </c>
      <c r="H29" s="36">
        <v>2220</v>
      </c>
      <c r="I29" s="9">
        <v>102.49535</v>
      </c>
      <c r="J29" s="10"/>
      <c r="K29" s="9"/>
      <c r="L29" s="12"/>
    </row>
    <row r="30" spans="1:12" ht="15.75" x14ac:dyDescent="0.25">
      <c r="A30" s="7"/>
      <c r="B30" s="8"/>
      <c r="C30" s="8"/>
      <c r="D30" s="9"/>
      <c r="E30" s="9"/>
      <c r="F30" s="10"/>
      <c r="G30" s="11">
        <f t="shared" si="0"/>
        <v>0</v>
      </c>
      <c r="H30" s="36">
        <v>2240</v>
      </c>
      <c r="I30" s="9">
        <v>33.916460000000001</v>
      </c>
      <c r="J30" s="10"/>
      <c r="K30" s="9"/>
      <c r="L30" s="12"/>
    </row>
    <row r="31" spans="1:12" ht="15.75" x14ac:dyDescent="0.25">
      <c r="A31" s="7"/>
      <c r="B31" s="8"/>
      <c r="C31" s="8"/>
      <c r="D31" s="9"/>
      <c r="E31" s="9"/>
      <c r="F31" s="10"/>
      <c r="G31" s="11">
        <f t="shared" si="0"/>
        <v>0</v>
      </c>
      <c r="H31" s="36"/>
      <c r="I31" s="9"/>
      <c r="J31" s="10"/>
      <c r="K31" s="9"/>
      <c r="L31" s="12"/>
    </row>
    <row r="32" spans="1:12" ht="15.75" x14ac:dyDescent="0.25">
      <c r="A32" s="7"/>
      <c r="B32" s="8"/>
      <c r="C32" s="8"/>
      <c r="D32" s="9"/>
      <c r="E32" s="9"/>
      <c r="F32" s="10"/>
      <c r="G32" s="11">
        <f t="shared" si="0"/>
        <v>0</v>
      </c>
      <c r="H32" s="8"/>
      <c r="I32" s="9"/>
      <c r="J32" s="10"/>
      <c r="K32" s="9"/>
      <c r="L32" s="12"/>
    </row>
    <row r="33" spans="1:12" ht="15.75" x14ac:dyDescent="0.25">
      <c r="A33" s="7"/>
      <c r="B33" s="8"/>
      <c r="C33" s="8"/>
      <c r="D33" s="9"/>
      <c r="E33" s="9"/>
      <c r="F33" s="10"/>
      <c r="G33" s="11">
        <f t="shared" si="0"/>
        <v>0</v>
      </c>
      <c r="H33" s="8"/>
      <c r="I33" s="9"/>
      <c r="J33" s="10"/>
      <c r="K33" s="9"/>
      <c r="L33" s="12"/>
    </row>
    <row r="34" spans="1:12" ht="15.75" x14ac:dyDescent="0.25">
      <c r="A34" s="7"/>
      <c r="B34" s="8"/>
      <c r="C34" s="8"/>
      <c r="D34" s="9"/>
      <c r="E34" s="9"/>
      <c r="F34" s="10"/>
      <c r="G34" s="11">
        <f t="shared" si="0"/>
        <v>0</v>
      </c>
      <c r="H34" s="8"/>
      <c r="I34" s="9"/>
      <c r="J34" s="10"/>
      <c r="K34" s="9"/>
      <c r="L34" s="12"/>
    </row>
    <row r="35" spans="1:12" ht="15.75" x14ac:dyDescent="0.25">
      <c r="A35" s="13"/>
      <c r="B35" s="8"/>
      <c r="C35" s="8"/>
      <c r="D35" s="9"/>
      <c r="E35" s="9"/>
      <c r="F35" s="10"/>
      <c r="G35" s="11">
        <f t="shared" si="0"/>
        <v>0</v>
      </c>
      <c r="H35" s="8"/>
      <c r="I35" s="9"/>
      <c r="J35" s="10"/>
      <c r="K35" s="9"/>
      <c r="L35" s="12"/>
    </row>
    <row r="36" spans="1:12" ht="15.75" x14ac:dyDescent="0.25">
      <c r="A36" s="13"/>
      <c r="B36" s="8"/>
      <c r="C36" s="8"/>
      <c r="D36" s="9"/>
      <c r="E36" s="9"/>
      <c r="F36" s="10"/>
      <c r="G36" s="11">
        <f t="shared" si="0"/>
        <v>0</v>
      </c>
      <c r="H36" s="8"/>
      <c r="I36" s="9"/>
      <c r="J36" s="10"/>
      <c r="K36" s="9"/>
      <c r="L36" s="12"/>
    </row>
    <row r="37" spans="1:12" ht="15.75" x14ac:dyDescent="0.25">
      <c r="A37" s="7"/>
      <c r="B37" s="8"/>
      <c r="C37" s="8"/>
      <c r="D37" s="9"/>
      <c r="E37" s="9"/>
      <c r="F37" s="10"/>
      <c r="G37" s="11">
        <f t="shared" si="0"/>
        <v>0</v>
      </c>
      <c r="H37" s="8"/>
      <c r="I37" s="9"/>
      <c r="J37" s="10"/>
      <c r="K37" s="9"/>
      <c r="L37" s="12"/>
    </row>
    <row r="38" spans="1:12" ht="15.75" x14ac:dyDescent="0.25">
      <c r="A38" s="7"/>
      <c r="B38" s="8"/>
      <c r="C38" s="8"/>
      <c r="D38" s="9"/>
      <c r="E38" s="9"/>
      <c r="F38" s="10"/>
      <c r="G38" s="11">
        <f t="shared" si="0"/>
        <v>0</v>
      </c>
      <c r="H38" s="8"/>
      <c r="I38" s="9"/>
      <c r="J38" s="10"/>
      <c r="K38" s="9"/>
      <c r="L38" s="12"/>
    </row>
    <row r="39" spans="1:12" ht="15.75" x14ac:dyDescent="0.25">
      <c r="A39" s="7"/>
      <c r="B39" s="8"/>
      <c r="C39" s="8"/>
      <c r="D39" s="9"/>
      <c r="E39" s="9"/>
      <c r="F39" s="10"/>
      <c r="G39" s="11">
        <f t="shared" si="0"/>
        <v>0</v>
      </c>
      <c r="H39" s="8"/>
      <c r="I39" s="9"/>
      <c r="J39" s="10"/>
      <c r="K39" s="9"/>
      <c r="L39" s="12"/>
    </row>
    <row r="40" spans="1:12" ht="15.75" x14ac:dyDescent="0.25">
      <c r="A40" s="7"/>
      <c r="B40" s="8"/>
      <c r="C40" s="8"/>
      <c r="D40" s="9"/>
      <c r="E40" s="9"/>
      <c r="F40" s="10"/>
      <c r="G40" s="11">
        <f t="shared" si="0"/>
        <v>0</v>
      </c>
      <c r="H40" s="8"/>
      <c r="I40" s="9"/>
      <c r="J40" s="10"/>
      <c r="K40" s="9"/>
      <c r="L40" s="12"/>
    </row>
    <row r="41" spans="1:12" ht="15.75" x14ac:dyDescent="0.25">
      <c r="A41" s="7"/>
      <c r="B41" s="8"/>
      <c r="C41" s="8"/>
      <c r="D41" s="9"/>
      <c r="E41" s="9"/>
      <c r="F41" s="10"/>
      <c r="G41" s="11">
        <f t="shared" si="0"/>
        <v>0</v>
      </c>
      <c r="H41" s="8"/>
      <c r="I41" s="9"/>
      <c r="J41" s="10"/>
      <c r="K41" s="9"/>
      <c r="L41" s="12"/>
    </row>
    <row r="42" spans="1:12" ht="15.75" x14ac:dyDescent="0.25">
      <c r="A42" s="7"/>
      <c r="B42" s="8"/>
      <c r="C42" s="8"/>
      <c r="D42" s="9"/>
      <c r="E42" s="9"/>
      <c r="F42" s="10"/>
      <c r="G42" s="11">
        <f t="shared" si="0"/>
        <v>0</v>
      </c>
      <c r="H42" s="8"/>
      <c r="I42" s="9"/>
      <c r="J42" s="10"/>
      <c r="K42" s="9"/>
      <c r="L42" s="12"/>
    </row>
    <row r="43" spans="1:12" ht="15.75" x14ac:dyDescent="0.25">
      <c r="A43" s="7"/>
      <c r="B43" s="8"/>
      <c r="C43" s="8"/>
      <c r="D43" s="9"/>
      <c r="E43" s="9"/>
      <c r="F43" s="10"/>
      <c r="G43" s="11">
        <f t="shared" si="0"/>
        <v>0</v>
      </c>
      <c r="H43" s="8"/>
      <c r="I43" s="9"/>
      <c r="J43" s="10"/>
      <c r="K43" s="9"/>
      <c r="L43" s="12"/>
    </row>
    <row r="44" spans="1:12" ht="15.75" x14ac:dyDescent="0.25">
      <c r="A44" s="7"/>
      <c r="B44" s="8"/>
      <c r="C44" s="8"/>
      <c r="D44" s="9"/>
      <c r="E44" s="9"/>
      <c r="F44" s="10"/>
      <c r="G44" s="11">
        <f t="shared" si="0"/>
        <v>0</v>
      </c>
      <c r="H44" s="8"/>
      <c r="I44" s="9"/>
      <c r="J44" s="10"/>
      <c r="K44" s="9"/>
      <c r="L44" s="12"/>
    </row>
    <row r="45" spans="1:12" ht="15.75" x14ac:dyDescent="0.25">
      <c r="A45" s="13"/>
      <c r="B45" s="8"/>
      <c r="C45" s="8"/>
      <c r="D45" s="9"/>
      <c r="E45" s="9"/>
      <c r="F45" s="10"/>
      <c r="G45" s="11">
        <f t="shared" si="0"/>
        <v>0</v>
      </c>
      <c r="H45" s="8"/>
      <c r="I45" s="9"/>
      <c r="J45" s="10"/>
      <c r="K45" s="9"/>
      <c r="L45" s="12"/>
    </row>
    <row r="46" spans="1:12" ht="15.75" x14ac:dyDescent="0.25">
      <c r="A46" s="13"/>
      <c r="B46" s="8"/>
      <c r="C46" s="8"/>
      <c r="D46" s="9"/>
      <c r="E46" s="9"/>
      <c r="F46" s="10"/>
      <c r="G46" s="11">
        <f t="shared" si="0"/>
        <v>0</v>
      </c>
      <c r="H46" s="8"/>
      <c r="I46" s="9"/>
      <c r="J46" s="10"/>
      <c r="K46" s="9"/>
      <c r="L46" s="12"/>
    </row>
    <row r="47" spans="1:12" ht="15.75" x14ac:dyDescent="0.25">
      <c r="A47" s="27"/>
      <c r="B47" s="14"/>
      <c r="C47" s="14"/>
      <c r="D47" s="28"/>
      <c r="E47" s="28"/>
      <c r="F47" s="29"/>
      <c r="G47" s="11">
        <f t="shared" si="0"/>
        <v>0</v>
      </c>
      <c r="H47" s="14"/>
      <c r="I47" s="28"/>
      <c r="J47" s="29"/>
      <c r="K47" s="28"/>
      <c r="L47" s="12"/>
    </row>
    <row r="48" spans="1:12" ht="15.75" x14ac:dyDescent="0.25">
      <c r="A48" s="27"/>
      <c r="B48" s="14"/>
      <c r="C48" s="14"/>
      <c r="D48" s="28"/>
      <c r="E48" s="28"/>
      <c r="F48" s="29"/>
      <c r="G48" s="11">
        <f t="shared" si="0"/>
        <v>0</v>
      </c>
      <c r="H48" s="14"/>
      <c r="I48" s="28"/>
      <c r="J48" s="29"/>
      <c r="K48" s="28"/>
      <c r="L48" s="12"/>
    </row>
    <row r="49" spans="1:12" ht="15.75" x14ac:dyDescent="0.25">
      <c r="A49" s="27"/>
      <c r="B49" s="14"/>
      <c r="C49" s="14"/>
      <c r="D49" s="28"/>
      <c r="E49" s="28"/>
      <c r="F49" s="29"/>
      <c r="G49" s="11">
        <f t="shared" si="0"/>
        <v>0</v>
      </c>
      <c r="H49" s="14"/>
      <c r="I49" s="28"/>
      <c r="J49" s="29"/>
      <c r="K49" s="28"/>
      <c r="L49" s="12"/>
    </row>
    <row r="50" spans="1:12" ht="15.75" x14ac:dyDescent="0.25">
      <c r="A50" s="14"/>
      <c r="B50" s="15" t="s">
        <v>90</v>
      </c>
      <c r="C50" s="15"/>
      <c r="D50" s="16">
        <f>SUM(D7:D49)</f>
        <v>6818.05</v>
      </c>
      <c r="E50" s="16">
        <f>SUM(E7:E49)</f>
        <v>26.1</v>
      </c>
      <c r="F50" s="17"/>
      <c r="G50" s="18">
        <f t="shared" si="0"/>
        <v>6844.1500000000005</v>
      </c>
      <c r="H50" s="19"/>
      <c r="I50" s="16">
        <f>SUM(I7:I49)</f>
        <v>162.16481000000002</v>
      </c>
      <c r="J50" s="17"/>
      <c r="K50" s="16">
        <f>SUM(K7:K49)</f>
        <v>667.2</v>
      </c>
      <c r="L50" s="20">
        <f>D50-I50</f>
        <v>6655.88519</v>
      </c>
    </row>
    <row r="53" spans="1:12" ht="15.75" x14ac:dyDescent="0.25">
      <c r="B53" s="21" t="s">
        <v>591</v>
      </c>
      <c r="C53" s="21"/>
      <c r="G53" s="22"/>
      <c r="H53" s="224" t="s">
        <v>592</v>
      </c>
      <c r="I53" s="225"/>
    </row>
    <row r="54" spans="1:12" x14ac:dyDescent="0.25">
      <c r="B54" s="21"/>
      <c r="C54" s="21"/>
      <c r="G54" s="23" t="s">
        <v>93</v>
      </c>
      <c r="H54" s="24"/>
      <c r="I54" s="24"/>
    </row>
    <row r="55" spans="1:12" ht="38.25" customHeight="1" x14ac:dyDescent="0.25">
      <c r="B55" s="21" t="s">
        <v>94</v>
      </c>
      <c r="C55" s="21"/>
      <c r="G55" s="22"/>
      <c r="H55" s="224" t="s">
        <v>593</v>
      </c>
      <c r="I55" s="225"/>
    </row>
    <row r="56" spans="1:12" x14ac:dyDescent="0.25">
      <c r="G56" s="23" t="s">
        <v>93</v>
      </c>
      <c r="H56" s="24"/>
      <c r="I56" s="24"/>
    </row>
  </sheetData>
  <mergeCells count="12">
    <mergeCell ref="H53:I53"/>
    <mergeCell ref="H55:I55"/>
    <mergeCell ref="N1:P1"/>
    <mergeCell ref="N2:Q2"/>
    <mergeCell ref="B3:K3"/>
    <mergeCell ref="A4:L4"/>
    <mergeCell ref="A5:A6"/>
    <mergeCell ref="B5:B6"/>
    <mergeCell ref="C5:F5"/>
    <mergeCell ref="G5:G6"/>
    <mergeCell ref="H5:K5"/>
    <mergeCell ref="L5:L6"/>
  </mergeCells>
  <printOptions horizontalCentered="1" verticalCentered="1"/>
  <pageMargins left="0" right="0" top="0" bottom="0" header="0" footer="0"/>
  <pageSetup paperSize="9" scale="50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view="pageBreakPreview" zoomScaleNormal="80" zoomScaleSheetLayoutView="100" workbookViewId="0">
      <selection activeCell="B3" sqref="B3:J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8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8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8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8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8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8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8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8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8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8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8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8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8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8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8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8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8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8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8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8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8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8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8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8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8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8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8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8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8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8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8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8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8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8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8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8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8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8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8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8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8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8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8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8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8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8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8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8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8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8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8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8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8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8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8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8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8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8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8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8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8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8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8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8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26" t="s">
        <v>0</v>
      </c>
      <c r="N1" s="226"/>
      <c r="O1" s="226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227" t="s">
        <v>101</v>
      </c>
      <c r="N2" s="227"/>
      <c r="O2" s="227"/>
      <c r="P2" s="227"/>
    </row>
    <row r="3" spans="1:16" ht="61.5" customHeight="1" x14ac:dyDescent="0.25">
      <c r="A3" s="2"/>
      <c r="B3" s="228" t="s">
        <v>594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6" ht="31.5" customHeight="1" x14ac:dyDescent="0.25">
      <c r="A4" s="230" t="s">
        <v>3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6" ht="33" customHeight="1" x14ac:dyDescent="0.25">
      <c r="A5" s="231" t="s">
        <v>4</v>
      </c>
      <c r="B5" s="231" t="s">
        <v>5</v>
      </c>
      <c r="C5" s="232" t="s">
        <v>6</v>
      </c>
      <c r="D5" s="232"/>
      <c r="E5" s="232"/>
      <c r="F5" s="232" t="s">
        <v>7</v>
      </c>
      <c r="G5" s="232" t="s">
        <v>8</v>
      </c>
      <c r="H5" s="232"/>
      <c r="I5" s="232"/>
      <c r="J5" s="232"/>
      <c r="K5" s="233" t="s">
        <v>9</v>
      </c>
    </row>
    <row r="6" spans="1:16" ht="158.25" customHeight="1" x14ac:dyDescent="0.25">
      <c r="A6" s="231"/>
      <c r="B6" s="231"/>
      <c r="C6" s="5" t="s">
        <v>10</v>
      </c>
      <c r="D6" s="5" t="s">
        <v>11</v>
      </c>
      <c r="E6" s="5" t="s">
        <v>12</v>
      </c>
      <c r="F6" s="232"/>
      <c r="G6" s="6" t="s">
        <v>13</v>
      </c>
      <c r="H6" s="5" t="s">
        <v>14</v>
      </c>
      <c r="I6" s="5" t="s">
        <v>15</v>
      </c>
      <c r="J6" s="5" t="s">
        <v>14</v>
      </c>
      <c r="K6" s="233"/>
    </row>
    <row r="7" spans="1:16" ht="15.75" x14ac:dyDescent="0.25">
      <c r="A7" s="7"/>
      <c r="B7" s="8" t="s">
        <v>53</v>
      </c>
      <c r="C7" s="9">
        <v>25161.64</v>
      </c>
      <c r="D7" s="9"/>
      <c r="E7" s="10"/>
      <c r="F7" s="11">
        <f>SUM(C7,D7)</f>
        <v>25161.64</v>
      </c>
      <c r="G7" s="8"/>
      <c r="H7" s="9"/>
      <c r="I7" s="26"/>
      <c r="J7" s="9"/>
      <c r="K7" s="12"/>
    </row>
    <row r="8" spans="1:16" ht="31.5" x14ac:dyDescent="0.25">
      <c r="A8" s="7"/>
      <c r="B8" s="8" t="s">
        <v>595</v>
      </c>
      <c r="C8" s="9"/>
      <c r="D8" s="9">
        <v>11476.1</v>
      </c>
      <c r="E8" s="10" t="s">
        <v>596</v>
      </c>
      <c r="F8" s="11">
        <f t="shared" ref="F8:F50" si="0">SUM(C8,D8)</f>
        <v>11476.1</v>
      </c>
      <c r="G8" s="8"/>
      <c r="H8" s="9"/>
      <c r="I8" s="10" t="s">
        <v>596</v>
      </c>
      <c r="J8" s="9">
        <v>11476.1</v>
      </c>
      <c r="K8" s="12"/>
    </row>
    <row r="9" spans="1:16" ht="110.25" x14ac:dyDescent="0.25">
      <c r="A9" s="7"/>
      <c r="B9" s="7" t="s">
        <v>597</v>
      </c>
      <c r="C9" s="9"/>
      <c r="D9" s="9">
        <v>4704.03</v>
      </c>
      <c r="E9" s="10" t="s">
        <v>598</v>
      </c>
      <c r="F9" s="11">
        <f t="shared" si="0"/>
        <v>4704.03</v>
      </c>
      <c r="G9" s="8"/>
      <c r="H9" s="9"/>
      <c r="I9" s="10" t="s">
        <v>598</v>
      </c>
      <c r="J9" s="9">
        <v>4704.03</v>
      </c>
      <c r="K9" s="12"/>
    </row>
    <row r="10" spans="1:16" ht="31.5" x14ac:dyDescent="0.25">
      <c r="A10" s="7"/>
      <c r="B10" s="8" t="s">
        <v>595</v>
      </c>
      <c r="C10" s="9"/>
      <c r="D10" s="9">
        <v>4187.45</v>
      </c>
      <c r="E10" s="10" t="s">
        <v>599</v>
      </c>
      <c r="F10" s="11">
        <f t="shared" si="0"/>
        <v>4187.45</v>
      </c>
      <c r="G10" s="8"/>
      <c r="H10" s="9"/>
      <c r="I10" s="10" t="s">
        <v>599</v>
      </c>
      <c r="J10" s="9">
        <v>4187.45</v>
      </c>
      <c r="K10" s="12"/>
    </row>
    <row r="11" spans="1:16" ht="47.25" x14ac:dyDescent="0.25">
      <c r="A11" s="7"/>
      <c r="B11" s="8" t="s">
        <v>53</v>
      </c>
      <c r="C11" s="9"/>
      <c r="D11" s="9">
        <v>2000</v>
      </c>
      <c r="E11" s="26" t="s">
        <v>600</v>
      </c>
      <c r="F11" s="11">
        <f t="shared" si="0"/>
        <v>2000</v>
      </c>
      <c r="G11" s="8"/>
      <c r="H11" s="9"/>
      <c r="I11" s="26" t="s">
        <v>600</v>
      </c>
      <c r="J11" s="9">
        <v>2000</v>
      </c>
      <c r="K11" s="12"/>
    </row>
    <row r="12" spans="1:16" ht="94.5" x14ac:dyDescent="0.25">
      <c r="A12" s="7"/>
      <c r="B12" s="7" t="s">
        <v>601</v>
      </c>
      <c r="C12" s="9"/>
      <c r="D12" s="9">
        <v>42385.5</v>
      </c>
      <c r="E12" s="10" t="s">
        <v>602</v>
      </c>
      <c r="F12" s="11">
        <f t="shared" si="0"/>
        <v>42385.5</v>
      </c>
      <c r="G12" s="13"/>
      <c r="H12" s="9"/>
      <c r="I12" s="10" t="s">
        <v>602</v>
      </c>
      <c r="J12" s="9">
        <v>42385.5</v>
      </c>
      <c r="K12" s="12"/>
    </row>
    <row r="13" spans="1:16" ht="63" x14ac:dyDescent="0.25">
      <c r="A13" s="7"/>
      <c r="B13" s="8" t="s">
        <v>53</v>
      </c>
      <c r="C13" s="9"/>
      <c r="D13" s="9">
        <v>11300</v>
      </c>
      <c r="E13" s="10" t="s">
        <v>603</v>
      </c>
      <c r="F13" s="11">
        <f t="shared" si="0"/>
        <v>11300</v>
      </c>
      <c r="G13" s="13"/>
      <c r="H13" s="9"/>
      <c r="I13" s="10" t="s">
        <v>603</v>
      </c>
      <c r="J13" s="9">
        <v>11300</v>
      </c>
      <c r="K13" s="12"/>
    </row>
    <row r="14" spans="1:16" ht="31.5" x14ac:dyDescent="0.25">
      <c r="A14" s="7"/>
      <c r="B14" s="10" t="s">
        <v>604</v>
      </c>
      <c r="C14" s="9"/>
      <c r="D14" s="9">
        <v>7500</v>
      </c>
      <c r="E14" s="10" t="s">
        <v>605</v>
      </c>
      <c r="F14" s="11">
        <f t="shared" si="0"/>
        <v>7500</v>
      </c>
      <c r="G14" s="8"/>
      <c r="H14" s="9"/>
      <c r="I14" s="10" t="s">
        <v>605</v>
      </c>
      <c r="J14" s="9">
        <v>7500</v>
      </c>
      <c r="K14" s="12"/>
    </row>
    <row r="15" spans="1:16" ht="31.5" x14ac:dyDescent="0.25">
      <c r="A15" s="13"/>
      <c r="B15" s="10" t="s">
        <v>606</v>
      </c>
      <c r="C15" s="9"/>
      <c r="D15" s="9">
        <v>63457</v>
      </c>
      <c r="E15" s="10" t="s">
        <v>607</v>
      </c>
      <c r="F15" s="11">
        <f t="shared" si="0"/>
        <v>63457</v>
      </c>
      <c r="G15" s="8"/>
      <c r="H15" s="9"/>
      <c r="I15" s="10" t="s">
        <v>607</v>
      </c>
      <c r="J15" s="9">
        <v>63457</v>
      </c>
      <c r="K15" s="12"/>
    </row>
    <row r="16" spans="1:16" ht="48.75" customHeight="1" x14ac:dyDescent="0.25">
      <c r="A16" s="13"/>
      <c r="B16" s="10" t="s">
        <v>604</v>
      </c>
      <c r="C16" s="9"/>
      <c r="D16" s="9">
        <v>18000</v>
      </c>
      <c r="E16" s="10" t="s">
        <v>608</v>
      </c>
      <c r="F16" s="11">
        <f t="shared" si="0"/>
        <v>18000</v>
      </c>
      <c r="G16" s="8"/>
      <c r="H16" s="9"/>
      <c r="I16" s="10" t="s">
        <v>608</v>
      </c>
      <c r="J16" s="9">
        <v>18000</v>
      </c>
      <c r="K16" s="12"/>
    </row>
    <row r="17" spans="1:11" ht="31.5" x14ac:dyDescent="0.25">
      <c r="A17" s="7"/>
      <c r="B17" s="8" t="s">
        <v>53</v>
      </c>
      <c r="C17" s="9"/>
      <c r="D17" s="9">
        <v>299</v>
      </c>
      <c r="E17" s="10" t="s">
        <v>609</v>
      </c>
      <c r="F17" s="11">
        <f t="shared" si="0"/>
        <v>299</v>
      </c>
      <c r="G17" s="8"/>
      <c r="H17" s="9"/>
      <c r="I17" s="10" t="s">
        <v>609</v>
      </c>
      <c r="J17" s="9">
        <v>299</v>
      </c>
      <c r="K17" s="12"/>
    </row>
    <row r="18" spans="1:11" ht="47.25" x14ac:dyDescent="0.25">
      <c r="A18" s="7"/>
      <c r="B18" s="10" t="s">
        <v>604</v>
      </c>
      <c r="C18" s="9"/>
      <c r="D18" s="9">
        <v>28000</v>
      </c>
      <c r="E18" s="10" t="s">
        <v>610</v>
      </c>
      <c r="F18" s="11">
        <f t="shared" si="0"/>
        <v>28000</v>
      </c>
      <c r="G18" s="8"/>
      <c r="H18" s="9"/>
      <c r="I18" s="10" t="s">
        <v>610</v>
      </c>
      <c r="J18" s="9">
        <v>28000</v>
      </c>
      <c r="K18" s="12"/>
    </row>
    <row r="19" spans="1:11" ht="31.5" x14ac:dyDescent="0.25">
      <c r="A19" s="7"/>
      <c r="B19" s="10" t="s">
        <v>604</v>
      </c>
      <c r="C19" s="9"/>
      <c r="D19" s="9">
        <v>7500</v>
      </c>
      <c r="E19" s="10" t="s">
        <v>611</v>
      </c>
      <c r="F19" s="11">
        <f t="shared" si="0"/>
        <v>7500</v>
      </c>
      <c r="G19" s="8"/>
      <c r="H19" s="9"/>
      <c r="I19" s="10" t="s">
        <v>611</v>
      </c>
      <c r="J19" s="9">
        <v>7500</v>
      </c>
      <c r="K19" s="12"/>
    </row>
    <row r="20" spans="1:11" ht="63" x14ac:dyDescent="0.25">
      <c r="A20" s="7"/>
      <c r="B20" s="10" t="s">
        <v>168</v>
      </c>
      <c r="C20" s="9"/>
      <c r="D20" s="9">
        <v>28518.5</v>
      </c>
      <c r="E20" s="10" t="s">
        <v>612</v>
      </c>
      <c r="F20" s="11">
        <f t="shared" si="0"/>
        <v>28518.5</v>
      </c>
      <c r="G20" s="8"/>
      <c r="H20" s="9"/>
      <c r="I20" s="10" t="s">
        <v>612</v>
      </c>
      <c r="J20" s="9">
        <v>28518.5</v>
      </c>
      <c r="K20" s="12"/>
    </row>
    <row r="21" spans="1:11" ht="31.5" x14ac:dyDescent="0.25">
      <c r="A21" s="7"/>
      <c r="B21" s="10" t="s">
        <v>604</v>
      </c>
      <c r="C21" s="9"/>
      <c r="D21" s="9">
        <v>6300</v>
      </c>
      <c r="E21" s="10" t="s">
        <v>611</v>
      </c>
      <c r="F21" s="11">
        <f t="shared" si="0"/>
        <v>6300</v>
      </c>
      <c r="G21" s="8"/>
      <c r="H21" s="9"/>
      <c r="I21" s="10" t="s">
        <v>611</v>
      </c>
      <c r="J21" s="9">
        <v>6300</v>
      </c>
      <c r="K21" s="12"/>
    </row>
    <row r="22" spans="1:11" ht="78.75" x14ac:dyDescent="0.25">
      <c r="A22" s="7"/>
      <c r="B22" s="10" t="s">
        <v>613</v>
      </c>
      <c r="C22" s="9"/>
      <c r="D22" s="9">
        <v>117072</v>
      </c>
      <c r="E22" s="10" t="s">
        <v>614</v>
      </c>
      <c r="F22" s="11">
        <f t="shared" si="0"/>
        <v>117072</v>
      </c>
      <c r="G22" s="8"/>
      <c r="H22" s="9"/>
      <c r="I22" s="10" t="s">
        <v>614</v>
      </c>
      <c r="J22" s="9">
        <v>117072</v>
      </c>
      <c r="K22" s="12"/>
    </row>
    <row r="23" spans="1:11" ht="31.5" x14ac:dyDescent="0.25">
      <c r="A23" s="7"/>
      <c r="B23" s="10" t="s">
        <v>613</v>
      </c>
      <c r="C23" s="9"/>
      <c r="D23" s="9">
        <v>518401.45</v>
      </c>
      <c r="E23" s="10" t="s">
        <v>615</v>
      </c>
      <c r="F23" s="11">
        <f t="shared" si="0"/>
        <v>518401.45</v>
      </c>
      <c r="G23" s="8"/>
      <c r="H23" s="9"/>
      <c r="I23" s="10" t="s">
        <v>615</v>
      </c>
      <c r="J23" s="9">
        <v>518401.45</v>
      </c>
      <c r="K23" s="12"/>
    </row>
    <row r="24" spans="1:11" ht="47.25" x14ac:dyDescent="0.25">
      <c r="A24" s="7"/>
      <c r="B24" s="10" t="s">
        <v>604</v>
      </c>
      <c r="C24" s="9"/>
      <c r="D24" s="9">
        <v>113400</v>
      </c>
      <c r="E24" s="10" t="s">
        <v>616</v>
      </c>
      <c r="F24" s="11">
        <f t="shared" si="0"/>
        <v>113400</v>
      </c>
      <c r="G24" s="8"/>
      <c r="H24" s="9"/>
      <c r="I24" s="10" t="s">
        <v>616</v>
      </c>
      <c r="J24" s="9">
        <v>113400</v>
      </c>
      <c r="K24" s="12"/>
    </row>
    <row r="25" spans="1:11" ht="31.5" x14ac:dyDescent="0.25">
      <c r="A25" s="13"/>
      <c r="B25" s="10" t="s">
        <v>604</v>
      </c>
      <c r="C25" s="9"/>
      <c r="D25" s="9">
        <v>285000</v>
      </c>
      <c r="E25" s="10" t="s">
        <v>617</v>
      </c>
      <c r="F25" s="11">
        <f t="shared" si="0"/>
        <v>285000</v>
      </c>
      <c r="G25" s="8"/>
      <c r="H25" s="9"/>
      <c r="I25" s="10" t="s">
        <v>617</v>
      </c>
      <c r="J25" s="9">
        <v>285000</v>
      </c>
      <c r="K25" s="12"/>
    </row>
    <row r="26" spans="1:11" ht="15.75" x14ac:dyDescent="0.25">
      <c r="A26" s="13"/>
      <c r="B26" s="8"/>
      <c r="C26" s="9"/>
      <c r="D26" s="9"/>
      <c r="E26" s="10"/>
      <c r="F26" s="11">
        <f t="shared" si="0"/>
        <v>0</v>
      </c>
      <c r="G26" s="8"/>
      <c r="H26" s="9"/>
      <c r="I26" s="10"/>
      <c r="J26" s="9"/>
      <c r="K26" s="12"/>
    </row>
    <row r="27" spans="1:11" ht="15.75" x14ac:dyDescent="0.25">
      <c r="A27" s="7"/>
      <c r="B27" s="8"/>
      <c r="C27" s="9"/>
      <c r="D27" s="9"/>
      <c r="E27" s="10"/>
      <c r="F27" s="11">
        <f t="shared" si="0"/>
        <v>0</v>
      </c>
      <c r="G27" s="8"/>
      <c r="H27" s="9"/>
      <c r="I27" s="10"/>
      <c r="J27" s="9"/>
      <c r="K27" s="12"/>
    </row>
    <row r="28" spans="1:11" ht="15.75" x14ac:dyDescent="0.25">
      <c r="A28" s="7"/>
      <c r="B28" s="8"/>
      <c r="C28" s="9"/>
      <c r="D28" s="9"/>
      <c r="E28" s="10"/>
      <c r="F28" s="11">
        <f t="shared" si="0"/>
        <v>0</v>
      </c>
      <c r="G28" s="8"/>
      <c r="H28" s="9"/>
      <c r="I28" s="10"/>
      <c r="J28" s="9"/>
      <c r="K28" s="12"/>
    </row>
    <row r="29" spans="1:11" ht="15.75" x14ac:dyDescent="0.25">
      <c r="A29" s="7"/>
      <c r="B29" s="8"/>
      <c r="C29" s="9"/>
      <c r="D29" s="9"/>
      <c r="E29" s="10"/>
      <c r="F29" s="11">
        <f t="shared" si="0"/>
        <v>0</v>
      </c>
      <c r="G29" s="8"/>
      <c r="H29" s="9"/>
      <c r="I29" s="10"/>
      <c r="J29" s="9"/>
      <c r="K29" s="12"/>
    </row>
    <row r="30" spans="1:11" ht="15.75" x14ac:dyDescent="0.25">
      <c r="A30" s="7"/>
      <c r="B30" s="8"/>
      <c r="C30" s="9"/>
      <c r="D30" s="9"/>
      <c r="E30" s="10"/>
      <c r="F30" s="11">
        <f t="shared" si="0"/>
        <v>0</v>
      </c>
      <c r="G30" s="8"/>
      <c r="H30" s="9"/>
      <c r="I30" s="10"/>
      <c r="J30" s="9"/>
      <c r="K30" s="12"/>
    </row>
    <row r="31" spans="1:11" ht="15.75" x14ac:dyDescent="0.25">
      <c r="A31" s="7"/>
      <c r="B31" s="8"/>
      <c r="C31" s="9"/>
      <c r="D31" s="9"/>
      <c r="E31" s="10"/>
      <c r="F31" s="11">
        <f t="shared" si="0"/>
        <v>0</v>
      </c>
      <c r="G31" s="8"/>
      <c r="H31" s="9"/>
      <c r="I31" s="10"/>
      <c r="J31" s="9"/>
      <c r="K31" s="12"/>
    </row>
    <row r="32" spans="1:11" ht="15.75" x14ac:dyDescent="0.25">
      <c r="A32" s="7"/>
      <c r="B32" s="8"/>
      <c r="C32" s="9"/>
      <c r="D32" s="9"/>
      <c r="E32" s="10"/>
      <c r="F32" s="11">
        <f t="shared" si="0"/>
        <v>0</v>
      </c>
      <c r="G32" s="8"/>
      <c r="H32" s="9"/>
      <c r="I32" s="10"/>
      <c r="J32" s="9"/>
      <c r="K32" s="12"/>
    </row>
    <row r="33" spans="1:11" ht="15.75" x14ac:dyDescent="0.25">
      <c r="A33" s="7"/>
      <c r="B33" s="8"/>
      <c r="C33" s="9"/>
      <c r="D33" s="9"/>
      <c r="E33" s="10"/>
      <c r="F33" s="11">
        <f t="shared" si="0"/>
        <v>0</v>
      </c>
      <c r="G33" s="8"/>
      <c r="H33" s="9"/>
      <c r="I33" s="10"/>
      <c r="J33" s="9"/>
      <c r="K33" s="12"/>
    </row>
    <row r="34" spans="1:11" ht="15.75" x14ac:dyDescent="0.25">
      <c r="A34" s="7"/>
      <c r="B34" s="8"/>
      <c r="C34" s="9"/>
      <c r="D34" s="9"/>
      <c r="E34" s="10"/>
      <c r="F34" s="11">
        <f t="shared" si="0"/>
        <v>0</v>
      </c>
      <c r="G34" s="8"/>
      <c r="H34" s="9"/>
      <c r="I34" s="10"/>
      <c r="J34" s="9"/>
      <c r="K34" s="12"/>
    </row>
    <row r="35" spans="1:11" ht="15.75" x14ac:dyDescent="0.25">
      <c r="A35" s="13"/>
      <c r="B35" s="8"/>
      <c r="C35" s="9"/>
      <c r="D35" s="9"/>
      <c r="E35" s="10"/>
      <c r="F35" s="11">
        <f t="shared" si="0"/>
        <v>0</v>
      </c>
      <c r="G35" s="8"/>
      <c r="H35" s="9"/>
      <c r="I35" s="10"/>
      <c r="J35" s="9"/>
      <c r="K35" s="12"/>
    </row>
    <row r="36" spans="1:11" ht="15.75" x14ac:dyDescent="0.25">
      <c r="A36" s="13"/>
      <c r="B36" s="8"/>
      <c r="C36" s="9"/>
      <c r="D36" s="9"/>
      <c r="E36" s="10"/>
      <c r="F36" s="11">
        <f t="shared" si="0"/>
        <v>0</v>
      </c>
      <c r="G36" s="8"/>
      <c r="H36" s="9"/>
      <c r="I36" s="10"/>
      <c r="J36" s="9"/>
      <c r="K36" s="12"/>
    </row>
    <row r="37" spans="1:11" ht="15.75" x14ac:dyDescent="0.25">
      <c r="A37" s="7"/>
      <c r="B37" s="8"/>
      <c r="C37" s="9"/>
      <c r="D37" s="9"/>
      <c r="E37" s="10"/>
      <c r="F37" s="11">
        <f t="shared" si="0"/>
        <v>0</v>
      </c>
      <c r="G37" s="8"/>
      <c r="H37" s="9"/>
      <c r="I37" s="10"/>
      <c r="J37" s="9"/>
      <c r="K37" s="12"/>
    </row>
    <row r="38" spans="1:11" ht="15.75" x14ac:dyDescent="0.25">
      <c r="A38" s="7"/>
      <c r="B38" s="8"/>
      <c r="C38" s="9"/>
      <c r="D38" s="9"/>
      <c r="E38" s="10"/>
      <c r="F38" s="11">
        <f t="shared" si="0"/>
        <v>0</v>
      </c>
      <c r="G38" s="8"/>
      <c r="H38" s="9"/>
      <c r="I38" s="10"/>
      <c r="J38" s="9"/>
      <c r="K38" s="12"/>
    </row>
    <row r="39" spans="1:11" ht="15.75" x14ac:dyDescent="0.25">
      <c r="A39" s="7"/>
      <c r="B39" s="8"/>
      <c r="C39" s="9"/>
      <c r="D39" s="9"/>
      <c r="E39" s="10"/>
      <c r="F39" s="11">
        <f t="shared" si="0"/>
        <v>0</v>
      </c>
      <c r="G39" s="8"/>
      <c r="H39" s="9"/>
      <c r="I39" s="10"/>
      <c r="J39" s="9"/>
      <c r="K39" s="12"/>
    </row>
    <row r="40" spans="1:11" ht="15.75" x14ac:dyDescent="0.25">
      <c r="A40" s="7"/>
      <c r="B40" s="8"/>
      <c r="C40" s="9"/>
      <c r="D40" s="9"/>
      <c r="E40" s="10"/>
      <c r="F40" s="11">
        <f t="shared" si="0"/>
        <v>0</v>
      </c>
      <c r="G40" s="8"/>
      <c r="H40" s="9"/>
      <c r="I40" s="10"/>
      <c r="J40" s="9"/>
      <c r="K40" s="12"/>
    </row>
    <row r="41" spans="1:11" ht="15.75" x14ac:dyDescent="0.25">
      <c r="A41" s="7"/>
      <c r="B41" s="8"/>
      <c r="C41" s="9"/>
      <c r="D41" s="9"/>
      <c r="E41" s="10"/>
      <c r="F41" s="11">
        <f t="shared" si="0"/>
        <v>0</v>
      </c>
      <c r="G41" s="8"/>
      <c r="H41" s="9"/>
      <c r="I41" s="10"/>
      <c r="J41" s="9"/>
      <c r="K41" s="12"/>
    </row>
    <row r="42" spans="1:11" ht="15.75" x14ac:dyDescent="0.25">
      <c r="A42" s="7"/>
      <c r="B42" s="8"/>
      <c r="C42" s="9"/>
      <c r="D42" s="9"/>
      <c r="E42" s="10"/>
      <c r="F42" s="11">
        <f t="shared" si="0"/>
        <v>0</v>
      </c>
      <c r="G42" s="8"/>
      <c r="H42" s="9"/>
      <c r="I42" s="10"/>
      <c r="J42" s="9"/>
      <c r="K42" s="12"/>
    </row>
    <row r="43" spans="1:11" ht="15.75" x14ac:dyDescent="0.25">
      <c r="A43" s="7"/>
      <c r="B43" s="8"/>
      <c r="C43" s="9"/>
      <c r="D43" s="9"/>
      <c r="E43" s="10"/>
      <c r="F43" s="11">
        <f t="shared" si="0"/>
        <v>0</v>
      </c>
      <c r="G43" s="8"/>
      <c r="H43" s="9"/>
      <c r="I43" s="10"/>
      <c r="J43" s="9"/>
      <c r="K43" s="12"/>
    </row>
    <row r="44" spans="1:11" ht="15.75" x14ac:dyDescent="0.25">
      <c r="A44" s="7"/>
      <c r="B44" s="8"/>
      <c r="C44" s="9"/>
      <c r="D44" s="9"/>
      <c r="E44" s="10"/>
      <c r="F44" s="11">
        <f t="shared" si="0"/>
        <v>0</v>
      </c>
      <c r="G44" s="8"/>
      <c r="H44" s="9"/>
      <c r="I44" s="10"/>
      <c r="J44" s="9"/>
      <c r="K44" s="12"/>
    </row>
    <row r="45" spans="1:11" ht="15.75" x14ac:dyDescent="0.25">
      <c r="A45" s="13"/>
      <c r="B45" s="8"/>
      <c r="C45" s="9"/>
      <c r="D45" s="9"/>
      <c r="E45" s="10"/>
      <c r="F45" s="11">
        <f t="shared" si="0"/>
        <v>0</v>
      </c>
      <c r="G45" s="8"/>
      <c r="H45" s="9"/>
      <c r="I45" s="10"/>
      <c r="J45" s="9"/>
      <c r="K45" s="12"/>
    </row>
    <row r="46" spans="1:11" ht="15.75" x14ac:dyDescent="0.25">
      <c r="A46" s="13"/>
      <c r="B46" s="8"/>
      <c r="C46" s="9"/>
      <c r="D46" s="9"/>
      <c r="E46" s="10"/>
      <c r="F46" s="11">
        <f t="shared" si="0"/>
        <v>0</v>
      </c>
      <c r="G46" s="8"/>
      <c r="H46" s="9"/>
      <c r="I46" s="10"/>
      <c r="J46" s="9"/>
      <c r="K46" s="12"/>
    </row>
    <row r="47" spans="1:11" ht="15.75" x14ac:dyDescent="0.25">
      <c r="A47" s="27"/>
      <c r="B47" s="14"/>
      <c r="C47" s="28"/>
      <c r="D47" s="28"/>
      <c r="E47" s="29"/>
      <c r="F47" s="11">
        <f t="shared" si="0"/>
        <v>0</v>
      </c>
      <c r="G47" s="14"/>
      <c r="H47" s="28"/>
      <c r="I47" s="29"/>
      <c r="J47" s="28"/>
      <c r="K47" s="12"/>
    </row>
    <row r="48" spans="1:11" ht="15.75" x14ac:dyDescent="0.25">
      <c r="A48" s="27"/>
      <c r="B48" s="14"/>
      <c r="C48" s="28"/>
      <c r="D48" s="28"/>
      <c r="E48" s="29"/>
      <c r="F48" s="11">
        <f t="shared" si="0"/>
        <v>0</v>
      </c>
      <c r="G48" s="14"/>
      <c r="H48" s="28"/>
      <c r="I48" s="29"/>
      <c r="J48" s="28"/>
      <c r="K48" s="12"/>
    </row>
    <row r="49" spans="1:11" ht="15.75" x14ac:dyDescent="0.25">
      <c r="A49" s="27"/>
      <c r="B49" s="14"/>
      <c r="C49" s="28"/>
      <c r="D49" s="28"/>
      <c r="E49" s="29"/>
      <c r="F49" s="11">
        <f t="shared" si="0"/>
        <v>0</v>
      </c>
      <c r="G49" s="14"/>
      <c r="H49" s="28"/>
      <c r="I49" s="29"/>
      <c r="J49" s="28"/>
      <c r="K49" s="12"/>
    </row>
    <row r="50" spans="1:11" ht="15.75" x14ac:dyDescent="0.25">
      <c r="A50" s="14"/>
      <c r="B50" s="15" t="s">
        <v>90</v>
      </c>
      <c r="C50" s="16">
        <f>SUM(C7:C49)</f>
        <v>25161.64</v>
      </c>
      <c r="D50" s="16">
        <f>SUM(D7:D49)</f>
        <v>1269501.03</v>
      </c>
      <c r="E50" s="17"/>
      <c r="F50" s="18">
        <f t="shared" si="0"/>
        <v>1294662.67</v>
      </c>
      <c r="G50" s="19"/>
      <c r="H50" s="16">
        <f>SUM(H7:H49)</f>
        <v>0</v>
      </c>
      <c r="I50" s="17"/>
      <c r="J50" s="16">
        <f>SUM(J7:J49)</f>
        <v>1269501.03</v>
      </c>
      <c r="K50" s="20">
        <f>C50-H50</f>
        <v>25161.64</v>
      </c>
    </row>
    <row r="53" spans="1:11" ht="15.75" x14ac:dyDescent="0.25">
      <c r="B53" s="21" t="s">
        <v>100</v>
      </c>
      <c r="F53" s="22"/>
      <c r="G53" s="224" t="s">
        <v>618</v>
      </c>
      <c r="H53" s="225"/>
    </row>
    <row r="54" spans="1:11" x14ac:dyDescent="0.25">
      <c r="B54" s="21"/>
      <c r="F54" s="23" t="s">
        <v>93</v>
      </c>
      <c r="G54" s="24"/>
      <c r="H54" s="24"/>
    </row>
    <row r="55" spans="1:11" ht="15.75" x14ac:dyDescent="0.25">
      <c r="B55" s="21" t="s">
        <v>94</v>
      </c>
      <c r="F55" s="22"/>
      <c r="G55" s="224" t="s">
        <v>619</v>
      </c>
      <c r="H55" s="225"/>
    </row>
    <row r="56" spans="1:11" x14ac:dyDescent="0.25">
      <c r="F56" s="23" t="s">
        <v>93</v>
      </c>
      <c r="G56" s="24"/>
      <c r="H56" s="24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33" orientation="landscape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2"/>
  <sheetViews>
    <sheetView zoomScaleNormal="100" workbookViewId="0">
      <selection activeCell="H11" sqref="H11"/>
    </sheetView>
  </sheetViews>
  <sheetFormatPr defaultRowHeight="15" x14ac:dyDescent="0.25"/>
  <cols>
    <col min="1" max="1" width="7.28515625" customWidth="1"/>
    <col min="2" max="2" width="23.7109375" customWidth="1"/>
    <col min="3" max="3" width="16.28515625" customWidth="1"/>
    <col min="4" max="4" width="13.5703125" customWidth="1"/>
    <col min="5" max="5" width="21.5703125" customWidth="1"/>
    <col min="6" max="6" width="15.85546875" customWidth="1"/>
    <col min="7" max="7" width="16.5703125" customWidth="1"/>
    <col min="8" max="8" width="14.28515625" customWidth="1"/>
    <col min="9" max="9" width="26.28515625" customWidth="1"/>
    <col min="10" max="10" width="18.7109375" customWidth="1"/>
    <col min="11" max="11" width="15.5703125" customWidth="1"/>
    <col min="257" max="257" width="7.28515625" customWidth="1"/>
    <col min="258" max="258" width="23.7109375" customWidth="1"/>
    <col min="259" max="259" width="16.28515625" customWidth="1"/>
    <col min="260" max="260" width="13.5703125" customWidth="1"/>
    <col min="261" max="261" width="21.5703125" customWidth="1"/>
    <col min="262" max="262" width="15.85546875" customWidth="1"/>
    <col min="263" max="263" width="16.5703125" customWidth="1"/>
    <col min="264" max="264" width="14.28515625" customWidth="1"/>
    <col min="265" max="265" width="26.28515625" customWidth="1"/>
    <col min="266" max="266" width="18.7109375" customWidth="1"/>
    <col min="267" max="267" width="15.5703125" customWidth="1"/>
    <col min="513" max="513" width="7.28515625" customWidth="1"/>
    <col min="514" max="514" width="23.7109375" customWidth="1"/>
    <col min="515" max="515" width="16.28515625" customWidth="1"/>
    <col min="516" max="516" width="13.5703125" customWidth="1"/>
    <col min="517" max="517" width="21.5703125" customWidth="1"/>
    <col min="518" max="518" width="15.85546875" customWidth="1"/>
    <col min="519" max="519" width="16.5703125" customWidth="1"/>
    <col min="520" max="520" width="14.28515625" customWidth="1"/>
    <col min="521" max="521" width="26.28515625" customWidth="1"/>
    <col min="522" max="522" width="18.7109375" customWidth="1"/>
    <col min="523" max="523" width="15.5703125" customWidth="1"/>
    <col min="769" max="769" width="7.28515625" customWidth="1"/>
    <col min="770" max="770" width="23.7109375" customWidth="1"/>
    <col min="771" max="771" width="16.28515625" customWidth="1"/>
    <col min="772" max="772" width="13.5703125" customWidth="1"/>
    <col min="773" max="773" width="21.5703125" customWidth="1"/>
    <col min="774" max="774" width="15.85546875" customWidth="1"/>
    <col min="775" max="775" width="16.5703125" customWidth="1"/>
    <col min="776" max="776" width="14.28515625" customWidth="1"/>
    <col min="777" max="777" width="26.28515625" customWidth="1"/>
    <col min="778" max="778" width="18.7109375" customWidth="1"/>
    <col min="779" max="779" width="15.5703125" customWidth="1"/>
    <col min="1025" max="1025" width="7.28515625" customWidth="1"/>
    <col min="1026" max="1026" width="23.7109375" customWidth="1"/>
    <col min="1027" max="1027" width="16.28515625" customWidth="1"/>
    <col min="1028" max="1028" width="13.5703125" customWidth="1"/>
    <col min="1029" max="1029" width="21.5703125" customWidth="1"/>
    <col min="1030" max="1030" width="15.85546875" customWidth="1"/>
    <col min="1031" max="1031" width="16.5703125" customWidth="1"/>
    <col min="1032" max="1032" width="14.28515625" customWidth="1"/>
    <col min="1033" max="1033" width="26.28515625" customWidth="1"/>
    <col min="1034" max="1034" width="18.7109375" customWidth="1"/>
    <col min="1035" max="1035" width="15.5703125" customWidth="1"/>
    <col min="1281" max="1281" width="7.28515625" customWidth="1"/>
    <col min="1282" max="1282" width="23.7109375" customWidth="1"/>
    <col min="1283" max="1283" width="16.28515625" customWidth="1"/>
    <col min="1284" max="1284" width="13.5703125" customWidth="1"/>
    <col min="1285" max="1285" width="21.5703125" customWidth="1"/>
    <col min="1286" max="1286" width="15.85546875" customWidth="1"/>
    <col min="1287" max="1287" width="16.5703125" customWidth="1"/>
    <col min="1288" max="1288" width="14.28515625" customWidth="1"/>
    <col min="1289" max="1289" width="26.28515625" customWidth="1"/>
    <col min="1290" max="1290" width="18.7109375" customWidth="1"/>
    <col min="1291" max="1291" width="15.5703125" customWidth="1"/>
    <col min="1537" max="1537" width="7.28515625" customWidth="1"/>
    <col min="1538" max="1538" width="23.7109375" customWidth="1"/>
    <col min="1539" max="1539" width="16.28515625" customWidth="1"/>
    <col min="1540" max="1540" width="13.5703125" customWidth="1"/>
    <col min="1541" max="1541" width="21.5703125" customWidth="1"/>
    <col min="1542" max="1542" width="15.85546875" customWidth="1"/>
    <col min="1543" max="1543" width="16.5703125" customWidth="1"/>
    <col min="1544" max="1544" width="14.28515625" customWidth="1"/>
    <col min="1545" max="1545" width="26.28515625" customWidth="1"/>
    <col min="1546" max="1546" width="18.7109375" customWidth="1"/>
    <col min="1547" max="1547" width="15.5703125" customWidth="1"/>
    <col min="1793" max="1793" width="7.28515625" customWidth="1"/>
    <col min="1794" max="1794" width="23.7109375" customWidth="1"/>
    <col min="1795" max="1795" width="16.28515625" customWidth="1"/>
    <col min="1796" max="1796" width="13.5703125" customWidth="1"/>
    <col min="1797" max="1797" width="21.5703125" customWidth="1"/>
    <col min="1798" max="1798" width="15.85546875" customWidth="1"/>
    <col min="1799" max="1799" width="16.5703125" customWidth="1"/>
    <col min="1800" max="1800" width="14.28515625" customWidth="1"/>
    <col min="1801" max="1801" width="26.28515625" customWidth="1"/>
    <col min="1802" max="1802" width="18.7109375" customWidth="1"/>
    <col min="1803" max="1803" width="15.5703125" customWidth="1"/>
    <col min="2049" max="2049" width="7.28515625" customWidth="1"/>
    <col min="2050" max="2050" width="23.7109375" customWidth="1"/>
    <col min="2051" max="2051" width="16.28515625" customWidth="1"/>
    <col min="2052" max="2052" width="13.5703125" customWidth="1"/>
    <col min="2053" max="2053" width="21.5703125" customWidth="1"/>
    <col min="2054" max="2054" width="15.85546875" customWidth="1"/>
    <col min="2055" max="2055" width="16.5703125" customWidth="1"/>
    <col min="2056" max="2056" width="14.28515625" customWidth="1"/>
    <col min="2057" max="2057" width="26.28515625" customWidth="1"/>
    <col min="2058" max="2058" width="18.7109375" customWidth="1"/>
    <col min="2059" max="2059" width="15.5703125" customWidth="1"/>
    <col min="2305" max="2305" width="7.28515625" customWidth="1"/>
    <col min="2306" max="2306" width="23.7109375" customWidth="1"/>
    <col min="2307" max="2307" width="16.28515625" customWidth="1"/>
    <col min="2308" max="2308" width="13.5703125" customWidth="1"/>
    <col min="2309" max="2309" width="21.5703125" customWidth="1"/>
    <col min="2310" max="2310" width="15.85546875" customWidth="1"/>
    <col min="2311" max="2311" width="16.5703125" customWidth="1"/>
    <col min="2312" max="2312" width="14.28515625" customWidth="1"/>
    <col min="2313" max="2313" width="26.28515625" customWidth="1"/>
    <col min="2314" max="2314" width="18.7109375" customWidth="1"/>
    <col min="2315" max="2315" width="15.5703125" customWidth="1"/>
    <col min="2561" max="2561" width="7.28515625" customWidth="1"/>
    <col min="2562" max="2562" width="23.7109375" customWidth="1"/>
    <col min="2563" max="2563" width="16.28515625" customWidth="1"/>
    <col min="2564" max="2564" width="13.5703125" customWidth="1"/>
    <col min="2565" max="2565" width="21.5703125" customWidth="1"/>
    <col min="2566" max="2566" width="15.85546875" customWidth="1"/>
    <col min="2567" max="2567" width="16.5703125" customWidth="1"/>
    <col min="2568" max="2568" width="14.28515625" customWidth="1"/>
    <col min="2569" max="2569" width="26.28515625" customWidth="1"/>
    <col min="2570" max="2570" width="18.7109375" customWidth="1"/>
    <col min="2571" max="2571" width="15.5703125" customWidth="1"/>
    <col min="2817" max="2817" width="7.28515625" customWidth="1"/>
    <col min="2818" max="2818" width="23.7109375" customWidth="1"/>
    <col min="2819" max="2819" width="16.28515625" customWidth="1"/>
    <col min="2820" max="2820" width="13.5703125" customWidth="1"/>
    <col min="2821" max="2821" width="21.5703125" customWidth="1"/>
    <col min="2822" max="2822" width="15.85546875" customWidth="1"/>
    <col min="2823" max="2823" width="16.5703125" customWidth="1"/>
    <col min="2824" max="2824" width="14.28515625" customWidth="1"/>
    <col min="2825" max="2825" width="26.28515625" customWidth="1"/>
    <col min="2826" max="2826" width="18.7109375" customWidth="1"/>
    <col min="2827" max="2827" width="15.5703125" customWidth="1"/>
    <col min="3073" max="3073" width="7.28515625" customWidth="1"/>
    <col min="3074" max="3074" width="23.7109375" customWidth="1"/>
    <col min="3075" max="3075" width="16.28515625" customWidth="1"/>
    <col min="3076" max="3076" width="13.5703125" customWidth="1"/>
    <col min="3077" max="3077" width="21.5703125" customWidth="1"/>
    <col min="3078" max="3078" width="15.85546875" customWidth="1"/>
    <col min="3079" max="3079" width="16.5703125" customWidth="1"/>
    <col min="3080" max="3080" width="14.28515625" customWidth="1"/>
    <col min="3081" max="3081" width="26.28515625" customWidth="1"/>
    <col min="3082" max="3082" width="18.7109375" customWidth="1"/>
    <col min="3083" max="3083" width="15.5703125" customWidth="1"/>
    <col min="3329" max="3329" width="7.28515625" customWidth="1"/>
    <col min="3330" max="3330" width="23.7109375" customWidth="1"/>
    <col min="3331" max="3331" width="16.28515625" customWidth="1"/>
    <col min="3332" max="3332" width="13.5703125" customWidth="1"/>
    <col min="3333" max="3333" width="21.5703125" customWidth="1"/>
    <col min="3334" max="3334" width="15.85546875" customWidth="1"/>
    <col min="3335" max="3335" width="16.5703125" customWidth="1"/>
    <col min="3336" max="3336" width="14.28515625" customWidth="1"/>
    <col min="3337" max="3337" width="26.28515625" customWidth="1"/>
    <col min="3338" max="3338" width="18.7109375" customWidth="1"/>
    <col min="3339" max="3339" width="15.5703125" customWidth="1"/>
    <col min="3585" max="3585" width="7.28515625" customWidth="1"/>
    <col min="3586" max="3586" width="23.7109375" customWidth="1"/>
    <col min="3587" max="3587" width="16.28515625" customWidth="1"/>
    <col min="3588" max="3588" width="13.5703125" customWidth="1"/>
    <col min="3589" max="3589" width="21.5703125" customWidth="1"/>
    <col min="3590" max="3590" width="15.85546875" customWidth="1"/>
    <col min="3591" max="3591" width="16.5703125" customWidth="1"/>
    <col min="3592" max="3592" width="14.28515625" customWidth="1"/>
    <col min="3593" max="3593" width="26.28515625" customWidth="1"/>
    <col min="3594" max="3594" width="18.7109375" customWidth="1"/>
    <col min="3595" max="3595" width="15.5703125" customWidth="1"/>
    <col min="3841" max="3841" width="7.28515625" customWidth="1"/>
    <col min="3842" max="3842" width="23.7109375" customWidth="1"/>
    <col min="3843" max="3843" width="16.28515625" customWidth="1"/>
    <col min="3844" max="3844" width="13.5703125" customWidth="1"/>
    <col min="3845" max="3845" width="21.5703125" customWidth="1"/>
    <col min="3846" max="3846" width="15.85546875" customWidth="1"/>
    <col min="3847" max="3847" width="16.5703125" customWidth="1"/>
    <col min="3848" max="3848" width="14.28515625" customWidth="1"/>
    <col min="3849" max="3849" width="26.28515625" customWidth="1"/>
    <col min="3850" max="3850" width="18.7109375" customWidth="1"/>
    <col min="3851" max="3851" width="15.5703125" customWidth="1"/>
    <col min="4097" max="4097" width="7.28515625" customWidth="1"/>
    <col min="4098" max="4098" width="23.7109375" customWidth="1"/>
    <col min="4099" max="4099" width="16.28515625" customWidth="1"/>
    <col min="4100" max="4100" width="13.5703125" customWidth="1"/>
    <col min="4101" max="4101" width="21.5703125" customWidth="1"/>
    <col min="4102" max="4102" width="15.85546875" customWidth="1"/>
    <col min="4103" max="4103" width="16.5703125" customWidth="1"/>
    <col min="4104" max="4104" width="14.28515625" customWidth="1"/>
    <col min="4105" max="4105" width="26.28515625" customWidth="1"/>
    <col min="4106" max="4106" width="18.7109375" customWidth="1"/>
    <col min="4107" max="4107" width="15.5703125" customWidth="1"/>
    <col min="4353" max="4353" width="7.28515625" customWidth="1"/>
    <col min="4354" max="4354" width="23.7109375" customWidth="1"/>
    <col min="4355" max="4355" width="16.28515625" customWidth="1"/>
    <col min="4356" max="4356" width="13.5703125" customWidth="1"/>
    <col min="4357" max="4357" width="21.5703125" customWidth="1"/>
    <col min="4358" max="4358" width="15.85546875" customWidth="1"/>
    <col min="4359" max="4359" width="16.5703125" customWidth="1"/>
    <col min="4360" max="4360" width="14.28515625" customWidth="1"/>
    <col min="4361" max="4361" width="26.28515625" customWidth="1"/>
    <col min="4362" max="4362" width="18.7109375" customWidth="1"/>
    <col min="4363" max="4363" width="15.5703125" customWidth="1"/>
    <col min="4609" max="4609" width="7.28515625" customWidth="1"/>
    <col min="4610" max="4610" width="23.7109375" customWidth="1"/>
    <col min="4611" max="4611" width="16.28515625" customWidth="1"/>
    <col min="4612" max="4612" width="13.5703125" customWidth="1"/>
    <col min="4613" max="4613" width="21.5703125" customWidth="1"/>
    <col min="4614" max="4614" width="15.85546875" customWidth="1"/>
    <col min="4615" max="4615" width="16.5703125" customWidth="1"/>
    <col min="4616" max="4616" width="14.28515625" customWidth="1"/>
    <col min="4617" max="4617" width="26.28515625" customWidth="1"/>
    <col min="4618" max="4618" width="18.7109375" customWidth="1"/>
    <col min="4619" max="4619" width="15.5703125" customWidth="1"/>
    <col min="4865" max="4865" width="7.28515625" customWidth="1"/>
    <col min="4866" max="4866" width="23.7109375" customWidth="1"/>
    <col min="4867" max="4867" width="16.28515625" customWidth="1"/>
    <col min="4868" max="4868" width="13.5703125" customWidth="1"/>
    <col min="4869" max="4869" width="21.5703125" customWidth="1"/>
    <col min="4870" max="4870" width="15.85546875" customWidth="1"/>
    <col min="4871" max="4871" width="16.5703125" customWidth="1"/>
    <col min="4872" max="4872" width="14.28515625" customWidth="1"/>
    <col min="4873" max="4873" width="26.28515625" customWidth="1"/>
    <col min="4874" max="4874" width="18.7109375" customWidth="1"/>
    <col min="4875" max="4875" width="15.5703125" customWidth="1"/>
    <col min="5121" max="5121" width="7.28515625" customWidth="1"/>
    <col min="5122" max="5122" width="23.7109375" customWidth="1"/>
    <col min="5123" max="5123" width="16.28515625" customWidth="1"/>
    <col min="5124" max="5124" width="13.5703125" customWidth="1"/>
    <col min="5125" max="5125" width="21.5703125" customWidth="1"/>
    <col min="5126" max="5126" width="15.85546875" customWidth="1"/>
    <col min="5127" max="5127" width="16.5703125" customWidth="1"/>
    <col min="5128" max="5128" width="14.28515625" customWidth="1"/>
    <col min="5129" max="5129" width="26.28515625" customWidth="1"/>
    <col min="5130" max="5130" width="18.7109375" customWidth="1"/>
    <col min="5131" max="5131" width="15.5703125" customWidth="1"/>
    <col min="5377" max="5377" width="7.28515625" customWidth="1"/>
    <col min="5378" max="5378" width="23.7109375" customWidth="1"/>
    <col min="5379" max="5379" width="16.28515625" customWidth="1"/>
    <col min="5380" max="5380" width="13.5703125" customWidth="1"/>
    <col min="5381" max="5381" width="21.5703125" customWidth="1"/>
    <col min="5382" max="5382" width="15.85546875" customWidth="1"/>
    <col min="5383" max="5383" width="16.5703125" customWidth="1"/>
    <col min="5384" max="5384" width="14.28515625" customWidth="1"/>
    <col min="5385" max="5385" width="26.28515625" customWidth="1"/>
    <col min="5386" max="5386" width="18.7109375" customWidth="1"/>
    <col min="5387" max="5387" width="15.5703125" customWidth="1"/>
    <col min="5633" max="5633" width="7.28515625" customWidth="1"/>
    <col min="5634" max="5634" width="23.7109375" customWidth="1"/>
    <col min="5635" max="5635" width="16.28515625" customWidth="1"/>
    <col min="5636" max="5636" width="13.5703125" customWidth="1"/>
    <col min="5637" max="5637" width="21.5703125" customWidth="1"/>
    <col min="5638" max="5638" width="15.85546875" customWidth="1"/>
    <col min="5639" max="5639" width="16.5703125" customWidth="1"/>
    <col min="5640" max="5640" width="14.28515625" customWidth="1"/>
    <col min="5641" max="5641" width="26.28515625" customWidth="1"/>
    <col min="5642" max="5642" width="18.7109375" customWidth="1"/>
    <col min="5643" max="5643" width="15.5703125" customWidth="1"/>
    <col min="5889" max="5889" width="7.28515625" customWidth="1"/>
    <col min="5890" max="5890" width="23.7109375" customWidth="1"/>
    <col min="5891" max="5891" width="16.28515625" customWidth="1"/>
    <col min="5892" max="5892" width="13.5703125" customWidth="1"/>
    <col min="5893" max="5893" width="21.5703125" customWidth="1"/>
    <col min="5894" max="5894" width="15.85546875" customWidth="1"/>
    <col min="5895" max="5895" width="16.5703125" customWidth="1"/>
    <col min="5896" max="5896" width="14.28515625" customWidth="1"/>
    <col min="5897" max="5897" width="26.28515625" customWidth="1"/>
    <col min="5898" max="5898" width="18.7109375" customWidth="1"/>
    <col min="5899" max="5899" width="15.5703125" customWidth="1"/>
    <col min="6145" max="6145" width="7.28515625" customWidth="1"/>
    <col min="6146" max="6146" width="23.7109375" customWidth="1"/>
    <col min="6147" max="6147" width="16.28515625" customWidth="1"/>
    <col min="6148" max="6148" width="13.5703125" customWidth="1"/>
    <col min="6149" max="6149" width="21.5703125" customWidth="1"/>
    <col min="6150" max="6150" width="15.85546875" customWidth="1"/>
    <col min="6151" max="6151" width="16.5703125" customWidth="1"/>
    <col min="6152" max="6152" width="14.28515625" customWidth="1"/>
    <col min="6153" max="6153" width="26.28515625" customWidth="1"/>
    <col min="6154" max="6154" width="18.7109375" customWidth="1"/>
    <col min="6155" max="6155" width="15.5703125" customWidth="1"/>
    <col min="6401" max="6401" width="7.28515625" customWidth="1"/>
    <col min="6402" max="6402" width="23.7109375" customWidth="1"/>
    <col min="6403" max="6403" width="16.28515625" customWidth="1"/>
    <col min="6404" max="6404" width="13.5703125" customWidth="1"/>
    <col min="6405" max="6405" width="21.5703125" customWidth="1"/>
    <col min="6406" max="6406" width="15.85546875" customWidth="1"/>
    <col min="6407" max="6407" width="16.5703125" customWidth="1"/>
    <col min="6408" max="6408" width="14.28515625" customWidth="1"/>
    <col min="6409" max="6409" width="26.28515625" customWidth="1"/>
    <col min="6410" max="6410" width="18.7109375" customWidth="1"/>
    <col min="6411" max="6411" width="15.5703125" customWidth="1"/>
    <col min="6657" max="6657" width="7.28515625" customWidth="1"/>
    <col min="6658" max="6658" width="23.7109375" customWidth="1"/>
    <col min="6659" max="6659" width="16.28515625" customWidth="1"/>
    <col min="6660" max="6660" width="13.5703125" customWidth="1"/>
    <col min="6661" max="6661" width="21.5703125" customWidth="1"/>
    <col min="6662" max="6662" width="15.85546875" customWidth="1"/>
    <col min="6663" max="6663" width="16.5703125" customWidth="1"/>
    <col min="6664" max="6664" width="14.28515625" customWidth="1"/>
    <col min="6665" max="6665" width="26.28515625" customWidth="1"/>
    <col min="6666" max="6666" width="18.7109375" customWidth="1"/>
    <col min="6667" max="6667" width="15.5703125" customWidth="1"/>
    <col min="6913" max="6913" width="7.28515625" customWidth="1"/>
    <col min="6914" max="6914" width="23.7109375" customWidth="1"/>
    <col min="6915" max="6915" width="16.28515625" customWidth="1"/>
    <col min="6916" max="6916" width="13.5703125" customWidth="1"/>
    <col min="6917" max="6917" width="21.5703125" customWidth="1"/>
    <col min="6918" max="6918" width="15.85546875" customWidth="1"/>
    <col min="6919" max="6919" width="16.5703125" customWidth="1"/>
    <col min="6920" max="6920" width="14.28515625" customWidth="1"/>
    <col min="6921" max="6921" width="26.28515625" customWidth="1"/>
    <col min="6922" max="6922" width="18.7109375" customWidth="1"/>
    <col min="6923" max="6923" width="15.5703125" customWidth="1"/>
    <col min="7169" max="7169" width="7.28515625" customWidth="1"/>
    <col min="7170" max="7170" width="23.7109375" customWidth="1"/>
    <col min="7171" max="7171" width="16.28515625" customWidth="1"/>
    <col min="7172" max="7172" width="13.5703125" customWidth="1"/>
    <col min="7173" max="7173" width="21.5703125" customWidth="1"/>
    <col min="7174" max="7174" width="15.85546875" customWidth="1"/>
    <col min="7175" max="7175" width="16.5703125" customWidth="1"/>
    <col min="7176" max="7176" width="14.28515625" customWidth="1"/>
    <col min="7177" max="7177" width="26.28515625" customWidth="1"/>
    <col min="7178" max="7178" width="18.7109375" customWidth="1"/>
    <col min="7179" max="7179" width="15.5703125" customWidth="1"/>
    <col min="7425" max="7425" width="7.28515625" customWidth="1"/>
    <col min="7426" max="7426" width="23.7109375" customWidth="1"/>
    <col min="7427" max="7427" width="16.28515625" customWidth="1"/>
    <col min="7428" max="7428" width="13.5703125" customWidth="1"/>
    <col min="7429" max="7429" width="21.5703125" customWidth="1"/>
    <col min="7430" max="7430" width="15.85546875" customWidth="1"/>
    <col min="7431" max="7431" width="16.5703125" customWidth="1"/>
    <col min="7432" max="7432" width="14.28515625" customWidth="1"/>
    <col min="7433" max="7433" width="26.28515625" customWidth="1"/>
    <col min="7434" max="7434" width="18.7109375" customWidth="1"/>
    <col min="7435" max="7435" width="15.5703125" customWidth="1"/>
    <col min="7681" max="7681" width="7.28515625" customWidth="1"/>
    <col min="7682" max="7682" width="23.7109375" customWidth="1"/>
    <col min="7683" max="7683" width="16.28515625" customWidth="1"/>
    <col min="7684" max="7684" width="13.5703125" customWidth="1"/>
    <col min="7685" max="7685" width="21.5703125" customWidth="1"/>
    <col min="7686" max="7686" width="15.85546875" customWidth="1"/>
    <col min="7687" max="7687" width="16.5703125" customWidth="1"/>
    <col min="7688" max="7688" width="14.28515625" customWidth="1"/>
    <col min="7689" max="7689" width="26.28515625" customWidth="1"/>
    <col min="7690" max="7690" width="18.7109375" customWidth="1"/>
    <col min="7691" max="7691" width="15.5703125" customWidth="1"/>
    <col min="7937" max="7937" width="7.28515625" customWidth="1"/>
    <col min="7938" max="7938" width="23.7109375" customWidth="1"/>
    <col min="7939" max="7939" width="16.28515625" customWidth="1"/>
    <col min="7940" max="7940" width="13.5703125" customWidth="1"/>
    <col min="7941" max="7941" width="21.5703125" customWidth="1"/>
    <col min="7942" max="7942" width="15.85546875" customWidth="1"/>
    <col min="7943" max="7943" width="16.5703125" customWidth="1"/>
    <col min="7944" max="7944" width="14.28515625" customWidth="1"/>
    <col min="7945" max="7945" width="26.28515625" customWidth="1"/>
    <col min="7946" max="7946" width="18.7109375" customWidth="1"/>
    <col min="7947" max="7947" width="15.5703125" customWidth="1"/>
    <col min="8193" max="8193" width="7.28515625" customWidth="1"/>
    <col min="8194" max="8194" width="23.7109375" customWidth="1"/>
    <col min="8195" max="8195" width="16.28515625" customWidth="1"/>
    <col min="8196" max="8196" width="13.5703125" customWidth="1"/>
    <col min="8197" max="8197" width="21.5703125" customWidth="1"/>
    <col min="8198" max="8198" width="15.85546875" customWidth="1"/>
    <col min="8199" max="8199" width="16.5703125" customWidth="1"/>
    <col min="8200" max="8200" width="14.28515625" customWidth="1"/>
    <col min="8201" max="8201" width="26.28515625" customWidth="1"/>
    <col min="8202" max="8202" width="18.7109375" customWidth="1"/>
    <col min="8203" max="8203" width="15.5703125" customWidth="1"/>
    <col min="8449" max="8449" width="7.28515625" customWidth="1"/>
    <col min="8450" max="8450" width="23.7109375" customWidth="1"/>
    <col min="8451" max="8451" width="16.28515625" customWidth="1"/>
    <col min="8452" max="8452" width="13.5703125" customWidth="1"/>
    <col min="8453" max="8453" width="21.5703125" customWidth="1"/>
    <col min="8454" max="8454" width="15.85546875" customWidth="1"/>
    <col min="8455" max="8455" width="16.5703125" customWidth="1"/>
    <col min="8456" max="8456" width="14.28515625" customWidth="1"/>
    <col min="8457" max="8457" width="26.28515625" customWidth="1"/>
    <col min="8458" max="8458" width="18.7109375" customWidth="1"/>
    <col min="8459" max="8459" width="15.5703125" customWidth="1"/>
    <col min="8705" max="8705" width="7.28515625" customWidth="1"/>
    <col min="8706" max="8706" width="23.7109375" customWidth="1"/>
    <col min="8707" max="8707" width="16.28515625" customWidth="1"/>
    <col min="8708" max="8708" width="13.5703125" customWidth="1"/>
    <col min="8709" max="8709" width="21.5703125" customWidth="1"/>
    <col min="8710" max="8710" width="15.85546875" customWidth="1"/>
    <col min="8711" max="8711" width="16.5703125" customWidth="1"/>
    <col min="8712" max="8712" width="14.28515625" customWidth="1"/>
    <col min="8713" max="8713" width="26.28515625" customWidth="1"/>
    <col min="8714" max="8714" width="18.7109375" customWidth="1"/>
    <col min="8715" max="8715" width="15.5703125" customWidth="1"/>
    <col min="8961" max="8961" width="7.28515625" customWidth="1"/>
    <col min="8962" max="8962" width="23.7109375" customWidth="1"/>
    <col min="8963" max="8963" width="16.28515625" customWidth="1"/>
    <col min="8964" max="8964" width="13.5703125" customWidth="1"/>
    <col min="8965" max="8965" width="21.5703125" customWidth="1"/>
    <col min="8966" max="8966" width="15.85546875" customWidth="1"/>
    <col min="8967" max="8967" width="16.5703125" customWidth="1"/>
    <col min="8968" max="8968" width="14.28515625" customWidth="1"/>
    <col min="8969" max="8969" width="26.28515625" customWidth="1"/>
    <col min="8970" max="8970" width="18.7109375" customWidth="1"/>
    <col min="8971" max="8971" width="15.5703125" customWidth="1"/>
    <col min="9217" max="9217" width="7.28515625" customWidth="1"/>
    <col min="9218" max="9218" width="23.7109375" customWidth="1"/>
    <col min="9219" max="9219" width="16.28515625" customWidth="1"/>
    <col min="9220" max="9220" width="13.5703125" customWidth="1"/>
    <col min="9221" max="9221" width="21.5703125" customWidth="1"/>
    <col min="9222" max="9222" width="15.85546875" customWidth="1"/>
    <col min="9223" max="9223" width="16.5703125" customWidth="1"/>
    <col min="9224" max="9224" width="14.28515625" customWidth="1"/>
    <col min="9225" max="9225" width="26.28515625" customWidth="1"/>
    <col min="9226" max="9226" width="18.7109375" customWidth="1"/>
    <col min="9227" max="9227" width="15.5703125" customWidth="1"/>
    <col min="9473" max="9473" width="7.28515625" customWidth="1"/>
    <col min="9474" max="9474" width="23.7109375" customWidth="1"/>
    <col min="9475" max="9475" width="16.28515625" customWidth="1"/>
    <col min="9476" max="9476" width="13.5703125" customWidth="1"/>
    <col min="9477" max="9477" width="21.5703125" customWidth="1"/>
    <col min="9478" max="9478" width="15.85546875" customWidth="1"/>
    <col min="9479" max="9479" width="16.5703125" customWidth="1"/>
    <col min="9480" max="9480" width="14.28515625" customWidth="1"/>
    <col min="9481" max="9481" width="26.28515625" customWidth="1"/>
    <col min="9482" max="9482" width="18.7109375" customWidth="1"/>
    <col min="9483" max="9483" width="15.5703125" customWidth="1"/>
    <col min="9729" max="9729" width="7.28515625" customWidth="1"/>
    <col min="9730" max="9730" width="23.7109375" customWidth="1"/>
    <col min="9731" max="9731" width="16.28515625" customWidth="1"/>
    <col min="9732" max="9732" width="13.5703125" customWidth="1"/>
    <col min="9733" max="9733" width="21.5703125" customWidth="1"/>
    <col min="9734" max="9734" width="15.85546875" customWidth="1"/>
    <col min="9735" max="9735" width="16.5703125" customWidth="1"/>
    <col min="9736" max="9736" width="14.28515625" customWidth="1"/>
    <col min="9737" max="9737" width="26.28515625" customWidth="1"/>
    <col min="9738" max="9738" width="18.7109375" customWidth="1"/>
    <col min="9739" max="9739" width="15.5703125" customWidth="1"/>
    <col min="9985" max="9985" width="7.28515625" customWidth="1"/>
    <col min="9986" max="9986" width="23.7109375" customWidth="1"/>
    <col min="9987" max="9987" width="16.28515625" customWidth="1"/>
    <col min="9988" max="9988" width="13.5703125" customWidth="1"/>
    <col min="9989" max="9989" width="21.5703125" customWidth="1"/>
    <col min="9990" max="9990" width="15.85546875" customWidth="1"/>
    <col min="9991" max="9991" width="16.5703125" customWidth="1"/>
    <col min="9992" max="9992" width="14.28515625" customWidth="1"/>
    <col min="9993" max="9993" width="26.28515625" customWidth="1"/>
    <col min="9994" max="9994" width="18.7109375" customWidth="1"/>
    <col min="9995" max="9995" width="15.5703125" customWidth="1"/>
    <col min="10241" max="10241" width="7.28515625" customWidth="1"/>
    <col min="10242" max="10242" width="23.7109375" customWidth="1"/>
    <col min="10243" max="10243" width="16.28515625" customWidth="1"/>
    <col min="10244" max="10244" width="13.5703125" customWidth="1"/>
    <col min="10245" max="10245" width="21.5703125" customWidth="1"/>
    <col min="10246" max="10246" width="15.85546875" customWidth="1"/>
    <col min="10247" max="10247" width="16.5703125" customWidth="1"/>
    <col min="10248" max="10248" width="14.28515625" customWidth="1"/>
    <col min="10249" max="10249" width="26.28515625" customWidth="1"/>
    <col min="10250" max="10250" width="18.7109375" customWidth="1"/>
    <col min="10251" max="10251" width="15.5703125" customWidth="1"/>
    <col min="10497" max="10497" width="7.28515625" customWidth="1"/>
    <col min="10498" max="10498" width="23.7109375" customWidth="1"/>
    <col min="10499" max="10499" width="16.28515625" customWidth="1"/>
    <col min="10500" max="10500" width="13.5703125" customWidth="1"/>
    <col min="10501" max="10501" width="21.5703125" customWidth="1"/>
    <col min="10502" max="10502" width="15.85546875" customWidth="1"/>
    <col min="10503" max="10503" width="16.5703125" customWidth="1"/>
    <col min="10504" max="10504" width="14.28515625" customWidth="1"/>
    <col min="10505" max="10505" width="26.28515625" customWidth="1"/>
    <col min="10506" max="10506" width="18.7109375" customWidth="1"/>
    <col min="10507" max="10507" width="15.5703125" customWidth="1"/>
    <col min="10753" max="10753" width="7.28515625" customWidth="1"/>
    <col min="10754" max="10754" width="23.7109375" customWidth="1"/>
    <col min="10755" max="10755" width="16.28515625" customWidth="1"/>
    <col min="10756" max="10756" width="13.5703125" customWidth="1"/>
    <col min="10757" max="10757" width="21.5703125" customWidth="1"/>
    <col min="10758" max="10758" width="15.85546875" customWidth="1"/>
    <col min="10759" max="10759" width="16.5703125" customWidth="1"/>
    <col min="10760" max="10760" width="14.28515625" customWidth="1"/>
    <col min="10761" max="10761" width="26.28515625" customWidth="1"/>
    <col min="10762" max="10762" width="18.7109375" customWidth="1"/>
    <col min="10763" max="10763" width="15.5703125" customWidth="1"/>
    <col min="11009" max="11009" width="7.28515625" customWidth="1"/>
    <col min="11010" max="11010" width="23.7109375" customWidth="1"/>
    <col min="11011" max="11011" width="16.28515625" customWidth="1"/>
    <col min="11012" max="11012" width="13.5703125" customWidth="1"/>
    <col min="11013" max="11013" width="21.5703125" customWidth="1"/>
    <col min="11014" max="11014" width="15.85546875" customWidth="1"/>
    <col min="11015" max="11015" width="16.5703125" customWidth="1"/>
    <col min="11016" max="11016" width="14.28515625" customWidth="1"/>
    <col min="11017" max="11017" width="26.28515625" customWidth="1"/>
    <col min="11018" max="11018" width="18.7109375" customWidth="1"/>
    <col min="11019" max="11019" width="15.5703125" customWidth="1"/>
    <col min="11265" max="11265" width="7.28515625" customWidth="1"/>
    <col min="11266" max="11266" width="23.7109375" customWidth="1"/>
    <col min="11267" max="11267" width="16.28515625" customWidth="1"/>
    <col min="11268" max="11268" width="13.5703125" customWidth="1"/>
    <col min="11269" max="11269" width="21.5703125" customWidth="1"/>
    <col min="11270" max="11270" width="15.85546875" customWidth="1"/>
    <col min="11271" max="11271" width="16.5703125" customWidth="1"/>
    <col min="11272" max="11272" width="14.28515625" customWidth="1"/>
    <col min="11273" max="11273" width="26.28515625" customWidth="1"/>
    <col min="11274" max="11274" width="18.7109375" customWidth="1"/>
    <col min="11275" max="11275" width="15.5703125" customWidth="1"/>
    <col min="11521" max="11521" width="7.28515625" customWidth="1"/>
    <col min="11522" max="11522" width="23.7109375" customWidth="1"/>
    <col min="11523" max="11523" width="16.28515625" customWidth="1"/>
    <col min="11524" max="11524" width="13.5703125" customWidth="1"/>
    <col min="11525" max="11525" width="21.5703125" customWidth="1"/>
    <col min="11526" max="11526" width="15.85546875" customWidth="1"/>
    <col min="11527" max="11527" width="16.5703125" customWidth="1"/>
    <col min="11528" max="11528" width="14.28515625" customWidth="1"/>
    <col min="11529" max="11529" width="26.28515625" customWidth="1"/>
    <col min="11530" max="11530" width="18.7109375" customWidth="1"/>
    <col min="11531" max="11531" width="15.5703125" customWidth="1"/>
    <col min="11777" max="11777" width="7.28515625" customWidth="1"/>
    <col min="11778" max="11778" width="23.7109375" customWidth="1"/>
    <col min="11779" max="11779" width="16.28515625" customWidth="1"/>
    <col min="11780" max="11780" width="13.5703125" customWidth="1"/>
    <col min="11781" max="11781" width="21.5703125" customWidth="1"/>
    <col min="11782" max="11782" width="15.85546875" customWidth="1"/>
    <col min="11783" max="11783" width="16.5703125" customWidth="1"/>
    <col min="11784" max="11784" width="14.28515625" customWidth="1"/>
    <col min="11785" max="11785" width="26.28515625" customWidth="1"/>
    <col min="11786" max="11786" width="18.7109375" customWidth="1"/>
    <col min="11787" max="11787" width="15.5703125" customWidth="1"/>
    <col min="12033" max="12033" width="7.28515625" customWidth="1"/>
    <col min="12034" max="12034" width="23.7109375" customWidth="1"/>
    <col min="12035" max="12035" width="16.28515625" customWidth="1"/>
    <col min="12036" max="12036" width="13.5703125" customWidth="1"/>
    <col min="12037" max="12037" width="21.5703125" customWidth="1"/>
    <col min="12038" max="12038" width="15.85546875" customWidth="1"/>
    <col min="12039" max="12039" width="16.5703125" customWidth="1"/>
    <col min="12040" max="12040" width="14.28515625" customWidth="1"/>
    <col min="12041" max="12041" width="26.28515625" customWidth="1"/>
    <col min="12042" max="12042" width="18.7109375" customWidth="1"/>
    <col min="12043" max="12043" width="15.5703125" customWidth="1"/>
    <col min="12289" max="12289" width="7.28515625" customWidth="1"/>
    <col min="12290" max="12290" width="23.7109375" customWidth="1"/>
    <col min="12291" max="12291" width="16.28515625" customWidth="1"/>
    <col min="12292" max="12292" width="13.5703125" customWidth="1"/>
    <col min="12293" max="12293" width="21.5703125" customWidth="1"/>
    <col min="12294" max="12294" width="15.85546875" customWidth="1"/>
    <col min="12295" max="12295" width="16.5703125" customWidth="1"/>
    <col min="12296" max="12296" width="14.28515625" customWidth="1"/>
    <col min="12297" max="12297" width="26.28515625" customWidth="1"/>
    <col min="12298" max="12298" width="18.7109375" customWidth="1"/>
    <col min="12299" max="12299" width="15.5703125" customWidth="1"/>
    <col min="12545" max="12545" width="7.28515625" customWidth="1"/>
    <col min="12546" max="12546" width="23.7109375" customWidth="1"/>
    <col min="12547" max="12547" width="16.28515625" customWidth="1"/>
    <col min="12548" max="12548" width="13.5703125" customWidth="1"/>
    <col min="12549" max="12549" width="21.5703125" customWidth="1"/>
    <col min="12550" max="12550" width="15.85546875" customWidth="1"/>
    <col min="12551" max="12551" width="16.5703125" customWidth="1"/>
    <col min="12552" max="12552" width="14.28515625" customWidth="1"/>
    <col min="12553" max="12553" width="26.28515625" customWidth="1"/>
    <col min="12554" max="12554" width="18.7109375" customWidth="1"/>
    <col min="12555" max="12555" width="15.5703125" customWidth="1"/>
    <col min="12801" max="12801" width="7.28515625" customWidth="1"/>
    <col min="12802" max="12802" width="23.7109375" customWidth="1"/>
    <col min="12803" max="12803" width="16.28515625" customWidth="1"/>
    <col min="12804" max="12804" width="13.5703125" customWidth="1"/>
    <col min="12805" max="12805" width="21.5703125" customWidth="1"/>
    <col min="12806" max="12806" width="15.85546875" customWidth="1"/>
    <col min="12807" max="12807" width="16.5703125" customWidth="1"/>
    <col min="12808" max="12808" width="14.28515625" customWidth="1"/>
    <col min="12809" max="12809" width="26.28515625" customWidth="1"/>
    <col min="12810" max="12810" width="18.7109375" customWidth="1"/>
    <col min="12811" max="12811" width="15.5703125" customWidth="1"/>
    <col min="13057" max="13057" width="7.28515625" customWidth="1"/>
    <col min="13058" max="13058" width="23.7109375" customWidth="1"/>
    <col min="13059" max="13059" width="16.28515625" customWidth="1"/>
    <col min="13060" max="13060" width="13.5703125" customWidth="1"/>
    <col min="13061" max="13061" width="21.5703125" customWidth="1"/>
    <col min="13062" max="13062" width="15.85546875" customWidth="1"/>
    <col min="13063" max="13063" width="16.5703125" customWidth="1"/>
    <col min="13064" max="13064" width="14.28515625" customWidth="1"/>
    <col min="13065" max="13065" width="26.28515625" customWidth="1"/>
    <col min="13066" max="13066" width="18.7109375" customWidth="1"/>
    <col min="13067" max="13067" width="15.5703125" customWidth="1"/>
    <col min="13313" max="13313" width="7.28515625" customWidth="1"/>
    <col min="13314" max="13314" width="23.7109375" customWidth="1"/>
    <col min="13315" max="13315" width="16.28515625" customWidth="1"/>
    <col min="13316" max="13316" width="13.5703125" customWidth="1"/>
    <col min="13317" max="13317" width="21.5703125" customWidth="1"/>
    <col min="13318" max="13318" width="15.85546875" customWidth="1"/>
    <col min="13319" max="13319" width="16.5703125" customWidth="1"/>
    <col min="13320" max="13320" width="14.28515625" customWidth="1"/>
    <col min="13321" max="13321" width="26.28515625" customWidth="1"/>
    <col min="13322" max="13322" width="18.7109375" customWidth="1"/>
    <col min="13323" max="13323" width="15.5703125" customWidth="1"/>
    <col min="13569" max="13569" width="7.28515625" customWidth="1"/>
    <col min="13570" max="13570" width="23.7109375" customWidth="1"/>
    <col min="13571" max="13571" width="16.28515625" customWidth="1"/>
    <col min="13572" max="13572" width="13.5703125" customWidth="1"/>
    <col min="13573" max="13573" width="21.5703125" customWidth="1"/>
    <col min="13574" max="13574" width="15.85546875" customWidth="1"/>
    <col min="13575" max="13575" width="16.5703125" customWidth="1"/>
    <col min="13576" max="13576" width="14.28515625" customWidth="1"/>
    <col min="13577" max="13577" width="26.28515625" customWidth="1"/>
    <col min="13578" max="13578" width="18.7109375" customWidth="1"/>
    <col min="13579" max="13579" width="15.5703125" customWidth="1"/>
    <col min="13825" max="13825" width="7.28515625" customWidth="1"/>
    <col min="13826" max="13826" width="23.7109375" customWidth="1"/>
    <col min="13827" max="13827" width="16.28515625" customWidth="1"/>
    <col min="13828" max="13828" width="13.5703125" customWidth="1"/>
    <col min="13829" max="13829" width="21.5703125" customWidth="1"/>
    <col min="13830" max="13830" width="15.85546875" customWidth="1"/>
    <col min="13831" max="13831" width="16.5703125" customWidth="1"/>
    <col min="13832" max="13832" width="14.28515625" customWidth="1"/>
    <col min="13833" max="13833" width="26.28515625" customWidth="1"/>
    <col min="13834" max="13834" width="18.7109375" customWidth="1"/>
    <col min="13835" max="13835" width="15.5703125" customWidth="1"/>
    <col min="14081" max="14081" width="7.28515625" customWidth="1"/>
    <col min="14082" max="14082" width="23.7109375" customWidth="1"/>
    <col min="14083" max="14083" width="16.28515625" customWidth="1"/>
    <col min="14084" max="14084" width="13.5703125" customWidth="1"/>
    <col min="14085" max="14085" width="21.5703125" customWidth="1"/>
    <col min="14086" max="14086" width="15.85546875" customWidth="1"/>
    <col min="14087" max="14087" width="16.5703125" customWidth="1"/>
    <col min="14088" max="14088" width="14.28515625" customWidth="1"/>
    <col min="14089" max="14089" width="26.28515625" customWidth="1"/>
    <col min="14090" max="14090" width="18.7109375" customWidth="1"/>
    <col min="14091" max="14091" width="15.5703125" customWidth="1"/>
    <col min="14337" max="14337" width="7.28515625" customWidth="1"/>
    <col min="14338" max="14338" width="23.7109375" customWidth="1"/>
    <col min="14339" max="14339" width="16.28515625" customWidth="1"/>
    <col min="14340" max="14340" width="13.5703125" customWidth="1"/>
    <col min="14341" max="14341" width="21.5703125" customWidth="1"/>
    <col min="14342" max="14342" width="15.85546875" customWidth="1"/>
    <col min="14343" max="14343" width="16.5703125" customWidth="1"/>
    <col min="14344" max="14344" width="14.28515625" customWidth="1"/>
    <col min="14345" max="14345" width="26.28515625" customWidth="1"/>
    <col min="14346" max="14346" width="18.7109375" customWidth="1"/>
    <col min="14347" max="14347" width="15.5703125" customWidth="1"/>
    <col min="14593" max="14593" width="7.28515625" customWidth="1"/>
    <col min="14594" max="14594" width="23.7109375" customWidth="1"/>
    <col min="14595" max="14595" width="16.28515625" customWidth="1"/>
    <col min="14596" max="14596" width="13.5703125" customWidth="1"/>
    <col min="14597" max="14597" width="21.5703125" customWidth="1"/>
    <col min="14598" max="14598" width="15.85546875" customWidth="1"/>
    <col min="14599" max="14599" width="16.5703125" customWidth="1"/>
    <col min="14600" max="14600" width="14.28515625" customWidth="1"/>
    <col min="14601" max="14601" width="26.28515625" customWidth="1"/>
    <col min="14602" max="14602" width="18.7109375" customWidth="1"/>
    <col min="14603" max="14603" width="15.5703125" customWidth="1"/>
    <col min="14849" max="14849" width="7.28515625" customWidth="1"/>
    <col min="14850" max="14850" width="23.7109375" customWidth="1"/>
    <col min="14851" max="14851" width="16.28515625" customWidth="1"/>
    <col min="14852" max="14852" width="13.5703125" customWidth="1"/>
    <col min="14853" max="14853" width="21.5703125" customWidth="1"/>
    <col min="14854" max="14854" width="15.85546875" customWidth="1"/>
    <col min="14855" max="14855" width="16.5703125" customWidth="1"/>
    <col min="14856" max="14856" width="14.28515625" customWidth="1"/>
    <col min="14857" max="14857" width="26.28515625" customWidth="1"/>
    <col min="14858" max="14858" width="18.7109375" customWidth="1"/>
    <col min="14859" max="14859" width="15.5703125" customWidth="1"/>
    <col min="15105" max="15105" width="7.28515625" customWidth="1"/>
    <col min="15106" max="15106" width="23.7109375" customWidth="1"/>
    <col min="15107" max="15107" width="16.28515625" customWidth="1"/>
    <col min="15108" max="15108" width="13.5703125" customWidth="1"/>
    <col min="15109" max="15109" width="21.5703125" customWidth="1"/>
    <col min="15110" max="15110" width="15.85546875" customWidth="1"/>
    <col min="15111" max="15111" width="16.5703125" customWidth="1"/>
    <col min="15112" max="15112" width="14.28515625" customWidth="1"/>
    <col min="15113" max="15113" width="26.28515625" customWidth="1"/>
    <col min="15114" max="15114" width="18.7109375" customWidth="1"/>
    <col min="15115" max="15115" width="15.5703125" customWidth="1"/>
    <col min="15361" max="15361" width="7.28515625" customWidth="1"/>
    <col min="15362" max="15362" width="23.7109375" customWidth="1"/>
    <col min="15363" max="15363" width="16.28515625" customWidth="1"/>
    <col min="15364" max="15364" width="13.5703125" customWidth="1"/>
    <col min="15365" max="15365" width="21.5703125" customWidth="1"/>
    <col min="15366" max="15366" width="15.85546875" customWidth="1"/>
    <col min="15367" max="15367" width="16.5703125" customWidth="1"/>
    <col min="15368" max="15368" width="14.28515625" customWidth="1"/>
    <col min="15369" max="15369" width="26.28515625" customWidth="1"/>
    <col min="15370" max="15370" width="18.7109375" customWidth="1"/>
    <col min="15371" max="15371" width="15.5703125" customWidth="1"/>
    <col min="15617" max="15617" width="7.28515625" customWidth="1"/>
    <col min="15618" max="15618" width="23.7109375" customWidth="1"/>
    <col min="15619" max="15619" width="16.28515625" customWidth="1"/>
    <col min="15620" max="15620" width="13.5703125" customWidth="1"/>
    <col min="15621" max="15621" width="21.5703125" customWidth="1"/>
    <col min="15622" max="15622" width="15.85546875" customWidth="1"/>
    <col min="15623" max="15623" width="16.5703125" customWidth="1"/>
    <col min="15624" max="15624" width="14.28515625" customWidth="1"/>
    <col min="15625" max="15625" width="26.28515625" customWidth="1"/>
    <col min="15626" max="15626" width="18.7109375" customWidth="1"/>
    <col min="15627" max="15627" width="15.5703125" customWidth="1"/>
    <col min="15873" max="15873" width="7.28515625" customWidth="1"/>
    <col min="15874" max="15874" width="23.7109375" customWidth="1"/>
    <col min="15875" max="15875" width="16.28515625" customWidth="1"/>
    <col min="15876" max="15876" width="13.5703125" customWidth="1"/>
    <col min="15877" max="15877" width="21.5703125" customWidth="1"/>
    <col min="15878" max="15878" width="15.85546875" customWidth="1"/>
    <col min="15879" max="15879" width="16.5703125" customWidth="1"/>
    <col min="15880" max="15880" width="14.28515625" customWidth="1"/>
    <col min="15881" max="15881" width="26.28515625" customWidth="1"/>
    <col min="15882" max="15882" width="18.7109375" customWidth="1"/>
    <col min="15883" max="15883" width="15.5703125" customWidth="1"/>
    <col min="16129" max="16129" width="7.28515625" customWidth="1"/>
    <col min="16130" max="16130" width="23.7109375" customWidth="1"/>
    <col min="16131" max="16131" width="16.28515625" customWidth="1"/>
    <col min="16132" max="16132" width="13.5703125" customWidth="1"/>
    <col min="16133" max="16133" width="21.5703125" customWidth="1"/>
    <col min="16134" max="16134" width="15.85546875" customWidth="1"/>
    <col min="16135" max="16135" width="16.5703125" customWidth="1"/>
    <col min="16136" max="16136" width="14.28515625" customWidth="1"/>
    <col min="16137" max="16137" width="26.28515625" customWidth="1"/>
    <col min="16138" max="16138" width="18.7109375" customWidth="1"/>
    <col min="16139" max="16139" width="15.5703125" customWidth="1"/>
  </cols>
  <sheetData>
    <row r="1" spans="1:21" ht="18.75" customHeight="1" x14ac:dyDescent="0.25">
      <c r="K1" s="1"/>
      <c r="L1" s="1"/>
      <c r="M1" s="1" t="s">
        <v>0</v>
      </c>
    </row>
    <row r="2" spans="1:21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97</v>
      </c>
    </row>
    <row r="3" spans="1:21" ht="61.5" customHeight="1" x14ac:dyDescent="0.25">
      <c r="A3" s="2"/>
      <c r="B3" s="228" t="s">
        <v>628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21" ht="31.5" customHeight="1" x14ac:dyDescent="0.25">
      <c r="A4" s="230" t="s">
        <v>3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21" ht="33" customHeight="1" x14ac:dyDescent="0.25">
      <c r="A5" s="231" t="s">
        <v>4</v>
      </c>
      <c r="B5" s="231" t="s">
        <v>5</v>
      </c>
      <c r="C5" s="232" t="s">
        <v>6</v>
      </c>
      <c r="D5" s="232"/>
      <c r="E5" s="232"/>
      <c r="F5" s="232" t="s">
        <v>7</v>
      </c>
      <c r="G5" s="232" t="s">
        <v>8</v>
      </c>
      <c r="H5" s="232"/>
      <c r="I5" s="232"/>
      <c r="J5" s="232"/>
      <c r="K5" s="233" t="s">
        <v>9</v>
      </c>
    </row>
    <row r="6" spans="1:21" ht="158.25" customHeight="1" x14ac:dyDescent="0.25">
      <c r="A6" s="231"/>
      <c r="B6" s="231"/>
      <c r="C6" s="5" t="s">
        <v>10</v>
      </c>
      <c r="D6" s="5" t="s">
        <v>11</v>
      </c>
      <c r="E6" s="5" t="s">
        <v>12</v>
      </c>
      <c r="F6" s="232"/>
      <c r="G6" s="6" t="s">
        <v>13</v>
      </c>
      <c r="H6" s="5" t="s">
        <v>14</v>
      </c>
      <c r="I6" s="5" t="s">
        <v>15</v>
      </c>
      <c r="J6" s="5" t="s">
        <v>14</v>
      </c>
      <c r="K6" s="233"/>
      <c r="U6" s="182"/>
    </row>
    <row r="7" spans="1:21" ht="15.75" x14ac:dyDescent="0.25">
      <c r="A7" s="7">
        <v>1</v>
      </c>
      <c r="B7" s="8" t="s">
        <v>620</v>
      </c>
      <c r="C7" s="72">
        <v>192.19</v>
      </c>
      <c r="D7" s="72">
        <v>15.72</v>
      </c>
      <c r="E7" s="7" t="s">
        <v>621</v>
      </c>
      <c r="F7" s="73">
        <f>SUM(C7,D7)</f>
        <v>207.91</v>
      </c>
      <c r="G7" s="183"/>
      <c r="H7" s="72"/>
      <c r="I7" s="184" t="s">
        <v>621</v>
      </c>
      <c r="J7" s="72">
        <v>15.72</v>
      </c>
      <c r="K7" s="58"/>
    </row>
    <row r="8" spans="1:21" ht="15.75" x14ac:dyDescent="0.25">
      <c r="A8" s="7"/>
      <c r="B8" s="8"/>
      <c r="C8" s="72"/>
      <c r="D8" s="185">
        <v>131.03</v>
      </c>
      <c r="E8" s="7" t="s">
        <v>98</v>
      </c>
      <c r="F8" s="73">
        <f t="shared" ref="F8:F56" si="0">SUM(C8,D8)</f>
        <v>131.03</v>
      </c>
      <c r="G8" s="183"/>
      <c r="H8" s="72"/>
      <c r="I8" s="184" t="s">
        <v>98</v>
      </c>
      <c r="J8" s="185">
        <v>131.03</v>
      </c>
      <c r="K8" s="58"/>
    </row>
    <row r="9" spans="1:21" ht="15.75" x14ac:dyDescent="0.25">
      <c r="A9" s="7"/>
      <c r="B9" s="8"/>
      <c r="C9" s="72"/>
      <c r="D9" s="72">
        <v>4.93</v>
      </c>
      <c r="E9" s="7" t="s">
        <v>71</v>
      </c>
      <c r="F9" s="186">
        <f t="shared" si="0"/>
        <v>4.93</v>
      </c>
      <c r="G9" s="183"/>
      <c r="H9" s="72"/>
      <c r="I9" s="184" t="s">
        <v>71</v>
      </c>
      <c r="J9" s="72">
        <v>4.93</v>
      </c>
      <c r="K9" s="58"/>
    </row>
    <row r="10" spans="1:21" ht="15.75" x14ac:dyDescent="0.25">
      <c r="A10" s="7"/>
      <c r="B10" s="8"/>
      <c r="C10" s="72"/>
      <c r="D10" s="72">
        <v>24.02</v>
      </c>
      <c r="E10" s="7" t="s">
        <v>54</v>
      </c>
      <c r="F10" s="73">
        <f t="shared" si="0"/>
        <v>24.02</v>
      </c>
      <c r="G10" s="183"/>
      <c r="H10" s="72"/>
      <c r="I10" s="184" t="s">
        <v>54</v>
      </c>
      <c r="J10" s="72">
        <v>24.02</v>
      </c>
      <c r="K10" s="58"/>
    </row>
    <row r="11" spans="1:21" ht="15.75" x14ac:dyDescent="0.25">
      <c r="A11" s="7"/>
      <c r="B11" s="8"/>
      <c r="C11" s="72"/>
      <c r="D11" s="72">
        <v>489.92</v>
      </c>
      <c r="E11" s="7" t="s">
        <v>17</v>
      </c>
      <c r="F11" s="73">
        <f t="shared" si="0"/>
        <v>489.92</v>
      </c>
      <c r="G11" s="183"/>
      <c r="H11" s="72"/>
      <c r="I11" s="7" t="s">
        <v>17</v>
      </c>
      <c r="J11" s="72">
        <v>655.52</v>
      </c>
      <c r="K11" s="58"/>
    </row>
    <row r="12" spans="1:21" ht="15.75" x14ac:dyDescent="0.25">
      <c r="A12" s="7"/>
      <c r="B12" s="8"/>
      <c r="C12" s="72"/>
      <c r="D12" s="185"/>
      <c r="E12" s="7"/>
      <c r="F12" s="186">
        <f t="shared" si="0"/>
        <v>0</v>
      </c>
      <c r="G12" s="13"/>
      <c r="H12" s="72"/>
      <c r="I12" s="7" t="s">
        <v>622</v>
      </c>
      <c r="J12" s="72">
        <v>3412.4</v>
      </c>
      <c r="K12" s="58"/>
    </row>
    <row r="13" spans="1:21" ht="31.5" customHeight="1" x14ac:dyDescent="0.25">
      <c r="A13" s="7"/>
      <c r="B13" s="8"/>
      <c r="C13" s="72"/>
      <c r="D13" s="72">
        <v>3412.4</v>
      </c>
      <c r="E13" s="7" t="s">
        <v>622</v>
      </c>
      <c r="F13" s="73">
        <f t="shared" si="0"/>
        <v>3412.4</v>
      </c>
      <c r="G13" s="13"/>
      <c r="H13" s="72"/>
      <c r="I13" s="7" t="s">
        <v>623</v>
      </c>
      <c r="J13" s="72">
        <v>32.130000000000003</v>
      </c>
      <c r="K13" s="58"/>
    </row>
    <row r="14" spans="1:21" ht="36.75" customHeight="1" x14ac:dyDescent="0.25">
      <c r="A14" s="7"/>
      <c r="B14" s="8"/>
      <c r="C14" s="72"/>
      <c r="D14" s="72">
        <v>32.130000000000003</v>
      </c>
      <c r="E14" s="7" t="s">
        <v>623</v>
      </c>
      <c r="F14" s="186">
        <f t="shared" si="0"/>
        <v>32.130000000000003</v>
      </c>
      <c r="G14" s="13"/>
      <c r="H14" s="72"/>
      <c r="I14" s="187"/>
      <c r="J14" s="187"/>
      <c r="K14" s="58"/>
    </row>
    <row r="15" spans="1:21" ht="31.5" x14ac:dyDescent="0.25">
      <c r="A15" s="13">
        <v>2</v>
      </c>
      <c r="B15" s="10" t="s">
        <v>227</v>
      </c>
      <c r="C15" s="72"/>
      <c r="D15" s="72">
        <v>165.6</v>
      </c>
      <c r="E15" s="7" t="s">
        <v>17</v>
      </c>
      <c r="F15" s="73">
        <f t="shared" si="0"/>
        <v>165.6</v>
      </c>
      <c r="G15" s="188"/>
      <c r="H15" s="188"/>
      <c r="I15" s="187"/>
      <c r="J15" s="187"/>
      <c r="K15" s="58"/>
    </row>
    <row r="16" spans="1:21" ht="15.75" x14ac:dyDescent="0.25">
      <c r="A16" s="13"/>
      <c r="B16" s="10"/>
      <c r="C16" s="72"/>
      <c r="D16" s="185"/>
      <c r="E16" s="71"/>
      <c r="F16" s="186">
        <f t="shared" si="0"/>
        <v>0</v>
      </c>
      <c r="G16" s="188"/>
      <c r="H16" s="189"/>
      <c r="I16" s="10"/>
      <c r="J16" s="57"/>
      <c r="K16" s="58"/>
    </row>
    <row r="17" spans="1:11" ht="15.75" x14ac:dyDescent="0.25">
      <c r="A17" s="13"/>
      <c r="B17" s="10"/>
      <c r="C17" s="72"/>
      <c r="D17" s="185"/>
      <c r="E17" s="71"/>
      <c r="F17" s="186">
        <f t="shared" si="0"/>
        <v>0</v>
      </c>
      <c r="G17" s="188"/>
      <c r="H17" s="189"/>
      <c r="I17" s="190"/>
      <c r="J17" s="57"/>
      <c r="K17" s="58"/>
    </row>
    <row r="18" spans="1:11" ht="15.75" x14ac:dyDescent="0.25">
      <c r="A18" s="13"/>
      <c r="B18" s="10"/>
      <c r="C18" s="72"/>
      <c r="D18" s="185"/>
      <c r="E18" s="10"/>
      <c r="F18" s="186">
        <f t="shared" si="0"/>
        <v>0</v>
      </c>
      <c r="G18" s="191"/>
      <c r="H18" s="192"/>
      <c r="I18" s="193"/>
      <c r="J18" s="57"/>
      <c r="K18" s="58"/>
    </row>
    <row r="19" spans="1:11" ht="15" customHeight="1" x14ac:dyDescent="0.25">
      <c r="A19" s="13"/>
      <c r="B19" s="8"/>
      <c r="C19" s="72"/>
      <c r="D19" s="185"/>
      <c r="E19" s="10"/>
      <c r="F19" s="186">
        <f t="shared" si="0"/>
        <v>0</v>
      </c>
      <c r="G19" s="13"/>
      <c r="H19" s="194"/>
      <c r="I19" s="10"/>
      <c r="J19" s="57"/>
      <c r="K19" s="58"/>
    </row>
    <row r="20" spans="1:11" ht="15" customHeight="1" x14ac:dyDescent="0.25">
      <c r="A20" s="13"/>
      <c r="B20" s="8"/>
      <c r="C20" s="72"/>
      <c r="D20" s="185"/>
      <c r="E20" s="10"/>
      <c r="F20" s="186">
        <f t="shared" si="0"/>
        <v>0</v>
      </c>
      <c r="G20" s="13"/>
      <c r="H20" s="194"/>
      <c r="I20" s="10"/>
      <c r="J20" s="57"/>
      <c r="K20" s="58"/>
    </row>
    <row r="21" spans="1:11" ht="15" customHeight="1" x14ac:dyDescent="0.25">
      <c r="A21" s="13"/>
      <c r="B21" s="8"/>
      <c r="C21" s="72"/>
      <c r="D21" s="185"/>
      <c r="E21" s="10"/>
      <c r="F21" s="186">
        <f t="shared" si="0"/>
        <v>0</v>
      </c>
      <c r="G21" s="187"/>
      <c r="H21" s="187"/>
      <c r="I21" s="187"/>
      <c r="J21" s="57"/>
      <c r="K21" s="58"/>
    </row>
    <row r="22" spans="1:11" ht="15.75" x14ac:dyDescent="0.25">
      <c r="A22" s="7"/>
      <c r="B22" s="8"/>
      <c r="C22" s="72"/>
      <c r="D22" s="185"/>
      <c r="E22" s="10"/>
      <c r="F22" s="186">
        <f t="shared" si="0"/>
        <v>0</v>
      </c>
      <c r="G22" s="187"/>
      <c r="H22" s="187"/>
      <c r="J22" s="57"/>
      <c r="K22" s="58"/>
    </row>
    <row r="23" spans="1:11" ht="15.75" x14ac:dyDescent="0.25">
      <c r="A23" s="7"/>
      <c r="B23" s="8"/>
      <c r="C23" s="72"/>
      <c r="D23" s="185"/>
      <c r="E23" s="10"/>
      <c r="F23" s="186">
        <f t="shared" si="0"/>
        <v>0</v>
      </c>
      <c r="G23" s="13"/>
      <c r="H23" s="194"/>
      <c r="I23" s="7"/>
      <c r="J23" s="57"/>
      <c r="K23" s="58"/>
    </row>
    <row r="24" spans="1:11" ht="15.75" x14ac:dyDescent="0.25">
      <c r="A24" s="7"/>
      <c r="B24" s="8"/>
      <c r="C24" s="72"/>
      <c r="D24" s="185"/>
      <c r="E24" s="10"/>
      <c r="F24" s="186">
        <f t="shared" si="0"/>
        <v>0</v>
      </c>
      <c r="G24" s="13"/>
      <c r="H24" s="195"/>
      <c r="I24" s="184"/>
      <c r="J24" s="57"/>
      <c r="K24" s="58"/>
    </row>
    <row r="25" spans="1:11" ht="15.75" x14ac:dyDescent="0.25">
      <c r="A25" s="7"/>
      <c r="B25" s="8"/>
      <c r="C25" s="72"/>
      <c r="D25" s="185"/>
      <c r="E25" s="10"/>
      <c r="F25" s="186">
        <f t="shared" si="0"/>
        <v>0</v>
      </c>
      <c r="G25" s="13"/>
      <c r="H25" s="194"/>
      <c r="I25" s="184"/>
      <c r="J25" s="57"/>
      <c r="K25" s="58"/>
    </row>
    <row r="26" spans="1:11" ht="15.75" hidden="1" x14ac:dyDescent="0.25">
      <c r="A26" s="7"/>
      <c r="B26" s="8"/>
      <c r="C26" s="72"/>
      <c r="D26" s="185"/>
      <c r="E26" s="10"/>
      <c r="F26" s="63">
        <f t="shared" si="0"/>
        <v>0</v>
      </c>
      <c r="G26" s="8"/>
      <c r="H26" s="196"/>
      <c r="I26" s="10"/>
      <c r="J26" s="57"/>
      <c r="K26" s="58"/>
    </row>
    <row r="27" spans="1:11" ht="15.75" hidden="1" x14ac:dyDescent="0.25">
      <c r="A27" s="7"/>
      <c r="B27" s="8"/>
      <c r="C27" s="72"/>
      <c r="D27" s="185"/>
      <c r="E27" s="10"/>
      <c r="F27" s="63">
        <f t="shared" si="0"/>
        <v>0</v>
      </c>
      <c r="G27" s="8"/>
      <c r="H27" s="196"/>
      <c r="I27" s="10"/>
      <c r="J27" s="57"/>
      <c r="K27" s="58"/>
    </row>
    <row r="28" spans="1:11" ht="15.75" hidden="1" x14ac:dyDescent="0.25">
      <c r="A28" s="7"/>
      <c r="B28" s="8"/>
      <c r="C28" s="72"/>
      <c r="D28" s="185"/>
      <c r="E28" s="10"/>
      <c r="F28" s="63">
        <f t="shared" si="0"/>
        <v>0</v>
      </c>
      <c r="G28" s="8"/>
      <c r="H28" s="196"/>
      <c r="I28" s="10"/>
      <c r="J28" s="57"/>
      <c r="K28" s="58"/>
    </row>
    <row r="29" spans="1:11" ht="15.75" hidden="1" x14ac:dyDescent="0.25">
      <c r="A29" s="7"/>
      <c r="B29" s="8"/>
      <c r="C29" s="72"/>
      <c r="D29" s="185"/>
      <c r="E29" s="10"/>
      <c r="F29" s="63">
        <f t="shared" si="0"/>
        <v>0</v>
      </c>
      <c r="G29" s="8"/>
      <c r="H29" s="196"/>
      <c r="I29" s="10"/>
      <c r="J29" s="57"/>
      <c r="K29" s="58"/>
    </row>
    <row r="30" spans="1:11" ht="15.75" hidden="1" x14ac:dyDescent="0.25">
      <c r="A30" s="7"/>
      <c r="B30" s="8"/>
      <c r="C30" s="72"/>
      <c r="D30" s="185"/>
      <c r="E30" s="10"/>
      <c r="F30" s="63">
        <f t="shared" si="0"/>
        <v>0</v>
      </c>
      <c r="G30" s="8"/>
      <c r="H30" s="196"/>
      <c r="I30" s="10"/>
      <c r="J30" s="57"/>
      <c r="K30" s="58"/>
    </row>
    <row r="31" spans="1:11" ht="15.75" hidden="1" x14ac:dyDescent="0.25">
      <c r="A31" s="13"/>
      <c r="B31" s="8"/>
      <c r="C31" s="72"/>
      <c r="D31" s="185"/>
      <c r="E31" s="10"/>
      <c r="F31" s="63">
        <f t="shared" si="0"/>
        <v>0</v>
      </c>
      <c r="G31" s="8"/>
      <c r="H31" s="196"/>
      <c r="I31" s="10"/>
      <c r="J31" s="57"/>
      <c r="K31" s="58"/>
    </row>
    <row r="32" spans="1:11" ht="15.75" hidden="1" x14ac:dyDescent="0.25">
      <c r="A32" s="13"/>
      <c r="B32" s="8"/>
      <c r="C32" s="72"/>
      <c r="D32" s="185"/>
      <c r="E32" s="10"/>
      <c r="F32" s="63">
        <f t="shared" si="0"/>
        <v>0</v>
      </c>
      <c r="G32" s="8"/>
      <c r="H32" s="196"/>
      <c r="I32" s="10"/>
      <c r="J32" s="57"/>
      <c r="K32" s="58"/>
    </row>
    <row r="33" spans="1:11" ht="15.75" hidden="1" x14ac:dyDescent="0.25">
      <c r="A33" s="7"/>
      <c r="B33" s="8"/>
      <c r="C33" s="72"/>
      <c r="D33" s="185"/>
      <c r="E33" s="10"/>
      <c r="F33" s="63">
        <f t="shared" si="0"/>
        <v>0</v>
      </c>
      <c r="G33" s="8"/>
      <c r="H33" s="196"/>
      <c r="I33" s="10"/>
      <c r="J33" s="57"/>
      <c r="K33" s="58"/>
    </row>
    <row r="34" spans="1:11" ht="15.75" hidden="1" x14ac:dyDescent="0.25">
      <c r="A34" s="7"/>
      <c r="B34" s="8"/>
      <c r="C34" s="72"/>
      <c r="D34" s="185"/>
      <c r="E34" s="10"/>
      <c r="F34" s="63">
        <f t="shared" si="0"/>
        <v>0</v>
      </c>
      <c r="G34" s="8"/>
      <c r="H34" s="196"/>
      <c r="I34" s="10"/>
      <c r="J34" s="57"/>
      <c r="K34" s="58"/>
    </row>
    <row r="35" spans="1:11" ht="15.75" hidden="1" x14ac:dyDescent="0.25">
      <c r="A35" s="7"/>
      <c r="B35" s="8"/>
      <c r="C35" s="72"/>
      <c r="D35" s="185"/>
      <c r="E35" s="10"/>
      <c r="F35" s="63">
        <f t="shared" si="0"/>
        <v>0</v>
      </c>
      <c r="G35" s="8"/>
      <c r="H35" s="196"/>
      <c r="I35" s="10"/>
      <c r="J35" s="57"/>
      <c r="K35" s="58"/>
    </row>
    <row r="36" spans="1:11" ht="15.75" hidden="1" x14ac:dyDescent="0.25">
      <c r="A36" s="7"/>
      <c r="B36" s="8"/>
      <c r="C36" s="72"/>
      <c r="D36" s="185"/>
      <c r="E36" s="10"/>
      <c r="F36" s="63">
        <f t="shared" si="0"/>
        <v>0</v>
      </c>
      <c r="G36" s="8"/>
      <c r="H36" s="196"/>
      <c r="I36" s="10"/>
      <c r="J36" s="57"/>
      <c r="K36" s="58"/>
    </row>
    <row r="37" spans="1:11" ht="15.75" hidden="1" x14ac:dyDescent="0.25">
      <c r="A37" s="7"/>
      <c r="B37" s="8"/>
      <c r="C37" s="72"/>
      <c r="D37" s="185"/>
      <c r="E37" s="10"/>
      <c r="F37" s="63">
        <f t="shared" si="0"/>
        <v>0</v>
      </c>
      <c r="G37" s="8"/>
      <c r="H37" s="196"/>
      <c r="I37" s="10"/>
      <c r="J37" s="57"/>
      <c r="K37" s="58"/>
    </row>
    <row r="38" spans="1:11" ht="15.75" hidden="1" x14ac:dyDescent="0.25">
      <c r="A38" s="7"/>
      <c r="B38" s="8"/>
      <c r="C38" s="72"/>
      <c r="D38" s="185"/>
      <c r="E38" s="10"/>
      <c r="F38" s="63">
        <f t="shared" si="0"/>
        <v>0</v>
      </c>
      <c r="G38" s="8"/>
      <c r="H38" s="196"/>
      <c r="I38" s="10"/>
      <c r="J38" s="57"/>
      <c r="K38" s="58"/>
    </row>
    <row r="39" spans="1:11" ht="15.75" hidden="1" x14ac:dyDescent="0.25">
      <c r="A39" s="7"/>
      <c r="B39" s="8"/>
      <c r="C39" s="72"/>
      <c r="D39" s="185"/>
      <c r="E39" s="10"/>
      <c r="F39" s="63">
        <f t="shared" si="0"/>
        <v>0</v>
      </c>
      <c r="G39" s="8"/>
      <c r="H39" s="196"/>
      <c r="I39" s="10"/>
      <c r="J39" s="57"/>
      <c r="K39" s="58"/>
    </row>
    <row r="40" spans="1:11" ht="15.75" hidden="1" x14ac:dyDescent="0.25">
      <c r="A40" s="7"/>
      <c r="B40" s="8"/>
      <c r="C40" s="72"/>
      <c r="D40" s="185"/>
      <c r="E40" s="10"/>
      <c r="F40" s="63">
        <f t="shared" si="0"/>
        <v>0</v>
      </c>
      <c r="G40" s="8"/>
      <c r="H40" s="196"/>
      <c r="I40" s="10"/>
      <c r="J40" s="57"/>
      <c r="K40" s="58"/>
    </row>
    <row r="41" spans="1:11" ht="15.75" hidden="1" x14ac:dyDescent="0.25">
      <c r="A41" s="13"/>
      <c r="B41" s="8"/>
      <c r="C41" s="72"/>
      <c r="D41" s="185"/>
      <c r="E41" s="10"/>
      <c r="F41" s="63">
        <f t="shared" si="0"/>
        <v>0</v>
      </c>
      <c r="G41" s="8"/>
      <c r="H41" s="196"/>
      <c r="I41" s="10"/>
      <c r="J41" s="57"/>
      <c r="K41" s="58"/>
    </row>
    <row r="42" spans="1:11" ht="15.75" hidden="1" x14ac:dyDescent="0.25">
      <c r="A42" s="13"/>
      <c r="B42" s="8"/>
      <c r="C42" s="72"/>
      <c r="D42" s="185"/>
      <c r="E42" s="10"/>
      <c r="F42" s="63">
        <f t="shared" si="0"/>
        <v>0</v>
      </c>
      <c r="G42" s="8"/>
      <c r="H42" s="196"/>
      <c r="I42" s="10"/>
      <c r="J42" s="57"/>
      <c r="K42" s="58"/>
    </row>
    <row r="43" spans="1:11" ht="15.75" hidden="1" x14ac:dyDescent="0.25">
      <c r="A43" s="7"/>
      <c r="B43" s="8"/>
      <c r="C43" s="72"/>
      <c r="D43" s="185"/>
      <c r="E43" s="10"/>
      <c r="F43" s="63">
        <f t="shared" si="0"/>
        <v>0</v>
      </c>
      <c r="G43" s="8"/>
      <c r="H43" s="196"/>
      <c r="I43" s="10"/>
      <c r="J43" s="57"/>
      <c r="K43" s="58"/>
    </row>
    <row r="44" spans="1:11" ht="15.75" hidden="1" x14ac:dyDescent="0.25">
      <c r="A44" s="7"/>
      <c r="B44" s="8"/>
      <c r="C44" s="72"/>
      <c r="D44" s="185"/>
      <c r="E44" s="10"/>
      <c r="F44" s="63">
        <f t="shared" si="0"/>
        <v>0</v>
      </c>
      <c r="G44" s="8"/>
      <c r="H44" s="196"/>
      <c r="I44" s="10"/>
      <c r="J44" s="57"/>
      <c r="K44" s="58"/>
    </row>
    <row r="45" spans="1:11" ht="15.75" hidden="1" x14ac:dyDescent="0.25">
      <c r="A45" s="7"/>
      <c r="B45" s="8"/>
      <c r="C45" s="72"/>
      <c r="D45" s="185"/>
      <c r="E45" s="10"/>
      <c r="F45" s="63">
        <f t="shared" si="0"/>
        <v>0</v>
      </c>
      <c r="G45" s="8"/>
      <c r="H45" s="196"/>
      <c r="I45" s="10"/>
      <c r="J45" s="57"/>
      <c r="K45" s="58"/>
    </row>
    <row r="46" spans="1:11" ht="15.75" hidden="1" x14ac:dyDescent="0.25">
      <c r="A46" s="7"/>
      <c r="B46" s="8"/>
      <c r="C46" s="72"/>
      <c r="D46" s="185"/>
      <c r="E46" s="10"/>
      <c r="F46" s="63">
        <f t="shared" si="0"/>
        <v>0</v>
      </c>
      <c r="G46" s="8"/>
      <c r="H46" s="196"/>
      <c r="I46" s="10"/>
      <c r="J46" s="57"/>
      <c r="K46" s="58"/>
    </row>
    <row r="47" spans="1:11" ht="15.75" hidden="1" x14ac:dyDescent="0.25">
      <c r="A47" s="7"/>
      <c r="B47" s="8"/>
      <c r="C47" s="72"/>
      <c r="D47" s="185"/>
      <c r="E47" s="10"/>
      <c r="F47" s="63">
        <f t="shared" si="0"/>
        <v>0</v>
      </c>
      <c r="G47" s="8"/>
      <c r="H47" s="196"/>
      <c r="I47" s="10"/>
      <c r="J47" s="57"/>
      <c r="K47" s="58"/>
    </row>
    <row r="48" spans="1:11" ht="15.75" hidden="1" x14ac:dyDescent="0.25">
      <c r="A48" s="7"/>
      <c r="B48" s="8"/>
      <c r="C48" s="72"/>
      <c r="D48" s="185"/>
      <c r="E48" s="10"/>
      <c r="F48" s="63">
        <f t="shared" si="0"/>
        <v>0</v>
      </c>
      <c r="G48" s="8"/>
      <c r="H48" s="196"/>
      <c r="I48" s="10"/>
      <c r="J48" s="57"/>
      <c r="K48" s="58"/>
    </row>
    <row r="49" spans="1:11" ht="15.75" hidden="1" x14ac:dyDescent="0.25">
      <c r="A49" s="7"/>
      <c r="B49" s="8"/>
      <c r="C49" s="72"/>
      <c r="D49" s="185"/>
      <c r="E49" s="10"/>
      <c r="F49" s="63">
        <f t="shared" si="0"/>
        <v>0</v>
      </c>
      <c r="G49" s="8"/>
      <c r="H49" s="196"/>
      <c r="I49" s="10"/>
      <c r="J49" s="57"/>
      <c r="K49" s="58"/>
    </row>
    <row r="50" spans="1:11" ht="15.75" hidden="1" x14ac:dyDescent="0.25">
      <c r="A50" s="7"/>
      <c r="B50" s="8"/>
      <c r="C50" s="72"/>
      <c r="D50" s="185"/>
      <c r="E50" s="10"/>
      <c r="F50" s="63">
        <f t="shared" si="0"/>
        <v>0</v>
      </c>
      <c r="G50" s="8"/>
      <c r="H50" s="196"/>
      <c r="I50" s="10"/>
      <c r="J50" s="57"/>
      <c r="K50" s="58"/>
    </row>
    <row r="51" spans="1:11" ht="15.75" hidden="1" x14ac:dyDescent="0.25">
      <c r="A51" s="13"/>
      <c r="B51" s="8"/>
      <c r="C51" s="72"/>
      <c r="D51" s="185"/>
      <c r="E51" s="10"/>
      <c r="F51" s="63">
        <f t="shared" si="0"/>
        <v>0</v>
      </c>
      <c r="G51" s="8"/>
      <c r="H51" s="196"/>
      <c r="I51" s="10"/>
      <c r="J51" s="57"/>
      <c r="K51" s="58"/>
    </row>
    <row r="52" spans="1:11" ht="15.75" hidden="1" x14ac:dyDescent="0.25">
      <c r="A52" s="13"/>
      <c r="B52" s="8"/>
      <c r="C52" s="72"/>
      <c r="D52" s="185"/>
      <c r="E52" s="10"/>
      <c r="F52" s="63">
        <f t="shared" si="0"/>
        <v>0</v>
      </c>
      <c r="G52" s="8"/>
      <c r="H52" s="196"/>
      <c r="I52" s="10"/>
      <c r="J52" s="57"/>
      <c r="K52" s="58"/>
    </row>
    <row r="53" spans="1:11" ht="15.75" hidden="1" x14ac:dyDescent="0.25">
      <c r="A53" s="27"/>
      <c r="B53" s="14"/>
      <c r="C53" s="197"/>
      <c r="D53" s="198"/>
      <c r="E53" s="29"/>
      <c r="F53" s="63">
        <f t="shared" si="0"/>
        <v>0</v>
      </c>
      <c r="G53" s="14"/>
      <c r="H53" s="199"/>
      <c r="I53" s="29"/>
      <c r="J53" s="200"/>
      <c r="K53" s="58"/>
    </row>
    <row r="54" spans="1:11" ht="15.75" hidden="1" x14ac:dyDescent="0.25">
      <c r="A54" s="27"/>
      <c r="B54" s="14"/>
      <c r="C54" s="197"/>
      <c r="D54" s="198"/>
      <c r="E54" s="29"/>
      <c r="F54" s="63">
        <f t="shared" si="0"/>
        <v>0</v>
      </c>
      <c r="G54" s="14"/>
      <c r="H54" s="199"/>
      <c r="I54" s="29"/>
      <c r="J54" s="200"/>
      <c r="K54" s="58"/>
    </row>
    <row r="55" spans="1:11" ht="15.75" hidden="1" x14ac:dyDescent="0.25">
      <c r="A55" s="27"/>
      <c r="B55" s="14"/>
      <c r="C55" s="197"/>
      <c r="D55" s="198"/>
      <c r="E55" s="29"/>
      <c r="F55" s="63">
        <f t="shared" si="0"/>
        <v>0</v>
      </c>
      <c r="G55" s="14"/>
      <c r="H55" s="199"/>
      <c r="I55" s="29"/>
      <c r="J55" s="200"/>
      <c r="K55" s="58"/>
    </row>
    <row r="56" spans="1:11" ht="15.75" x14ac:dyDescent="0.25">
      <c r="A56" s="14"/>
      <c r="B56" s="15" t="s">
        <v>90</v>
      </c>
      <c r="C56" s="201">
        <f>SUM(C7:C55)</f>
        <v>192.19</v>
      </c>
      <c r="D56" s="201">
        <f>SUM(D7:D55)</f>
        <v>4275.75</v>
      </c>
      <c r="E56" s="17"/>
      <c r="F56" s="18">
        <f t="shared" si="0"/>
        <v>4467.9399999999996</v>
      </c>
      <c r="G56" s="19"/>
      <c r="H56" s="202">
        <f>SUM(H7:H55)</f>
        <v>0</v>
      </c>
      <c r="I56" s="17"/>
      <c r="J56" s="16">
        <f>SUM(J7:J55)</f>
        <v>4275.75</v>
      </c>
      <c r="K56" s="20">
        <f>C56-H56</f>
        <v>192.19</v>
      </c>
    </row>
    <row r="59" spans="1:11" ht="15.75" x14ac:dyDescent="0.25">
      <c r="B59" s="21" t="s">
        <v>624</v>
      </c>
      <c r="F59" s="22"/>
      <c r="G59" s="224" t="s">
        <v>625</v>
      </c>
      <c r="H59" s="225"/>
    </row>
    <row r="60" spans="1:11" x14ac:dyDescent="0.25">
      <c r="B60" s="21"/>
      <c r="F60" s="23" t="s">
        <v>93</v>
      </c>
      <c r="G60" s="24"/>
      <c r="H60" s="24"/>
    </row>
    <row r="61" spans="1:11" ht="15.75" x14ac:dyDescent="0.25">
      <c r="B61" s="21" t="s">
        <v>626</v>
      </c>
      <c r="F61" s="22"/>
      <c r="G61" s="224" t="s">
        <v>627</v>
      </c>
      <c r="H61" s="225"/>
    </row>
    <row r="62" spans="1:11" x14ac:dyDescent="0.25">
      <c r="F62" s="23" t="s">
        <v>93</v>
      </c>
      <c r="G62" s="24"/>
      <c r="H62" s="24"/>
    </row>
  </sheetData>
  <mergeCells count="10">
    <mergeCell ref="G59:H59"/>
    <mergeCell ref="G61:H61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1" orientation="landscape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K48" sqref="K48"/>
    </sheetView>
  </sheetViews>
  <sheetFormatPr defaultRowHeight="15" x14ac:dyDescent="0.25"/>
  <cols>
    <col min="1" max="1" width="7.28515625" customWidth="1"/>
    <col min="2" max="2" width="27.710937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7.710937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7.710937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7.710937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7.710937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7.710937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7.710937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7.710937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7.710937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7.710937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7.710937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7.710937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7.710937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7.710937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7.710937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7.710937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7.710937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7.710937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7.710937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7.710937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7.710937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7.710937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7.710937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7.710937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7.710937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7.710937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7.710937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7.710937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7.710937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7.710937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7.710937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7.710937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7.710937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7.710937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7.710937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7.710937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7.710937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7.710937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7.710937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7.710937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7.710937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7.710937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7.710937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7.710937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7.710937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7.710937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7.710937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7.710937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7.710937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7.710937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7.710937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7.710937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7.710937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7.710937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7.710937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7.710937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7.710937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7.710937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7.710937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7.710937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7.710937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7.710937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7.710937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7.710937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26" t="s">
        <v>0</v>
      </c>
      <c r="N1" s="226"/>
      <c r="O1" s="226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227" t="s">
        <v>101</v>
      </c>
      <c r="N2" s="227"/>
      <c r="O2" s="227"/>
      <c r="P2" s="227"/>
    </row>
    <row r="3" spans="1:16" ht="61.5" customHeight="1" x14ac:dyDescent="0.25">
      <c r="A3" s="2"/>
      <c r="B3" s="228" t="s">
        <v>629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6" ht="31.5" customHeight="1" x14ac:dyDescent="0.25">
      <c r="A4" s="230" t="s">
        <v>3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6" ht="33" customHeight="1" x14ac:dyDescent="0.25">
      <c r="A5" s="231" t="s">
        <v>4</v>
      </c>
      <c r="B5" s="231" t="s">
        <v>5</v>
      </c>
      <c r="C5" s="232" t="s">
        <v>6</v>
      </c>
      <c r="D5" s="232"/>
      <c r="E5" s="232"/>
      <c r="F5" s="232" t="s">
        <v>7</v>
      </c>
      <c r="G5" s="232" t="s">
        <v>8</v>
      </c>
      <c r="H5" s="232"/>
      <c r="I5" s="232"/>
      <c r="J5" s="232"/>
      <c r="K5" s="233" t="s">
        <v>9</v>
      </c>
    </row>
    <row r="6" spans="1:16" ht="158.25" customHeight="1" x14ac:dyDescent="0.25">
      <c r="A6" s="231"/>
      <c r="B6" s="231"/>
      <c r="C6" s="5" t="s">
        <v>10</v>
      </c>
      <c r="D6" s="5" t="s">
        <v>11</v>
      </c>
      <c r="E6" s="5" t="s">
        <v>12</v>
      </c>
      <c r="F6" s="232"/>
      <c r="G6" s="6" t="s">
        <v>13</v>
      </c>
      <c r="H6" s="5" t="s">
        <v>14</v>
      </c>
      <c r="I6" s="5" t="s">
        <v>15</v>
      </c>
      <c r="J6" s="5" t="s">
        <v>14</v>
      </c>
      <c r="K6" s="233"/>
    </row>
    <row r="7" spans="1:16" ht="15.75" x14ac:dyDescent="0.25">
      <c r="A7" s="7">
        <v>1</v>
      </c>
      <c r="B7" s="8" t="s">
        <v>128</v>
      </c>
      <c r="C7" s="9"/>
      <c r="D7" s="9">
        <v>57</v>
      </c>
      <c r="E7" s="10" t="s">
        <v>622</v>
      </c>
      <c r="F7" s="11">
        <f>SUM(C7,D7)</f>
        <v>57</v>
      </c>
      <c r="H7" s="187"/>
      <c r="J7" s="9"/>
      <c r="K7" s="12"/>
    </row>
    <row r="8" spans="1:16" ht="15.75" x14ac:dyDescent="0.25">
      <c r="A8" s="7"/>
      <c r="B8" s="8"/>
      <c r="C8" s="9"/>
      <c r="D8" s="9">
        <v>3.3</v>
      </c>
      <c r="E8" s="10" t="s">
        <v>71</v>
      </c>
      <c r="F8" s="11">
        <f t="shared" ref="F8:F49" si="0">SUM(C8,D8)</f>
        <v>3.3</v>
      </c>
      <c r="G8" s="8">
        <v>2210</v>
      </c>
      <c r="H8" s="9"/>
      <c r="I8" s="10" t="s">
        <v>71</v>
      </c>
      <c r="J8" s="9">
        <v>3.3</v>
      </c>
      <c r="K8" s="12"/>
    </row>
    <row r="9" spans="1:16" ht="15.75" x14ac:dyDescent="0.25">
      <c r="A9" s="7"/>
      <c r="B9" s="8"/>
      <c r="C9" s="9"/>
      <c r="D9" s="9">
        <v>1</v>
      </c>
      <c r="E9" s="10" t="s">
        <v>630</v>
      </c>
      <c r="F9" s="11">
        <f t="shared" si="0"/>
        <v>1</v>
      </c>
      <c r="G9" s="8">
        <v>2210</v>
      </c>
      <c r="H9" s="9"/>
      <c r="I9" s="10" t="s">
        <v>630</v>
      </c>
      <c r="J9" s="9">
        <v>1</v>
      </c>
      <c r="K9" s="12"/>
    </row>
    <row r="10" spans="1:16" ht="31.5" x14ac:dyDescent="0.25">
      <c r="A10" s="7"/>
      <c r="B10" s="8"/>
      <c r="C10" s="9"/>
      <c r="D10" s="9">
        <v>4</v>
      </c>
      <c r="E10" s="10" t="s">
        <v>631</v>
      </c>
      <c r="F10" s="11">
        <f t="shared" si="0"/>
        <v>4</v>
      </c>
      <c r="G10" s="8">
        <v>2210</v>
      </c>
      <c r="H10" s="9"/>
      <c r="I10" s="10" t="s">
        <v>631</v>
      </c>
      <c r="J10" s="9">
        <v>2</v>
      </c>
      <c r="K10" s="12"/>
    </row>
    <row r="11" spans="1:16" ht="15.75" x14ac:dyDescent="0.25">
      <c r="A11" s="7"/>
      <c r="B11" s="8"/>
      <c r="C11" s="9"/>
      <c r="D11" s="9">
        <v>13.8</v>
      </c>
      <c r="E11" s="10" t="s">
        <v>632</v>
      </c>
      <c r="F11" s="11">
        <f t="shared" si="0"/>
        <v>13.8</v>
      </c>
      <c r="G11" s="8"/>
      <c r="H11" s="9"/>
      <c r="I11" s="26"/>
      <c r="J11" s="9"/>
      <c r="K11" s="12"/>
    </row>
    <row r="12" spans="1:16" ht="15.75" x14ac:dyDescent="0.25">
      <c r="A12" s="7"/>
      <c r="B12" s="8"/>
      <c r="C12" s="9">
        <v>30.4</v>
      </c>
      <c r="D12" s="9">
        <v>6.4</v>
      </c>
      <c r="E12" s="10" t="s">
        <v>17</v>
      </c>
      <c r="F12" s="11">
        <f t="shared" si="0"/>
        <v>36.799999999999997</v>
      </c>
      <c r="G12" s="8">
        <v>2220</v>
      </c>
      <c r="H12" s="9">
        <v>7.3</v>
      </c>
      <c r="I12" s="26" t="s">
        <v>17</v>
      </c>
      <c r="J12" s="9">
        <v>6.3</v>
      </c>
      <c r="K12" s="12"/>
    </row>
    <row r="13" spans="1:16" ht="31.5" x14ac:dyDescent="0.25">
      <c r="A13" s="7">
        <v>2</v>
      </c>
      <c r="B13" s="10" t="s">
        <v>633</v>
      </c>
      <c r="C13" s="9"/>
      <c r="D13" s="9">
        <v>1.5</v>
      </c>
      <c r="E13" s="10" t="s">
        <v>622</v>
      </c>
      <c r="F13" s="11">
        <f t="shared" si="0"/>
        <v>1.5</v>
      </c>
      <c r="G13" s="13"/>
      <c r="H13" s="9"/>
      <c r="I13" s="10"/>
      <c r="J13" s="9"/>
      <c r="K13" s="12"/>
    </row>
    <row r="14" spans="1:16" ht="31.5" x14ac:dyDescent="0.25">
      <c r="A14" s="7">
        <v>3</v>
      </c>
      <c r="B14" s="10" t="s">
        <v>634</v>
      </c>
      <c r="C14" s="9"/>
      <c r="D14" s="9">
        <v>7.5</v>
      </c>
      <c r="E14" s="10" t="s">
        <v>17</v>
      </c>
      <c r="F14" s="11">
        <f t="shared" si="0"/>
        <v>7.5</v>
      </c>
      <c r="G14" s="8">
        <v>2220</v>
      </c>
      <c r="H14" s="9"/>
      <c r="I14" s="10" t="s">
        <v>17</v>
      </c>
      <c r="J14" s="9">
        <v>6.3</v>
      </c>
      <c r="K14" s="12"/>
    </row>
    <row r="15" spans="1:16" ht="15.75" x14ac:dyDescent="0.25">
      <c r="A15" s="13">
        <v>4</v>
      </c>
      <c r="B15" s="8" t="s">
        <v>635</v>
      </c>
      <c r="C15" s="9"/>
      <c r="D15" s="9">
        <v>1.7</v>
      </c>
      <c r="E15" s="10" t="s">
        <v>17</v>
      </c>
      <c r="F15" s="11">
        <f t="shared" si="0"/>
        <v>1.7</v>
      </c>
      <c r="G15" s="8">
        <v>2220</v>
      </c>
      <c r="H15" s="9"/>
      <c r="I15" s="10" t="s">
        <v>17</v>
      </c>
      <c r="J15" s="9"/>
      <c r="K15" s="12"/>
    </row>
    <row r="16" spans="1:16" ht="29.25" customHeight="1" x14ac:dyDescent="0.25">
      <c r="A16" s="13">
        <v>5</v>
      </c>
      <c r="B16" s="8" t="s">
        <v>636</v>
      </c>
      <c r="C16" s="9"/>
      <c r="D16" s="9">
        <v>40.5</v>
      </c>
      <c r="E16" s="10" t="s">
        <v>17</v>
      </c>
      <c r="F16" s="11">
        <v>40.5</v>
      </c>
      <c r="G16" s="8">
        <v>2220</v>
      </c>
      <c r="H16" s="9"/>
      <c r="I16" s="10" t="s">
        <v>17</v>
      </c>
      <c r="J16" s="9">
        <v>9.1999999999999993</v>
      </c>
      <c r="K16" s="12"/>
    </row>
    <row r="17" spans="1:11" ht="15.75" x14ac:dyDescent="0.25">
      <c r="A17" s="7">
        <v>6</v>
      </c>
      <c r="C17" s="9"/>
      <c r="F17" s="11">
        <v>0</v>
      </c>
      <c r="G17" s="8"/>
      <c r="H17" s="9"/>
      <c r="I17" s="10"/>
      <c r="J17" s="9"/>
      <c r="K17" s="12"/>
    </row>
    <row r="18" spans="1:11" ht="15.75" x14ac:dyDescent="0.25">
      <c r="A18" s="7">
        <v>7</v>
      </c>
      <c r="B18" s="8"/>
      <c r="C18" s="9"/>
      <c r="D18" s="9"/>
      <c r="E18" s="10"/>
      <c r="F18" s="11">
        <f t="shared" si="0"/>
        <v>0</v>
      </c>
      <c r="G18" s="8"/>
      <c r="H18" s="9"/>
      <c r="I18" s="10"/>
      <c r="J18" s="9"/>
      <c r="K18" s="12"/>
    </row>
    <row r="19" spans="1:11" ht="15.75" x14ac:dyDescent="0.25">
      <c r="A19" s="7"/>
      <c r="B19" s="8"/>
      <c r="C19" s="9"/>
      <c r="D19" s="9"/>
      <c r="E19" s="10"/>
      <c r="F19" s="11">
        <f t="shared" si="0"/>
        <v>0</v>
      </c>
      <c r="G19" s="8"/>
      <c r="H19" s="9"/>
      <c r="I19" s="10"/>
      <c r="J19" s="9"/>
      <c r="K19" s="12"/>
    </row>
    <row r="20" spans="1:11" ht="15.75" x14ac:dyDescent="0.25">
      <c r="A20" s="7"/>
      <c r="B20" s="8"/>
      <c r="C20" s="9"/>
      <c r="D20" s="9"/>
      <c r="E20" s="10"/>
      <c r="F20" s="11">
        <f t="shared" si="0"/>
        <v>0</v>
      </c>
      <c r="G20" s="8"/>
      <c r="H20" s="9"/>
      <c r="I20" s="10"/>
      <c r="J20" s="9"/>
      <c r="K20" s="12"/>
    </row>
    <row r="21" spans="1:11" ht="15.75" x14ac:dyDescent="0.25">
      <c r="A21" s="7"/>
      <c r="B21" s="8"/>
      <c r="C21" s="9"/>
      <c r="D21" s="9"/>
      <c r="E21" s="10"/>
      <c r="F21" s="11">
        <f t="shared" si="0"/>
        <v>0</v>
      </c>
      <c r="G21" s="8"/>
      <c r="H21" s="9"/>
      <c r="I21" s="10"/>
      <c r="J21" s="9"/>
      <c r="K21" s="12"/>
    </row>
    <row r="22" spans="1:11" ht="15.75" x14ac:dyDescent="0.25">
      <c r="A22" s="7"/>
      <c r="B22" s="8"/>
      <c r="C22" s="9"/>
      <c r="D22" s="9"/>
      <c r="E22" s="10"/>
      <c r="F22" s="11">
        <f t="shared" si="0"/>
        <v>0</v>
      </c>
      <c r="G22" s="8"/>
      <c r="H22" s="9"/>
      <c r="I22" s="10"/>
      <c r="J22" s="9"/>
      <c r="K22" s="12"/>
    </row>
    <row r="23" spans="1:11" ht="15.75" x14ac:dyDescent="0.25">
      <c r="A23" s="7"/>
      <c r="B23" s="8"/>
      <c r="C23" s="9"/>
      <c r="D23" s="9"/>
      <c r="E23" s="10"/>
      <c r="F23" s="11">
        <f t="shared" si="0"/>
        <v>0</v>
      </c>
      <c r="G23" s="8"/>
      <c r="H23" s="9"/>
      <c r="I23" s="10"/>
      <c r="J23" s="9"/>
      <c r="K23" s="12"/>
    </row>
    <row r="24" spans="1:11" ht="15.75" x14ac:dyDescent="0.25">
      <c r="A24" s="7"/>
      <c r="B24" s="8"/>
      <c r="C24" s="9"/>
      <c r="D24" s="9"/>
      <c r="E24" s="10"/>
      <c r="F24" s="11">
        <f t="shared" si="0"/>
        <v>0</v>
      </c>
      <c r="G24" s="8"/>
      <c r="H24" s="9"/>
      <c r="I24" s="10"/>
      <c r="J24" s="9"/>
      <c r="K24" s="12"/>
    </row>
    <row r="25" spans="1:11" ht="15.75" x14ac:dyDescent="0.25">
      <c r="A25" s="13"/>
      <c r="B25" s="8"/>
      <c r="C25" s="9"/>
      <c r="D25" s="9"/>
      <c r="E25" s="10"/>
      <c r="F25" s="11">
        <f t="shared" si="0"/>
        <v>0</v>
      </c>
      <c r="G25" s="8"/>
      <c r="H25" s="9"/>
      <c r="I25" s="10"/>
      <c r="J25" s="9"/>
      <c r="K25" s="12"/>
    </row>
    <row r="26" spans="1:11" ht="15.75" x14ac:dyDescent="0.25">
      <c r="A26" s="13"/>
      <c r="B26" s="8"/>
      <c r="C26" s="9"/>
      <c r="D26" s="9"/>
      <c r="E26" s="10"/>
      <c r="F26" s="11">
        <f t="shared" si="0"/>
        <v>0</v>
      </c>
      <c r="G26" s="8"/>
      <c r="H26" s="9"/>
      <c r="I26" s="10"/>
      <c r="J26" s="9"/>
      <c r="K26" s="12"/>
    </row>
    <row r="27" spans="1:11" ht="15.75" x14ac:dyDescent="0.25">
      <c r="A27" s="7"/>
      <c r="B27" s="8"/>
      <c r="C27" s="9"/>
      <c r="D27" s="9"/>
      <c r="E27" s="10"/>
      <c r="F27" s="11">
        <f t="shared" si="0"/>
        <v>0</v>
      </c>
      <c r="G27" s="8"/>
      <c r="H27" s="9"/>
      <c r="I27" s="10"/>
      <c r="J27" s="9"/>
      <c r="K27" s="12"/>
    </row>
    <row r="28" spans="1:11" ht="15.75" x14ac:dyDescent="0.25">
      <c r="A28" s="7"/>
      <c r="B28" s="8"/>
      <c r="C28" s="9"/>
      <c r="D28" s="9"/>
      <c r="E28" s="10"/>
      <c r="F28" s="11">
        <f t="shared" si="0"/>
        <v>0</v>
      </c>
      <c r="G28" s="8"/>
      <c r="H28" s="9"/>
      <c r="I28" s="10"/>
      <c r="J28" s="9"/>
      <c r="K28" s="12"/>
    </row>
    <row r="29" spans="1:11" ht="15.75" x14ac:dyDescent="0.25">
      <c r="A29" s="7"/>
      <c r="B29" s="8"/>
      <c r="C29" s="9"/>
      <c r="D29" s="9"/>
      <c r="E29" s="10"/>
      <c r="F29" s="11">
        <f t="shared" si="0"/>
        <v>0</v>
      </c>
      <c r="G29" s="8"/>
      <c r="H29" s="9"/>
      <c r="I29" s="10"/>
      <c r="J29" s="9"/>
      <c r="K29" s="12"/>
    </row>
    <row r="30" spans="1:11" ht="15.75" x14ac:dyDescent="0.25">
      <c r="A30" s="7"/>
      <c r="B30" s="8"/>
      <c r="C30" s="9"/>
      <c r="D30" s="9"/>
      <c r="E30" s="10"/>
      <c r="F30" s="11">
        <f t="shared" si="0"/>
        <v>0</v>
      </c>
      <c r="G30" s="8"/>
      <c r="H30" s="9"/>
      <c r="I30" s="10"/>
      <c r="J30" s="9"/>
      <c r="K30" s="12"/>
    </row>
    <row r="31" spans="1:11" ht="15.75" x14ac:dyDescent="0.25">
      <c r="A31" s="7"/>
      <c r="B31" s="8"/>
      <c r="C31" s="9"/>
      <c r="D31" s="9"/>
      <c r="E31" s="10"/>
      <c r="F31" s="11">
        <f t="shared" si="0"/>
        <v>0</v>
      </c>
      <c r="G31" s="8"/>
      <c r="H31" s="9"/>
      <c r="I31" s="10"/>
      <c r="J31" s="9"/>
      <c r="K31" s="12"/>
    </row>
    <row r="32" spans="1:11" ht="15.75" x14ac:dyDescent="0.25">
      <c r="A32" s="7"/>
      <c r="B32" s="8"/>
      <c r="C32" s="9"/>
      <c r="D32" s="9"/>
      <c r="E32" s="10"/>
      <c r="F32" s="11">
        <f t="shared" si="0"/>
        <v>0</v>
      </c>
      <c r="G32" s="8"/>
      <c r="H32" s="9"/>
      <c r="I32" s="10"/>
      <c r="J32" s="9"/>
      <c r="K32" s="12"/>
    </row>
    <row r="33" spans="1:11" ht="15.75" x14ac:dyDescent="0.25">
      <c r="A33" s="7"/>
      <c r="B33" s="8"/>
      <c r="C33" s="9"/>
      <c r="D33" s="9"/>
      <c r="E33" s="10"/>
      <c r="F33" s="11">
        <f t="shared" si="0"/>
        <v>0</v>
      </c>
      <c r="G33" s="8"/>
      <c r="H33" s="9"/>
      <c r="I33" s="10"/>
      <c r="J33" s="9"/>
      <c r="K33" s="12"/>
    </row>
    <row r="34" spans="1:11" ht="15.75" x14ac:dyDescent="0.25">
      <c r="A34" s="7"/>
      <c r="B34" s="8"/>
      <c r="C34" s="9"/>
      <c r="D34" s="9"/>
      <c r="E34" s="10"/>
      <c r="F34" s="11">
        <f t="shared" si="0"/>
        <v>0</v>
      </c>
      <c r="G34" s="8"/>
      <c r="H34" s="9"/>
      <c r="I34" s="10"/>
      <c r="J34" s="9"/>
      <c r="K34" s="12"/>
    </row>
    <row r="35" spans="1:11" ht="15.75" x14ac:dyDescent="0.25">
      <c r="A35" s="13"/>
      <c r="B35" s="8"/>
      <c r="C35" s="9"/>
      <c r="D35" s="9"/>
      <c r="E35" s="10"/>
      <c r="F35" s="11">
        <f t="shared" si="0"/>
        <v>0</v>
      </c>
      <c r="G35" s="8"/>
      <c r="H35" s="9"/>
      <c r="I35" s="10"/>
      <c r="J35" s="9"/>
      <c r="K35" s="12"/>
    </row>
    <row r="36" spans="1:11" ht="15.75" x14ac:dyDescent="0.25">
      <c r="A36" s="13"/>
      <c r="B36" s="8"/>
      <c r="C36" s="9"/>
      <c r="D36" s="9"/>
      <c r="E36" s="10"/>
      <c r="F36" s="11">
        <f t="shared" si="0"/>
        <v>0</v>
      </c>
      <c r="G36" s="8"/>
      <c r="H36" s="9"/>
      <c r="I36" s="10"/>
      <c r="J36" s="9"/>
      <c r="K36" s="12"/>
    </row>
    <row r="37" spans="1:11" ht="15.75" x14ac:dyDescent="0.25">
      <c r="A37" s="7"/>
      <c r="B37" s="8"/>
      <c r="C37" s="9"/>
      <c r="D37" s="9"/>
      <c r="E37" s="10"/>
      <c r="F37" s="11">
        <f t="shared" si="0"/>
        <v>0</v>
      </c>
      <c r="G37" s="8"/>
      <c r="H37" s="9"/>
      <c r="I37" s="10"/>
      <c r="J37" s="9"/>
      <c r="K37" s="12"/>
    </row>
    <row r="38" spans="1:11" ht="15.75" x14ac:dyDescent="0.25">
      <c r="A38" s="7"/>
      <c r="B38" s="8"/>
      <c r="C38" s="9"/>
      <c r="D38" s="9"/>
      <c r="E38" s="10"/>
      <c r="F38" s="11">
        <f t="shared" si="0"/>
        <v>0</v>
      </c>
      <c r="G38" s="8"/>
      <c r="H38" s="9"/>
      <c r="I38" s="10"/>
      <c r="J38" s="9"/>
      <c r="K38" s="12"/>
    </row>
    <row r="39" spans="1:11" ht="15.75" x14ac:dyDescent="0.25">
      <c r="A39" s="7"/>
      <c r="B39" s="8"/>
      <c r="C39" s="9"/>
      <c r="D39" s="9"/>
      <c r="E39" s="10"/>
      <c r="F39" s="11">
        <f t="shared" si="0"/>
        <v>0</v>
      </c>
      <c r="G39" s="8"/>
      <c r="H39" s="9"/>
      <c r="I39" s="10"/>
      <c r="J39" s="9"/>
      <c r="K39" s="12"/>
    </row>
    <row r="40" spans="1:11" ht="15.75" x14ac:dyDescent="0.25">
      <c r="A40" s="7"/>
      <c r="B40" s="8"/>
      <c r="C40" s="9"/>
      <c r="D40" s="9"/>
      <c r="E40" s="10"/>
      <c r="F40" s="11">
        <f t="shared" si="0"/>
        <v>0</v>
      </c>
      <c r="G40" s="8"/>
      <c r="H40" s="9"/>
      <c r="I40" s="10"/>
      <c r="J40" s="9"/>
      <c r="K40" s="12"/>
    </row>
    <row r="41" spans="1:11" ht="15.75" x14ac:dyDescent="0.25">
      <c r="A41" s="7"/>
      <c r="B41" s="8"/>
      <c r="C41" s="9"/>
      <c r="D41" s="9"/>
      <c r="E41" s="10"/>
      <c r="F41" s="11">
        <f t="shared" si="0"/>
        <v>0</v>
      </c>
      <c r="G41" s="8"/>
      <c r="H41" s="9"/>
      <c r="I41" s="10"/>
      <c r="J41" s="9"/>
      <c r="K41" s="12"/>
    </row>
    <row r="42" spans="1:11" ht="15.75" x14ac:dyDescent="0.25">
      <c r="A42" s="7"/>
      <c r="B42" s="8"/>
      <c r="C42" s="9"/>
      <c r="D42" s="9"/>
      <c r="E42" s="10"/>
      <c r="F42" s="11">
        <f t="shared" si="0"/>
        <v>0</v>
      </c>
      <c r="G42" s="8"/>
      <c r="H42" s="9"/>
      <c r="I42" s="10"/>
      <c r="J42" s="9"/>
      <c r="K42" s="12"/>
    </row>
    <row r="43" spans="1:11" ht="15.75" x14ac:dyDescent="0.25">
      <c r="A43" s="7"/>
      <c r="B43" s="8"/>
      <c r="C43" s="9"/>
      <c r="D43" s="9"/>
      <c r="E43" s="10"/>
      <c r="F43" s="11">
        <f t="shared" si="0"/>
        <v>0</v>
      </c>
      <c r="G43" s="8"/>
      <c r="H43" s="9"/>
      <c r="I43" s="10"/>
      <c r="J43" s="9"/>
      <c r="K43" s="12"/>
    </row>
    <row r="44" spans="1:11" ht="15.75" x14ac:dyDescent="0.25">
      <c r="A44" s="7"/>
      <c r="B44" s="8"/>
      <c r="C44" s="9"/>
      <c r="D44" s="9"/>
      <c r="E44" s="10"/>
      <c r="F44" s="11">
        <f t="shared" si="0"/>
        <v>0</v>
      </c>
      <c r="G44" s="8"/>
      <c r="H44" s="9"/>
      <c r="I44" s="10"/>
      <c r="J44" s="9"/>
      <c r="K44" s="12"/>
    </row>
    <row r="45" spans="1:11" ht="15.75" x14ac:dyDescent="0.25">
      <c r="A45" s="13"/>
      <c r="B45" s="8"/>
      <c r="C45" s="9"/>
      <c r="D45" s="9"/>
      <c r="E45" s="10"/>
      <c r="F45" s="11">
        <f t="shared" si="0"/>
        <v>0</v>
      </c>
      <c r="G45" s="8"/>
      <c r="H45" s="9"/>
      <c r="I45" s="10"/>
      <c r="J45" s="9"/>
      <c r="K45" s="12"/>
    </row>
    <row r="46" spans="1:11" ht="15.75" x14ac:dyDescent="0.25">
      <c r="A46" s="13"/>
      <c r="B46" s="8"/>
      <c r="C46" s="9"/>
      <c r="D46" s="9"/>
      <c r="E46" s="10"/>
      <c r="F46" s="11">
        <f t="shared" si="0"/>
        <v>0</v>
      </c>
      <c r="G46" s="8"/>
      <c r="H46" s="9"/>
      <c r="I46" s="10"/>
      <c r="J46" s="9"/>
      <c r="K46" s="12"/>
    </row>
    <row r="47" spans="1:11" ht="15.75" x14ac:dyDescent="0.25">
      <c r="A47" s="27"/>
      <c r="B47" s="14"/>
      <c r="C47" s="28"/>
      <c r="D47" s="28"/>
      <c r="E47" s="29"/>
      <c r="F47" s="11">
        <f t="shared" si="0"/>
        <v>0</v>
      </c>
      <c r="G47" s="14"/>
      <c r="H47" s="28"/>
      <c r="I47" s="29"/>
      <c r="J47" s="28"/>
      <c r="K47" s="12"/>
    </row>
    <row r="48" spans="1:11" ht="15.75" x14ac:dyDescent="0.25">
      <c r="A48" s="27"/>
      <c r="B48" s="14"/>
      <c r="C48" s="28"/>
      <c r="D48" s="28"/>
      <c r="E48" s="29"/>
      <c r="F48" s="11">
        <f t="shared" si="0"/>
        <v>0</v>
      </c>
      <c r="G48" s="14"/>
      <c r="H48" s="28"/>
      <c r="I48" s="29"/>
      <c r="J48" s="28"/>
      <c r="K48" s="12"/>
    </row>
    <row r="49" spans="1:11" ht="15.75" x14ac:dyDescent="0.25">
      <c r="A49" s="27"/>
      <c r="B49" s="14"/>
      <c r="C49" s="28"/>
      <c r="D49" s="28"/>
      <c r="E49" s="29"/>
      <c r="F49" s="11">
        <f t="shared" si="0"/>
        <v>0</v>
      </c>
      <c r="G49" s="14"/>
      <c r="H49" s="28"/>
      <c r="I49" s="29"/>
      <c r="J49" s="28"/>
      <c r="K49" s="12"/>
    </row>
    <row r="50" spans="1:11" ht="15.75" x14ac:dyDescent="0.25">
      <c r="A50" s="14"/>
      <c r="B50" s="15" t="s">
        <v>90</v>
      </c>
      <c r="C50" s="16">
        <f>SUM(C7:C49)</f>
        <v>30.4</v>
      </c>
      <c r="D50" s="16">
        <f>SUM(D7:D49)</f>
        <v>136.69999999999999</v>
      </c>
      <c r="E50" s="17"/>
      <c r="F50" s="18">
        <f>SUM(F7:F49)</f>
        <v>167.1</v>
      </c>
      <c r="G50" s="19"/>
      <c r="H50" s="16">
        <f>SUM(H8:H49)</f>
        <v>7.3</v>
      </c>
      <c r="I50" s="17"/>
      <c r="J50" s="16">
        <f>SUM(J7:J49)</f>
        <v>28.099999999999998</v>
      </c>
      <c r="K50" s="20">
        <f>C50-H50</f>
        <v>23.099999999999998</v>
      </c>
    </row>
    <row r="53" spans="1:11" ht="15.75" x14ac:dyDescent="0.25">
      <c r="B53" s="21" t="s">
        <v>100</v>
      </c>
      <c r="F53" s="22"/>
      <c r="G53" s="224"/>
      <c r="H53" s="225"/>
    </row>
    <row r="54" spans="1:11" x14ac:dyDescent="0.25">
      <c r="B54" s="21"/>
      <c r="F54" s="23" t="s">
        <v>93</v>
      </c>
      <c r="G54" s="24"/>
      <c r="H54" s="24"/>
    </row>
    <row r="55" spans="1:11" ht="15.75" x14ac:dyDescent="0.25">
      <c r="B55" s="21" t="s">
        <v>94</v>
      </c>
      <c r="F55" s="22"/>
      <c r="G55" s="224"/>
      <c r="H55" s="225"/>
    </row>
    <row r="56" spans="1:11" x14ac:dyDescent="0.25">
      <c r="F56" s="23" t="s">
        <v>93</v>
      </c>
      <c r="G56" s="24"/>
      <c r="H56" s="24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80" zoomScaleNormal="80" workbookViewId="0">
      <selection activeCell="D17" sqref="D17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26" t="s">
        <v>0</v>
      </c>
      <c r="N1" s="226"/>
      <c r="O1" s="226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227" t="s">
        <v>101</v>
      </c>
      <c r="N2" s="227"/>
      <c r="O2" s="227"/>
      <c r="P2" s="227"/>
    </row>
    <row r="3" spans="1:16" ht="61.5" customHeight="1" x14ac:dyDescent="0.25">
      <c r="A3" s="2"/>
      <c r="B3" s="228" t="s">
        <v>102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6" ht="31.5" customHeight="1" x14ac:dyDescent="0.25">
      <c r="A4" s="230" t="s">
        <v>3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6" ht="33" customHeight="1" x14ac:dyDescent="0.25">
      <c r="A5" s="231" t="s">
        <v>4</v>
      </c>
      <c r="B5" s="231" t="s">
        <v>5</v>
      </c>
      <c r="C5" s="232" t="s">
        <v>6</v>
      </c>
      <c r="D5" s="232"/>
      <c r="E5" s="232"/>
      <c r="F5" s="232" t="s">
        <v>7</v>
      </c>
      <c r="G5" s="232" t="s">
        <v>8</v>
      </c>
      <c r="H5" s="232"/>
      <c r="I5" s="232"/>
      <c r="J5" s="232"/>
      <c r="K5" s="233" t="s">
        <v>9</v>
      </c>
    </row>
    <row r="6" spans="1:16" ht="158.25" customHeight="1" x14ac:dyDescent="0.25">
      <c r="A6" s="231"/>
      <c r="B6" s="231"/>
      <c r="C6" s="5" t="s">
        <v>10</v>
      </c>
      <c r="D6" s="5" t="s">
        <v>11</v>
      </c>
      <c r="E6" s="5" t="s">
        <v>12</v>
      </c>
      <c r="F6" s="232"/>
      <c r="G6" s="6" t="s">
        <v>13</v>
      </c>
      <c r="H6" s="5" t="s">
        <v>14</v>
      </c>
      <c r="I6" s="5" t="s">
        <v>15</v>
      </c>
      <c r="J6" s="5" t="s">
        <v>14</v>
      </c>
      <c r="K6" s="233"/>
    </row>
    <row r="7" spans="1:16" ht="15.75" x14ac:dyDescent="0.25">
      <c r="A7" s="7">
        <v>1</v>
      </c>
      <c r="B7" s="8" t="s">
        <v>103</v>
      </c>
      <c r="C7" s="9"/>
      <c r="D7" s="30">
        <v>3</v>
      </c>
      <c r="E7" s="10" t="s">
        <v>104</v>
      </c>
      <c r="F7" s="31">
        <f>SUM(C7,D7)</f>
        <v>3</v>
      </c>
      <c r="G7" s="8"/>
      <c r="H7" s="9"/>
      <c r="I7" s="10" t="s">
        <v>104</v>
      </c>
      <c r="J7" s="30">
        <v>3</v>
      </c>
      <c r="K7" s="12"/>
    </row>
    <row r="8" spans="1:16" ht="47.25" x14ac:dyDescent="0.25">
      <c r="A8" s="7">
        <v>2</v>
      </c>
      <c r="B8" s="10" t="s">
        <v>105</v>
      </c>
      <c r="C8" s="9"/>
      <c r="D8" s="30">
        <v>202</v>
      </c>
      <c r="E8" s="10" t="s">
        <v>106</v>
      </c>
      <c r="F8" s="31">
        <f t="shared" ref="F8:F30" si="0">SUM(C8,D8)</f>
        <v>202</v>
      </c>
      <c r="G8" s="8"/>
      <c r="H8" s="9"/>
      <c r="I8" s="10" t="s">
        <v>106</v>
      </c>
      <c r="J8" s="30">
        <v>202</v>
      </c>
      <c r="K8" s="12"/>
    </row>
    <row r="9" spans="1:16" ht="15.75" x14ac:dyDescent="0.25">
      <c r="A9" s="7">
        <v>3</v>
      </c>
      <c r="B9" s="8" t="s">
        <v>107</v>
      </c>
      <c r="C9" s="9"/>
      <c r="D9" s="30">
        <v>143</v>
      </c>
      <c r="E9" s="10" t="s">
        <v>108</v>
      </c>
      <c r="F9" s="31">
        <f t="shared" si="0"/>
        <v>143</v>
      </c>
      <c r="G9" s="8"/>
      <c r="H9" s="9"/>
      <c r="I9" s="10" t="s">
        <v>108</v>
      </c>
      <c r="J9" s="30">
        <v>143</v>
      </c>
      <c r="K9" s="12"/>
    </row>
    <row r="10" spans="1:16" ht="15.75" x14ac:dyDescent="0.25">
      <c r="A10" s="7">
        <v>4</v>
      </c>
      <c r="B10" s="8" t="s">
        <v>109</v>
      </c>
      <c r="C10" s="9"/>
      <c r="D10" s="30">
        <v>2</v>
      </c>
      <c r="E10" s="10" t="s">
        <v>110</v>
      </c>
      <c r="F10" s="31">
        <f t="shared" si="0"/>
        <v>2</v>
      </c>
      <c r="G10" s="8"/>
      <c r="H10" s="9"/>
      <c r="I10" s="10" t="s">
        <v>110</v>
      </c>
      <c r="J10" s="30">
        <v>2</v>
      </c>
      <c r="K10" s="12"/>
    </row>
    <row r="11" spans="1:16" ht="31.5" x14ac:dyDescent="0.25">
      <c r="A11" s="7">
        <v>5</v>
      </c>
      <c r="B11" s="32" t="s">
        <v>111</v>
      </c>
      <c r="C11" s="9"/>
      <c r="D11" s="30">
        <v>60</v>
      </c>
      <c r="E11" s="10" t="s">
        <v>112</v>
      </c>
      <c r="F11" s="31">
        <f t="shared" si="0"/>
        <v>60</v>
      </c>
      <c r="G11" s="8"/>
      <c r="H11" s="9"/>
      <c r="I11" s="10" t="s">
        <v>112</v>
      </c>
      <c r="J11" s="30">
        <v>60</v>
      </c>
      <c r="K11" s="12"/>
    </row>
    <row r="12" spans="1:16" ht="31.5" x14ac:dyDescent="0.25">
      <c r="A12" s="7">
        <v>6</v>
      </c>
      <c r="B12" s="32" t="s">
        <v>113</v>
      </c>
      <c r="C12" s="9"/>
      <c r="D12" s="30">
        <v>435</v>
      </c>
      <c r="E12" s="10" t="s">
        <v>112</v>
      </c>
      <c r="F12" s="31">
        <f t="shared" si="0"/>
        <v>435</v>
      </c>
      <c r="G12" s="13"/>
      <c r="H12" s="9"/>
      <c r="I12" s="10" t="s">
        <v>112</v>
      </c>
      <c r="J12" s="30">
        <v>435</v>
      </c>
      <c r="K12" s="12"/>
    </row>
    <row r="13" spans="1:16" ht="15.75" x14ac:dyDescent="0.25">
      <c r="A13" s="7">
        <v>7</v>
      </c>
      <c r="B13" s="32" t="s">
        <v>114</v>
      </c>
      <c r="C13" s="9"/>
      <c r="D13" s="30">
        <v>24.161000000000001</v>
      </c>
      <c r="E13" s="10" t="s">
        <v>115</v>
      </c>
      <c r="F13" s="31">
        <f t="shared" si="0"/>
        <v>24.161000000000001</v>
      </c>
      <c r="G13" s="13"/>
      <c r="H13" s="9"/>
      <c r="I13" s="10" t="s">
        <v>115</v>
      </c>
      <c r="J13" s="30">
        <v>24.16</v>
      </c>
      <c r="K13" s="12"/>
    </row>
    <row r="14" spans="1:16" ht="47.25" x14ac:dyDescent="0.25">
      <c r="A14" s="7">
        <v>8</v>
      </c>
      <c r="B14" s="32" t="s">
        <v>114</v>
      </c>
      <c r="C14" s="9"/>
      <c r="D14" s="33">
        <v>43.774999999999999</v>
      </c>
      <c r="E14" s="34" t="s">
        <v>116</v>
      </c>
      <c r="F14" s="31">
        <f>D14</f>
        <v>43.774999999999999</v>
      </c>
      <c r="G14" s="8"/>
      <c r="H14" s="9"/>
      <c r="I14" s="34" t="s">
        <v>116</v>
      </c>
      <c r="J14" s="30">
        <v>43.774999999999999</v>
      </c>
      <c r="K14" s="12"/>
    </row>
    <row r="15" spans="1:16" ht="47.25" x14ac:dyDescent="0.25">
      <c r="A15" s="7">
        <v>9</v>
      </c>
      <c r="B15" s="32" t="s">
        <v>114</v>
      </c>
      <c r="C15" s="9"/>
      <c r="D15" s="30">
        <v>16.896999999999998</v>
      </c>
      <c r="E15" s="34" t="s">
        <v>116</v>
      </c>
      <c r="F15" s="31">
        <f t="shared" si="0"/>
        <v>16.896999999999998</v>
      </c>
      <c r="G15" s="8"/>
      <c r="H15" s="9"/>
      <c r="I15" s="34" t="s">
        <v>116</v>
      </c>
      <c r="J15" s="30">
        <v>16.896999999999998</v>
      </c>
      <c r="K15" s="12"/>
    </row>
    <row r="16" spans="1:16" ht="48" customHeight="1" x14ac:dyDescent="0.25">
      <c r="A16" s="7">
        <v>10</v>
      </c>
      <c r="B16" s="32" t="s">
        <v>117</v>
      </c>
      <c r="C16" s="9"/>
      <c r="D16" s="30">
        <v>360.16399999999999</v>
      </c>
      <c r="E16" s="34" t="s">
        <v>116</v>
      </c>
      <c r="F16" s="31">
        <f t="shared" si="0"/>
        <v>360.16399999999999</v>
      </c>
      <c r="G16" s="8"/>
      <c r="H16" s="9"/>
      <c r="I16" s="34" t="s">
        <v>116</v>
      </c>
      <c r="J16" s="30">
        <v>360.16399999999999</v>
      </c>
      <c r="K16" s="12"/>
    </row>
    <row r="17" spans="1:11" ht="15.75" x14ac:dyDescent="0.25">
      <c r="A17" s="7">
        <v>11</v>
      </c>
      <c r="B17" s="32" t="s">
        <v>118</v>
      </c>
      <c r="C17" s="9"/>
      <c r="D17" s="30">
        <v>33.280999999999999</v>
      </c>
      <c r="E17" s="10" t="s">
        <v>115</v>
      </c>
      <c r="F17" s="31">
        <f t="shared" si="0"/>
        <v>33.280999999999999</v>
      </c>
      <c r="G17" s="8"/>
      <c r="H17" s="9"/>
      <c r="I17" s="10" t="s">
        <v>115</v>
      </c>
      <c r="J17" s="30">
        <v>33.280999999999999</v>
      </c>
      <c r="K17" s="12"/>
    </row>
    <row r="18" spans="1:11" ht="31.5" x14ac:dyDescent="0.25">
      <c r="A18" s="7">
        <v>12</v>
      </c>
      <c r="B18" s="32" t="s">
        <v>119</v>
      </c>
      <c r="C18" s="9"/>
      <c r="D18" s="30">
        <v>35.168999999999997</v>
      </c>
      <c r="E18" s="10" t="s">
        <v>120</v>
      </c>
      <c r="F18" s="31">
        <f t="shared" si="0"/>
        <v>35.168999999999997</v>
      </c>
      <c r="G18" s="8"/>
      <c r="H18" s="9"/>
      <c r="I18" s="10" t="s">
        <v>120</v>
      </c>
      <c r="J18" s="30">
        <v>35.168999999999997</v>
      </c>
      <c r="K18" s="12"/>
    </row>
    <row r="19" spans="1:11" ht="31.5" x14ac:dyDescent="0.25">
      <c r="A19" s="7">
        <v>13</v>
      </c>
      <c r="B19" s="32" t="s">
        <v>113</v>
      </c>
      <c r="C19" s="9"/>
      <c r="D19" s="30">
        <v>401.52</v>
      </c>
      <c r="E19" s="10" t="s">
        <v>112</v>
      </c>
      <c r="F19" s="31">
        <f t="shared" si="0"/>
        <v>401.52</v>
      </c>
      <c r="G19" s="8"/>
      <c r="H19" s="9"/>
      <c r="I19" s="10" t="s">
        <v>112</v>
      </c>
      <c r="J19" s="30">
        <v>401.52</v>
      </c>
      <c r="K19" s="12"/>
    </row>
    <row r="20" spans="1:11" ht="31.5" x14ac:dyDescent="0.25">
      <c r="A20" s="7">
        <v>14</v>
      </c>
      <c r="B20" s="32" t="s">
        <v>121</v>
      </c>
      <c r="C20" s="9"/>
      <c r="D20" s="30">
        <v>108</v>
      </c>
      <c r="E20" s="10" t="s">
        <v>112</v>
      </c>
      <c r="F20" s="31">
        <f t="shared" si="0"/>
        <v>108</v>
      </c>
      <c r="G20" s="8"/>
      <c r="H20" s="9"/>
      <c r="I20" s="10" t="s">
        <v>112</v>
      </c>
      <c r="J20" s="30">
        <v>108</v>
      </c>
      <c r="K20" s="12"/>
    </row>
    <row r="21" spans="1:11" ht="31.5" x14ac:dyDescent="0.25">
      <c r="A21" s="7">
        <v>15</v>
      </c>
      <c r="B21" s="32" t="s">
        <v>121</v>
      </c>
      <c r="C21" s="9"/>
      <c r="D21" s="30">
        <v>46.915999999999997</v>
      </c>
      <c r="E21" s="10" t="s">
        <v>112</v>
      </c>
      <c r="F21" s="31">
        <f t="shared" si="0"/>
        <v>46.915999999999997</v>
      </c>
      <c r="G21" s="8"/>
      <c r="H21" s="9"/>
      <c r="I21" s="10" t="s">
        <v>112</v>
      </c>
      <c r="J21" s="30">
        <v>46.915999999999997</v>
      </c>
      <c r="K21" s="12"/>
    </row>
    <row r="22" spans="1:11" ht="31.5" x14ac:dyDescent="0.25">
      <c r="A22" s="7">
        <v>16</v>
      </c>
      <c r="B22" s="32" t="s">
        <v>122</v>
      </c>
      <c r="C22" s="9"/>
      <c r="D22" s="30">
        <v>27.852</v>
      </c>
      <c r="E22" s="10" t="s">
        <v>115</v>
      </c>
      <c r="F22" s="31">
        <f t="shared" si="0"/>
        <v>27.852</v>
      </c>
      <c r="G22" s="8"/>
      <c r="H22" s="9"/>
      <c r="I22" s="10" t="s">
        <v>115</v>
      </c>
      <c r="J22" s="30">
        <v>27.852</v>
      </c>
      <c r="K22" s="12"/>
    </row>
    <row r="23" spans="1:11" ht="15.75" x14ac:dyDescent="0.25">
      <c r="A23" s="7">
        <v>17</v>
      </c>
      <c r="B23" s="32" t="s">
        <v>123</v>
      </c>
      <c r="C23" s="9"/>
      <c r="D23" s="30">
        <v>105.05500000000001</v>
      </c>
      <c r="E23" s="10" t="s">
        <v>112</v>
      </c>
      <c r="F23" s="31">
        <f t="shared" si="0"/>
        <v>105.05500000000001</v>
      </c>
      <c r="G23" s="8"/>
      <c r="H23" s="9"/>
      <c r="I23" s="10" t="s">
        <v>112</v>
      </c>
      <c r="J23" s="30">
        <v>105.05500000000001</v>
      </c>
      <c r="K23" s="12"/>
    </row>
    <row r="24" spans="1:11" ht="31.5" x14ac:dyDescent="0.25">
      <c r="A24" s="7">
        <v>18</v>
      </c>
      <c r="B24" s="32" t="s">
        <v>124</v>
      </c>
      <c r="C24" s="9"/>
      <c r="D24" s="30">
        <v>70.418999999999997</v>
      </c>
      <c r="E24" s="10" t="s">
        <v>112</v>
      </c>
      <c r="F24" s="31">
        <f t="shared" si="0"/>
        <v>70.418999999999997</v>
      </c>
      <c r="G24" s="8"/>
      <c r="H24" s="9"/>
      <c r="I24" s="10" t="s">
        <v>112</v>
      </c>
      <c r="J24" s="30">
        <v>70.418999999999997</v>
      </c>
      <c r="K24" s="12"/>
    </row>
    <row r="25" spans="1:11" ht="15.75" x14ac:dyDescent="0.25">
      <c r="A25" s="7">
        <v>19</v>
      </c>
      <c r="B25" s="32" t="s">
        <v>125</v>
      </c>
      <c r="C25" s="9"/>
      <c r="D25" s="30">
        <v>36.75</v>
      </c>
      <c r="E25" s="10" t="s">
        <v>120</v>
      </c>
      <c r="F25" s="31">
        <f t="shared" si="0"/>
        <v>36.75</v>
      </c>
      <c r="G25" s="8"/>
      <c r="H25" s="9"/>
      <c r="I25" s="10" t="s">
        <v>120</v>
      </c>
      <c r="J25" s="30">
        <v>36.799999999999997</v>
      </c>
      <c r="K25" s="12"/>
    </row>
    <row r="26" spans="1:11" ht="47.25" x14ac:dyDescent="0.25">
      <c r="A26" s="7">
        <v>20</v>
      </c>
      <c r="B26" s="32" t="s">
        <v>126</v>
      </c>
      <c r="C26" s="9"/>
      <c r="D26" s="30">
        <v>63.457000000000001</v>
      </c>
      <c r="E26" s="10" t="s">
        <v>112</v>
      </c>
      <c r="F26" s="31">
        <f t="shared" si="0"/>
        <v>63.457000000000001</v>
      </c>
      <c r="G26" s="8"/>
      <c r="H26" s="9"/>
      <c r="I26" s="10" t="s">
        <v>112</v>
      </c>
      <c r="J26" s="30">
        <v>63.457000000000001</v>
      </c>
      <c r="K26" s="12"/>
    </row>
    <row r="27" spans="1:11" ht="31.5" x14ac:dyDescent="0.25">
      <c r="A27" s="7">
        <v>21</v>
      </c>
      <c r="B27" s="32" t="s">
        <v>113</v>
      </c>
      <c r="C27" s="9"/>
      <c r="D27" s="30">
        <v>15.05</v>
      </c>
      <c r="E27" s="10" t="s">
        <v>112</v>
      </c>
      <c r="F27" s="31">
        <f t="shared" si="0"/>
        <v>15.05</v>
      </c>
      <c r="G27" s="8"/>
      <c r="H27" s="9"/>
      <c r="I27" s="10" t="s">
        <v>112</v>
      </c>
      <c r="J27" s="30">
        <v>15.05</v>
      </c>
      <c r="K27" s="12"/>
    </row>
    <row r="28" spans="1:11" ht="31.5" x14ac:dyDescent="0.25">
      <c r="A28" s="7">
        <v>22</v>
      </c>
      <c r="B28" s="32" t="s">
        <v>121</v>
      </c>
      <c r="C28" s="9"/>
      <c r="D28" s="30">
        <v>404.72899999999998</v>
      </c>
      <c r="E28" s="10" t="s">
        <v>112</v>
      </c>
      <c r="F28" s="31">
        <f t="shared" si="0"/>
        <v>404.72899999999998</v>
      </c>
      <c r="G28" s="8"/>
      <c r="H28" s="9"/>
      <c r="I28" s="10" t="s">
        <v>112</v>
      </c>
      <c r="J28" s="30">
        <v>404.72899999999998</v>
      </c>
      <c r="K28" s="12"/>
    </row>
    <row r="29" spans="1:11" ht="15.75" x14ac:dyDescent="0.25">
      <c r="A29" s="7">
        <v>23</v>
      </c>
      <c r="B29" s="35" t="s">
        <v>117</v>
      </c>
      <c r="C29" s="9"/>
      <c r="D29" s="30">
        <v>422.68</v>
      </c>
      <c r="E29" s="10" t="s">
        <v>112</v>
      </c>
      <c r="F29" s="31">
        <f t="shared" si="0"/>
        <v>422.68</v>
      </c>
      <c r="G29" s="8"/>
      <c r="H29" s="9"/>
      <c r="I29" s="10" t="s">
        <v>112</v>
      </c>
      <c r="J29" s="30">
        <v>422.68</v>
      </c>
      <c r="K29" s="12"/>
    </row>
    <row r="30" spans="1:11" ht="15.75" x14ac:dyDescent="0.25">
      <c r="A30" s="7">
        <v>24</v>
      </c>
      <c r="B30" s="35" t="s">
        <v>127</v>
      </c>
      <c r="C30" s="9"/>
      <c r="D30" s="30">
        <v>21.297999999999998</v>
      </c>
      <c r="E30" s="10" t="s">
        <v>120</v>
      </c>
      <c r="F30" s="31">
        <f t="shared" si="0"/>
        <v>21.297999999999998</v>
      </c>
      <c r="G30" s="8"/>
      <c r="H30" s="9"/>
      <c r="I30" s="10" t="s">
        <v>120</v>
      </c>
      <c r="J30" s="30">
        <v>21.297999999999998</v>
      </c>
      <c r="K30" s="12"/>
    </row>
    <row r="31" spans="1:11" ht="15.75" x14ac:dyDescent="0.25">
      <c r="A31" s="240">
        <v>25</v>
      </c>
      <c r="B31" s="242" t="s">
        <v>128</v>
      </c>
      <c r="C31" s="244">
        <v>49.7</v>
      </c>
      <c r="D31" s="236"/>
      <c r="E31" s="234"/>
      <c r="F31" s="246">
        <f>C31</f>
        <v>49.7</v>
      </c>
      <c r="G31" s="36">
        <v>2240</v>
      </c>
      <c r="H31" s="30">
        <v>13.4</v>
      </c>
      <c r="I31" s="234"/>
      <c r="J31" s="236"/>
      <c r="K31" s="238">
        <v>30.9</v>
      </c>
    </row>
    <row r="32" spans="1:11" ht="15.75" x14ac:dyDescent="0.25">
      <c r="A32" s="241"/>
      <c r="B32" s="243"/>
      <c r="C32" s="245"/>
      <c r="D32" s="237"/>
      <c r="E32" s="235"/>
      <c r="F32" s="247"/>
      <c r="G32" s="36">
        <v>2220</v>
      </c>
      <c r="H32" s="30">
        <v>5.4</v>
      </c>
      <c r="I32" s="235"/>
      <c r="J32" s="237"/>
      <c r="K32" s="239"/>
    </row>
    <row r="33" spans="1:11" ht="15.75" x14ac:dyDescent="0.25">
      <c r="A33" s="14"/>
      <c r="B33" s="15" t="s">
        <v>90</v>
      </c>
      <c r="C33" s="37">
        <f>SUM(C7:C31)</f>
        <v>49.7</v>
      </c>
      <c r="D33" s="37">
        <f>SUM(D7:D30)</f>
        <v>3082.1729999999998</v>
      </c>
      <c r="E33" s="38"/>
      <c r="F33" s="37">
        <f>SUM(F7:F31)</f>
        <v>3131.8729999999996</v>
      </c>
      <c r="G33" s="39"/>
      <c r="H33" s="37">
        <f>SUM(H7:H32)</f>
        <v>18.8</v>
      </c>
      <c r="I33" s="40"/>
      <c r="J33" s="37">
        <f>SUM(J7:J30)</f>
        <v>3082.2219999999998</v>
      </c>
      <c r="K33" s="37">
        <f>K31</f>
        <v>30.9</v>
      </c>
    </row>
    <row r="34" spans="1:11" x14ac:dyDescent="0.25">
      <c r="H34" s="41"/>
      <c r="I34" s="41"/>
      <c r="J34" s="41"/>
    </row>
    <row r="36" spans="1:11" ht="15.75" x14ac:dyDescent="0.25">
      <c r="B36" s="21" t="s">
        <v>100</v>
      </c>
      <c r="F36" s="22"/>
      <c r="G36" s="224"/>
      <c r="H36" s="225"/>
    </row>
    <row r="37" spans="1:11" x14ac:dyDescent="0.25">
      <c r="B37" s="21"/>
      <c r="F37" s="23" t="s">
        <v>93</v>
      </c>
      <c r="G37" s="24"/>
      <c r="H37" s="24"/>
    </row>
    <row r="38" spans="1:11" ht="15.75" x14ac:dyDescent="0.25">
      <c r="B38" s="21" t="s">
        <v>94</v>
      </c>
      <c r="F38" s="22"/>
      <c r="G38" s="224"/>
      <c r="H38" s="225"/>
    </row>
    <row r="39" spans="1:11" x14ac:dyDescent="0.25">
      <c r="F39" s="23" t="s">
        <v>93</v>
      </c>
      <c r="G39" s="24"/>
      <c r="H39" s="24"/>
    </row>
  </sheetData>
  <mergeCells count="21">
    <mergeCell ref="F31:F32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  <mergeCell ref="A31:A32"/>
    <mergeCell ref="B31:B32"/>
    <mergeCell ref="C31:C32"/>
    <mergeCell ref="D31:D32"/>
    <mergeCell ref="E31:E32"/>
    <mergeCell ref="I31:I32"/>
    <mergeCell ref="J31:J32"/>
    <mergeCell ref="K31:K32"/>
    <mergeCell ref="G36:H36"/>
    <mergeCell ref="G38:H38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0"/>
  <sheetViews>
    <sheetView zoomScale="80" zoomScaleNormal="80" workbookViewId="0">
      <selection activeCell="O14" sqref="O14"/>
    </sheetView>
  </sheetViews>
  <sheetFormatPr defaultRowHeight="15" x14ac:dyDescent="0.25"/>
  <cols>
    <col min="1" max="1" width="7.28515625" customWidth="1"/>
    <col min="2" max="2" width="26.710937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6" ht="18.75" customHeight="1" x14ac:dyDescent="0.25">
      <c r="K1" s="1"/>
      <c r="L1" s="1"/>
      <c r="M1" s="226" t="s">
        <v>0</v>
      </c>
      <c r="N1" s="226"/>
      <c r="O1" s="226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227" t="s">
        <v>386</v>
      </c>
      <c r="N2" s="227"/>
      <c r="O2" s="227"/>
      <c r="P2" s="227"/>
    </row>
    <row r="3" spans="1:16" ht="61.5" customHeight="1" x14ac:dyDescent="0.25">
      <c r="A3" s="2"/>
      <c r="B3" s="228" t="s">
        <v>637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6" ht="31.5" customHeight="1" x14ac:dyDescent="0.25">
      <c r="A4" s="230" t="s">
        <v>3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6" ht="33" customHeight="1" x14ac:dyDescent="0.25">
      <c r="A5" s="231" t="s">
        <v>4</v>
      </c>
      <c r="B5" s="231" t="s">
        <v>5</v>
      </c>
      <c r="C5" s="232" t="s">
        <v>6</v>
      </c>
      <c r="D5" s="232"/>
      <c r="E5" s="232"/>
      <c r="F5" s="232" t="s">
        <v>7</v>
      </c>
      <c r="G5" s="232" t="s">
        <v>8</v>
      </c>
      <c r="H5" s="232"/>
      <c r="I5" s="232"/>
      <c r="J5" s="232"/>
      <c r="K5" s="233" t="s">
        <v>9</v>
      </c>
    </row>
    <row r="6" spans="1:16" ht="158.25" customHeight="1" x14ac:dyDescent="0.25">
      <c r="A6" s="231"/>
      <c r="B6" s="231"/>
      <c r="C6" s="5" t="s">
        <v>10</v>
      </c>
      <c r="D6" s="5" t="s">
        <v>11</v>
      </c>
      <c r="E6" s="5" t="s">
        <v>12</v>
      </c>
      <c r="F6" s="232"/>
      <c r="G6" s="6" t="s">
        <v>13</v>
      </c>
      <c r="H6" s="5" t="s">
        <v>14</v>
      </c>
      <c r="I6" s="5" t="s">
        <v>15</v>
      </c>
      <c r="J6" s="5" t="s">
        <v>14</v>
      </c>
      <c r="K6" s="233"/>
    </row>
    <row r="7" spans="1:16" ht="15.75" x14ac:dyDescent="0.25">
      <c r="A7" s="7">
        <v>1</v>
      </c>
      <c r="B7" s="8" t="s">
        <v>638</v>
      </c>
      <c r="C7" s="203">
        <v>2.5</v>
      </c>
      <c r="D7" s="9"/>
      <c r="E7" s="10"/>
      <c r="F7" s="11">
        <f>SUM(C7,D7)</f>
        <v>2.5</v>
      </c>
      <c r="G7" s="8">
        <v>2230</v>
      </c>
      <c r="H7" s="9"/>
      <c r="I7" s="8" t="s">
        <v>85</v>
      </c>
      <c r="J7" s="203">
        <v>57.3</v>
      </c>
      <c r="K7" s="12"/>
    </row>
    <row r="8" spans="1:16" ht="31.5" x14ac:dyDescent="0.25">
      <c r="A8" s="7">
        <v>2</v>
      </c>
      <c r="B8" s="8" t="s">
        <v>639</v>
      </c>
      <c r="C8" s="203">
        <v>0.7</v>
      </c>
      <c r="D8" s="9"/>
      <c r="E8" s="10"/>
      <c r="F8" s="11">
        <f t="shared" ref="F8:F71" si="0">SUM(C8,D8)</f>
        <v>0.7</v>
      </c>
      <c r="G8" s="8">
        <v>2240</v>
      </c>
      <c r="H8" s="9"/>
      <c r="I8" s="10" t="s">
        <v>640</v>
      </c>
      <c r="J8" s="203">
        <v>15.3</v>
      </c>
      <c r="K8" s="12"/>
    </row>
    <row r="9" spans="1:16" ht="15.75" x14ac:dyDescent="0.25">
      <c r="A9" s="7">
        <v>3</v>
      </c>
      <c r="B9" s="8" t="s">
        <v>641</v>
      </c>
      <c r="C9" s="203">
        <v>0.5</v>
      </c>
      <c r="D9" s="9"/>
      <c r="E9" s="10"/>
      <c r="F9" s="11">
        <f t="shared" si="0"/>
        <v>0.5</v>
      </c>
      <c r="G9" s="8">
        <v>2240</v>
      </c>
      <c r="H9" s="9"/>
      <c r="I9" s="8" t="s">
        <v>642</v>
      </c>
      <c r="J9" s="203">
        <v>2.06</v>
      </c>
      <c r="K9" s="12"/>
    </row>
    <row r="10" spans="1:16" ht="31.5" x14ac:dyDescent="0.25">
      <c r="A10" s="7">
        <v>4</v>
      </c>
      <c r="B10" s="8" t="s">
        <v>643</v>
      </c>
      <c r="C10" s="203">
        <v>0.5</v>
      </c>
      <c r="D10" s="9"/>
      <c r="E10" s="10"/>
      <c r="F10" s="11">
        <f t="shared" si="0"/>
        <v>0.5</v>
      </c>
      <c r="G10" s="8">
        <v>2240</v>
      </c>
      <c r="H10" s="9"/>
      <c r="I10" s="10" t="s">
        <v>644</v>
      </c>
      <c r="J10" s="203">
        <v>2.94</v>
      </c>
      <c r="K10" s="12"/>
    </row>
    <row r="11" spans="1:16" ht="31.5" x14ac:dyDescent="0.25">
      <c r="A11" s="7">
        <v>5</v>
      </c>
      <c r="B11" s="8" t="s">
        <v>645</v>
      </c>
      <c r="C11" s="203">
        <v>1.5</v>
      </c>
      <c r="D11" s="9"/>
      <c r="E11" s="10"/>
      <c r="F11" s="11">
        <f t="shared" si="0"/>
        <v>1.5</v>
      </c>
      <c r="G11" s="8">
        <v>2240</v>
      </c>
      <c r="H11" s="9"/>
      <c r="I11" s="10" t="s">
        <v>646</v>
      </c>
      <c r="J11" s="203">
        <v>0.61799999999999999</v>
      </c>
      <c r="K11" s="12"/>
    </row>
    <row r="12" spans="1:16" ht="47.25" x14ac:dyDescent="0.25">
      <c r="A12" s="7">
        <v>6</v>
      </c>
      <c r="B12" s="183" t="s">
        <v>647</v>
      </c>
      <c r="C12" s="204">
        <v>7.4</v>
      </c>
      <c r="D12" s="9"/>
      <c r="E12" s="10"/>
      <c r="F12" s="11">
        <f t="shared" si="0"/>
        <v>7.4</v>
      </c>
      <c r="G12" s="8">
        <v>2240</v>
      </c>
      <c r="H12" s="9"/>
      <c r="I12" s="56" t="s">
        <v>648</v>
      </c>
      <c r="J12" s="204">
        <v>7.1470000000000002</v>
      </c>
      <c r="K12" s="12"/>
    </row>
    <row r="13" spans="1:16" ht="15.75" x14ac:dyDescent="0.25">
      <c r="A13" s="7">
        <v>7</v>
      </c>
      <c r="B13" s="8" t="s">
        <v>649</v>
      </c>
      <c r="C13" s="203">
        <v>0.5</v>
      </c>
      <c r="D13" s="9"/>
      <c r="E13" s="10"/>
      <c r="F13" s="11">
        <f t="shared" si="0"/>
        <v>0.5</v>
      </c>
      <c r="G13" s="8">
        <v>2240</v>
      </c>
      <c r="H13" s="9"/>
      <c r="I13" s="26" t="s">
        <v>650</v>
      </c>
      <c r="J13" s="9">
        <v>7.14</v>
      </c>
      <c r="K13" s="12"/>
    </row>
    <row r="14" spans="1:16" ht="78.75" x14ac:dyDescent="0.25">
      <c r="A14" s="7">
        <v>8</v>
      </c>
      <c r="B14" s="8" t="s">
        <v>651</v>
      </c>
      <c r="C14" s="203">
        <v>2</v>
      </c>
      <c r="D14" s="9"/>
      <c r="E14" s="10"/>
      <c r="F14" s="11">
        <f t="shared" si="0"/>
        <v>2</v>
      </c>
      <c r="G14" s="8">
        <v>2240</v>
      </c>
      <c r="H14" s="9"/>
      <c r="I14" s="26" t="s">
        <v>652</v>
      </c>
      <c r="J14" s="9">
        <v>6.9</v>
      </c>
      <c r="K14" s="12"/>
    </row>
    <row r="15" spans="1:16" ht="78.75" x14ac:dyDescent="0.25">
      <c r="A15" s="7">
        <v>9</v>
      </c>
      <c r="B15" s="8" t="s">
        <v>653</v>
      </c>
      <c r="C15" s="203">
        <v>7</v>
      </c>
      <c r="D15" s="9"/>
      <c r="E15" s="10"/>
      <c r="F15" s="11">
        <f t="shared" si="0"/>
        <v>7</v>
      </c>
      <c r="G15" s="8">
        <v>2240</v>
      </c>
      <c r="H15" s="9"/>
      <c r="I15" s="26" t="s">
        <v>654</v>
      </c>
      <c r="J15" s="9">
        <v>0.52</v>
      </c>
      <c r="K15" s="12"/>
    </row>
    <row r="16" spans="1:16" ht="31.5" x14ac:dyDescent="0.25">
      <c r="A16" s="7">
        <v>10</v>
      </c>
      <c r="B16" s="8" t="s">
        <v>655</v>
      </c>
      <c r="C16" s="203">
        <v>2</v>
      </c>
      <c r="D16" s="9"/>
      <c r="E16" s="10"/>
      <c r="F16" s="11">
        <f t="shared" si="0"/>
        <v>2</v>
      </c>
      <c r="G16" s="8">
        <v>2220</v>
      </c>
      <c r="H16" s="9"/>
      <c r="I16" s="26" t="s">
        <v>656</v>
      </c>
      <c r="J16" s="9">
        <v>9.2200000000000006</v>
      </c>
      <c r="K16" s="12"/>
    </row>
    <row r="17" spans="1:11" ht="15.75" x14ac:dyDescent="0.25">
      <c r="A17" s="7">
        <v>11</v>
      </c>
      <c r="B17" s="8" t="s">
        <v>657</v>
      </c>
      <c r="C17" s="203">
        <v>0.5</v>
      </c>
      <c r="D17" s="9"/>
      <c r="E17" s="10"/>
      <c r="F17" s="11">
        <f t="shared" si="0"/>
        <v>0.5</v>
      </c>
      <c r="G17" s="8"/>
      <c r="H17" s="9"/>
      <c r="I17" s="26"/>
      <c r="J17" s="9"/>
      <c r="K17" s="12"/>
    </row>
    <row r="18" spans="1:11" ht="15.75" x14ac:dyDescent="0.25">
      <c r="A18" s="7">
        <v>12</v>
      </c>
      <c r="B18" s="8" t="s">
        <v>658</v>
      </c>
      <c r="C18" s="203">
        <v>2</v>
      </c>
      <c r="D18" s="9"/>
      <c r="E18" s="10"/>
      <c r="F18" s="11">
        <f t="shared" si="0"/>
        <v>2</v>
      </c>
      <c r="G18" s="8"/>
      <c r="H18" s="9"/>
      <c r="I18" s="26"/>
      <c r="J18" s="9"/>
      <c r="K18" s="12"/>
    </row>
    <row r="19" spans="1:11" ht="15.75" x14ac:dyDescent="0.25">
      <c r="A19" s="7">
        <v>13</v>
      </c>
      <c r="B19" s="8" t="s">
        <v>659</v>
      </c>
      <c r="C19" s="203">
        <v>1.5</v>
      </c>
      <c r="D19" s="9"/>
      <c r="E19" s="10"/>
      <c r="F19" s="11">
        <f t="shared" si="0"/>
        <v>1.5</v>
      </c>
      <c r="G19" s="8"/>
      <c r="H19" s="9"/>
      <c r="I19" s="26"/>
      <c r="J19" s="9"/>
      <c r="K19" s="12"/>
    </row>
    <row r="20" spans="1:11" ht="15.75" x14ac:dyDescent="0.25">
      <c r="A20" s="7">
        <v>14</v>
      </c>
      <c r="B20" s="8" t="s">
        <v>647</v>
      </c>
      <c r="C20" s="203">
        <v>7.4</v>
      </c>
      <c r="D20" s="9"/>
      <c r="E20" s="10"/>
      <c r="F20" s="11">
        <f t="shared" si="0"/>
        <v>7.4</v>
      </c>
      <c r="G20" s="8"/>
      <c r="H20" s="9"/>
      <c r="I20" s="26"/>
      <c r="J20" s="9"/>
      <c r="K20" s="12"/>
    </row>
    <row r="21" spans="1:11" ht="15.75" x14ac:dyDescent="0.25">
      <c r="A21" s="7">
        <v>15</v>
      </c>
      <c r="B21" s="8" t="s">
        <v>658</v>
      </c>
      <c r="C21" s="203">
        <v>1</v>
      </c>
      <c r="D21" s="9"/>
      <c r="E21" s="10"/>
      <c r="F21" s="11">
        <f t="shared" si="0"/>
        <v>1</v>
      </c>
      <c r="G21" s="8"/>
      <c r="H21" s="9"/>
      <c r="I21" s="26"/>
      <c r="J21" s="9"/>
      <c r="K21" s="12"/>
    </row>
    <row r="22" spans="1:11" ht="15.75" x14ac:dyDescent="0.25">
      <c r="A22" s="7">
        <v>16</v>
      </c>
      <c r="B22" s="8" t="s">
        <v>639</v>
      </c>
      <c r="C22" s="203">
        <v>0.7</v>
      </c>
      <c r="D22" s="9"/>
      <c r="E22" s="10"/>
      <c r="F22" s="11">
        <f t="shared" si="0"/>
        <v>0.7</v>
      </c>
      <c r="G22" s="8"/>
      <c r="H22" s="9"/>
      <c r="I22" s="26"/>
      <c r="J22" s="9"/>
      <c r="K22" s="12"/>
    </row>
    <row r="23" spans="1:11" ht="15.75" x14ac:dyDescent="0.25">
      <c r="A23" s="7">
        <v>17</v>
      </c>
      <c r="B23" s="8" t="s">
        <v>660</v>
      </c>
      <c r="C23" s="203">
        <v>1</v>
      </c>
      <c r="D23" s="9"/>
      <c r="E23" s="10"/>
      <c r="F23" s="11">
        <f t="shared" si="0"/>
        <v>1</v>
      </c>
      <c r="G23" s="8"/>
      <c r="H23" s="9"/>
      <c r="I23" s="26"/>
      <c r="J23" s="9"/>
      <c r="K23" s="12"/>
    </row>
    <row r="24" spans="1:11" ht="15.75" x14ac:dyDescent="0.25">
      <c r="A24" s="7">
        <v>18</v>
      </c>
      <c r="B24" s="8" t="s">
        <v>661</v>
      </c>
      <c r="C24" s="203">
        <v>1.5</v>
      </c>
      <c r="D24" s="9"/>
      <c r="E24" s="10"/>
      <c r="F24" s="11">
        <f t="shared" si="0"/>
        <v>1.5</v>
      </c>
      <c r="G24" s="8"/>
      <c r="H24" s="9"/>
      <c r="I24" s="26"/>
      <c r="J24" s="9"/>
      <c r="K24" s="12"/>
    </row>
    <row r="25" spans="1:11" ht="15.75" x14ac:dyDescent="0.25">
      <c r="A25" s="7">
        <v>19</v>
      </c>
      <c r="B25" s="8" t="s">
        <v>662</v>
      </c>
      <c r="C25" s="203">
        <v>0.5</v>
      </c>
      <c r="D25" s="9"/>
      <c r="E25" s="10"/>
      <c r="F25" s="11">
        <f t="shared" si="0"/>
        <v>0.5</v>
      </c>
      <c r="G25" s="8"/>
      <c r="H25" s="9"/>
      <c r="I25" s="26"/>
      <c r="J25" s="9"/>
      <c r="K25" s="12"/>
    </row>
    <row r="26" spans="1:11" ht="15.75" x14ac:dyDescent="0.25">
      <c r="A26" s="7">
        <v>20</v>
      </c>
      <c r="B26" s="8" t="s">
        <v>663</v>
      </c>
      <c r="C26" s="203">
        <v>0.5</v>
      </c>
      <c r="D26" s="9"/>
      <c r="E26" s="10"/>
      <c r="F26" s="11">
        <f t="shared" si="0"/>
        <v>0.5</v>
      </c>
      <c r="G26" s="8"/>
      <c r="H26" s="9"/>
      <c r="I26" s="26"/>
      <c r="J26" s="9"/>
      <c r="K26" s="12"/>
    </row>
    <row r="27" spans="1:11" ht="15.75" x14ac:dyDescent="0.25">
      <c r="A27" s="7">
        <v>21</v>
      </c>
      <c r="B27" s="8" t="s">
        <v>664</v>
      </c>
      <c r="C27" s="203">
        <v>1.4</v>
      </c>
      <c r="D27" s="9"/>
      <c r="E27" s="10"/>
      <c r="F27" s="11">
        <f t="shared" si="0"/>
        <v>1.4</v>
      </c>
      <c r="G27" s="8"/>
      <c r="H27" s="9"/>
      <c r="I27" s="26"/>
      <c r="J27" s="9"/>
      <c r="K27" s="12"/>
    </row>
    <row r="28" spans="1:11" ht="15.75" x14ac:dyDescent="0.25">
      <c r="A28" s="7">
        <v>22</v>
      </c>
      <c r="B28" s="8" t="s">
        <v>665</v>
      </c>
      <c r="C28" s="203">
        <v>1.5</v>
      </c>
      <c r="D28" s="9"/>
      <c r="E28" s="10"/>
      <c r="F28" s="11">
        <f t="shared" si="0"/>
        <v>1.5</v>
      </c>
      <c r="G28" s="8"/>
      <c r="H28" s="9"/>
      <c r="I28" s="26"/>
      <c r="J28" s="9"/>
      <c r="K28" s="12"/>
    </row>
    <row r="29" spans="1:11" ht="15.75" x14ac:dyDescent="0.25">
      <c r="A29" s="7">
        <v>23</v>
      </c>
      <c r="B29" s="8" t="s">
        <v>666</v>
      </c>
      <c r="C29" s="203">
        <v>1.5</v>
      </c>
      <c r="D29" s="9"/>
      <c r="E29" s="10"/>
      <c r="F29" s="11">
        <f t="shared" si="0"/>
        <v>1.5</v>
      </c>
      <c r="G29" s="8"/>
      <c r="H29" s="9"/>
      <c r="I29" s="26"/>
      <c r="J29" s="9"/>
      <c r="K29" s="12"/>
    </row>
    <row r="30" spans="1:11" ht="15.75" x14ac:dyDescent="0.25">
      <c r="A30" s="7">
        <v>24</v>
      </c>
      <c r="B30" s="8" t="s">
        <v>667</v>
      </c>
      <c r="C30" s="203">
        <v>1</v>
      </c>
      <c r="D30" s="9"/>
      <c r="E30" s="10"/>
      <c r="F30" s="11">
        <f t="shared" si="0"/>
        <v>1</v>
      </c>
      <c r="G30" s="8"/>
      <c r="H30" s="9"/>
      <c r="I30" s="26"/>
      <c r="J30" s="9"/>
      <c r="K30" s="12"/>
    </row>
    <row r="31" spans="1:11" ht="15.75" x14ac:dyDescent="0.25">
      <c r="A31" s="7">
        <v>25</v>
      </c>
      <c r="B31" s="8" t="s">
        <v>668</v>
      </c>
      <c r="C31" s="203">
        <v>0.5</v>
      </c>
      <c r="D31" s="9"/>
      <c r="E31" s="10"/>
      <c r="F31" s="11">
        <f t="shared" si="0"/>
        <v>0.5</v>
      </c>
      <c r="G31" s="8"/>
      <c r="H31" s="9"/>
      <c r="I31" s="26"/>
      <c r="J31" s="9"/>
      <c r="K31" s="12"/>
    </row>
    <row r="32" spans="1:11" ht="15.75" x14ac:dyDescent="0.25">
      <c r="A32" s="7">
        <v>26</v>
      </c>
      <c r="B32" s="8" t="s">
        <v>669</v>
      </c>
      <c r="C32" s="203">
        <v>1</v>
      </c>
      <c r="D32" s="9"/>
      <c r="E32" s="10"/>
      <c r="F32" s="11">
        <f t="shared" si="0"/>
        <v>1</v>
      </c>
      <c r="G32" s="8"/>
      <c r="H32" s="9"/>
      <c r="I32" s="26"/>
      <c r="J32" s="9"/>
      <c r="K32" s="12"/>
    </row>
    <row r="33" spans="1:11" ht="15.75" x14ac:dyDescent="0.25">
      <c r="A33" s="7">
        <v>27</v>
      </c>
      <c r="B33" s="8" t="s">
        <v>670</v>
      </c>
      <c r="C33" s="203">
        <v>1.4</v>
      </c>
      <c r="D33" s="9"/>
      <c r="E33" s="10"/>
      <c r="F33" s="11">
        <f t="shared" si="0"/>
        <v>1.4</v>
      </c>
      <c r="G33" s="8"/>
      <c r="H33" s="9"/>
      <c r="I33" s="26"/>
      <c r="J33" s="9"/>
      <c r="K33" s="12"/>
    </row>
    <row r="34" spans="1:11" ht="15.75" x14ac:dyDescent="0.25">
      <c r="A34" s="7">
        <v>28</v>
      </c>
      <c r="B34" s="8" t="s">
        <v>671</v>
      </c>
      <c r="C34" s="203">
        <v>1</v>
      </c>
      <c r="D34" s="9"/>
      <c r="E34" s="10"/>
      <c r="F34" s="11">
        <f t="shared" si="0"/>
        <v>1</v>
      </c>
      <c r="G34" s="8"/>
      <c r="H34" s="9"/>
      <c r="I34" s="26"/>
      <c r="J34" s="9"/>
      <c r="K34" s="12"/>
    </row>
    <row r="35" spans="1:11" ht="15.75" x14ac:dyDescent="0.25">
      <c r="A35" s="7">
        <v>29</v>
      </c>
      <c r="B35" s="8" t="s">
        <v>672</v>
      </c>
      <c r="C35" s="203">
        <v>1</v>
      </c>
      <c r="D35" s="9"/>
      <c r="E35" s="10"/>
      <c r="F35" s="11">
        <f t="shared" si="0"/>
        <v>1</v>
      </c>
      <c r="G35" s="8"/>
      <c r="H35" s="9"/>
      <c r="I35" s="26"/>
      <c r="J35" s="9"/>
      <c r="K35" s="12"/>
    </row>
    <row r="36" spans="1:11" ht="15.75" x14ac:dyDescent="0.25">
      <c r="A36" s="7">
        <v>30</v>
      </c>
      <c r="B36" s="8" t="s">
        <v>673</v>
      </c>
      <c r="C36" s="203">
        <v>0.5</v>
      </c>
      <c r="D36" s="9"/>
      <c r="E36" s="10"/>
      <c r="F36" s="11">
        <f t="shared" si="0"/>
        <v>0.5</v>
      </c>
      <c r="G36" s="8"/>
      <c r="H36" s="9"/>
      <c r="I36" s="26"/>
      <c r="J36" s="9"/>
      <c r="K36" s="12"/>
    </row>
    <row r="37" spans="1:11" ht="15.75" x14ac:dyDescent="0.25">
      <c r="A37" s="7">
        <v>31</v>
      </c>
      <c r="B37" s="8" t="s">
        <v>674</v>
      </c>
      <c r="C37" s="203">
        <v>1.5</v>
      </c>
      <c r="D37" s="9"/>
      <c r="E37" s="10"/>
      <c r="F37" s="11">
        <f t="shared" si="0"/>
        <v>1.5</v>
      </c>
      <c r="G37" s="8"/>
      <c r="H37" s="9"/>
      <c r="I37" s="26"/>
      <c r="J37" s="9"/>
      <c r="K37" s="12"/>
    </row>
    <row r="38" spans="1:11" ht="15.75" x14ac:dyDescent="0.25">
      <c r="A38" s="7">
        <v>32</v>
      </c>
      <c r="B38" s="8" t="s">
        <v>675</v>
      </c>
      <c r="C38" s="203">
        <v>1.5</v>
      </c>
      <c r="D38" s="9"/>
      <c r="E38" s="10"/>
      <c r="F38" s="11">
        <f t="shared" si="0"/>
        <v>1.5</v>
      </c>
      <c r="G38" s="8"/>
      <c r="H38" s="9"/>
      <c r="I38" s="26"/>
      <c r="J38" s="9"/>
      <c r="K38" s="12"/>
    </row>
    <row r="39" spans="1:11" ht="15.75" x14ac:dyDescent="0.25">
      <c r="A39" s="7">
        <v>33</v>
      </c>
      <c r="B39" s="8" t="s">
        <v>676</v>
      </c>
      <c r="C39" s="203">
        <v>1.5</v>
      </c>
      <c r="D39" s="9"/>
      <c r="E39" s="10"/>
      <c r="F39" s="11">
        <f t="shared" si="0"/>
        <v>1.5</v>
      </c>
      <c r="G39" s="8"/>
      <c r="H39" s="9"/>
      <c r="I39" s="26"/>
      <c r="J39" s="9"/>
      <c r="K39" s="12"/>
    </row>
    <row r="40" spans="1:11" ht="15.75" x14ac:dyDescent="0.25">
      <c r="A40" s="7">
        <v>34</v>
      </c>
      <c r="B40" s="8" t="s">
        <v>677</v>
      </c>
      <c r="C40" s="203">
        <v>1.5</v>
      </c>
      <c r="D40" s="9"/>
      <c r="E40" s="10"/>
      <c r="F40" s="11">
        <f t="shared" si="0"/>
        <v>1.5</v>
      </c>
      <c r="G40" s="8"/>
      <c r="H40" s="9"/>
      <c r="I40" s="26"/>
      <c r="J40" s="9"/>
      <c r="K40" s="12"/>
    </row>
    <row r="41" spans="1:11" ht="15.75" x14ac:dyDescent="0.25">
      <c r="A41" s="7">
        <v>35</v>
      </c>
      <c r="B41" s="8" t="s">
        <v>678</v>
      </c>
      <c r="C41" s="203">
        <v>1.5</v>
      </c>
      <c r="D41" s="9"/>
      <c r="E41" s="10"/>
      <c r="F41" s="11">
        <f t="shared" si="0"/>
        <v>1.5</v>
      </c>
      <c r="G41" s="8"/>
      <c r="H41" s="9"/>
      <c r="I41" s="26"/>
      <c r="J41" s="9"/>
      <c r="K41" s="12"/>
    </row>
    <row r="42" spans="1:11" ht="15.75" x14ac:dyDescent="0.25">
      <c r="A42" s="7">
        <v>36</v>
      </c>
      <c r="B42" s="8" t="s">
        <v>679</v>
      </c>
      <c r="C42" s="203">
        <v>1.5</v>
      </c>
      <c r="D42" s="9"/>
      <c r="E42" s="10"/>
      <c r="F42" s="11">
        <f t="shared" si="0"/>
        <v>1.5</v>
      </c>
      <c r="G42" s="8"/>
      <c r="H42" s="9"/>
      <c r="I42" s="26"/>
      <c r="J42" s="9"/>
      <c r="K42" s="12"/>
    </row>
    <row r="43" spans="1:11" ht="15.75" x14ac:dyDescent="0.25">
      <c r="A43" s="7">
        <v>37</v>
      </c>
      <c r="B43" s="8" t="s">
        <v>680</v>
      </c>
      <c r="C43" s="203">
        <v>1.5</v>
      </c>
      <c r="D43" s="9"/>
      <c r="E43" s="10"/>
      <c r="F43" s="11">
        <f t="shared" si="0"/>
        <v>1.5</v>
      </c>
      <c r="G43" s="8"/>
      <c r="H43" s="9"/>
      <c r="I43" s="26"/>
      <c r="J43" s="9"/>
      <c r="K43" s="12"/>
    </row>
    <row r="44" spans="1:11" ht="15.75" x14ac:dyDescent="0.25">
      <c r="A44" s="7">
        <v>38</v>
      </c>
      <c r="B44" s="8" t="s">
        <v>681</v>
      </c>
      <c r="C44" s="203">
        <v>1</v>
      </c>
      <c r="D44" s="9"/>
      <c r="E44" s="10"/>
      <c r="F44" s="11">
        <f t="shared" si="0"/>
        <v>1</v>
      </c>
      <c r="G44" s="8"/>
      <c r="H44" s="9"/>
      <c r="I44" s="26"/>
      <c r="J44" s="9"/>
      <c r="K44" s="12"/>
    </row>
    <row r="45" spans="1:11" ht="15.75" x14ac:dyDescent="0.25">
      <c r="A45" s="7">
        <v>39</v>
      </c>
      <c r="B45" s="8" t="s">
        <v>682</v>
      </c>
      <c r="C45" s="203">
        <v>1.5</v>
      </c>
      <c r="D45" s="9"/>
      <c r="E45" s="10"/>
      <c r="F45" s="11">
        <f t="shared" si="0"/>
        <v>1.5</v>
      </c>
      <c r="G45" s="8"/>
      <c r="H45" s="9"/>
      <c r="I45" s="26"/>
      <c r="J45" s="9"/>
      <c r="K45" s="12"/>
    </row>
    <row r="46" spans="1:11" ht="15.75" x14ac:dyDescent="0.25">
      <c r="A46" s="7">
        <v>40</v>
      </c>
      <c r="B46" s="8" t="s">
        <v>683</v>
      </c>
      <c r="C46" s="203">
        <v>1.5</v>
      </c>
      <c r="D46" s="9"/>
      <c r="E46" s="10"/>
      <c r="F46" s="11">
        <f t="shared" si="0"/>
        <v>1.5</v>
      </c>
      <c r="G46" s="8"/>
      <c r="H46" s="9"/>
      <c r="I46" s="26"/>
      <c r="J46" s="9"/>
      <c r="K46" s="12"/>
    </row>
    <row r="47" spans="1:11" ht="15.75" x14ac:dyDescent="0.25">
      <c r="A47" s="7">
        <v>41</v>
      </c>
      <c r="B47" s="8" t="s">
        <v>684</v>
      </c>
      <c r="C47" s="203">
        <v>1.4</v>
      </c>
      <c r="D47" s="9"/>
      <c r="E47" s="10"/>
      <c r="F47" s="11">
        <f t="shared" si="0"/>
        <v>1.4</v>
      </c>
      <c r="G47" s="8"/>
      <c r="H47" s="9"/>
      <c r="I47" s="26"/>
      <c r="J47" s="9"/>
      <c r="K47" s="12"/>
    </row>
    <row r="48" spans="1:11" ht="15.75" x14ac:dyDescent="0.25">
      <c r="A48" s="7">
        <v>42</v>
      </c>
      <c r="B48" s="8" t="s">
        <v>685</v>
      </c>
      <c r="C48" s="203">
        <v>1.5</v>
      </c>
      <c r="D48" s="9"/>
      <c r="E48" s="10"/>
      <c r="F48" s="11">
        <f t="shared" si="0"/>
        <v>1.5</v>
      </c>
      <c r="G48" s="8"/>
      <c r="H48" s="9"/>
      <c r="I48" s="26"/>
      <c r="J48" s="9"/>
      <c r="K48" s="12"/>
    </row>
    <row r="49" spans="1:11" ht="15.75" x14ac:dyDescent="0.25">
      <c r="A49" s="7">
        <v>43</v>
      </c>
      <c r="B49" s="8" t="s">
        <v>686</v>
      </c>
      <c r="C49" s="203">
        <v>1.4</v>
      </c>
      <c r="D49" s="9"/>
      <c r="E49" s="10"/>
      <c r="F49" s="11">
        <f t="shared" si="0"/>
        <v>1.4</v>
      </c>
      <c r="G49" s="8"/>
      <c r="H49" s="9"/>
      <c r="I49" s="26"/>
      <c r="J49" s="9"/>
      <c r="K49" s="12"/>
    </row>
    <row r="50" spans="1:11" ht="15.75" x14ac:dyDescent="0.25">
      <c r="A50" s="7">
        <v>44</v>
      </c>
      <c r="B50" s="8" t="s">
        <v>687</v>
      </c>
      <c r="C50" s="203">
        <v>1.4</v>
      </c>
      <c r="D50" s="9"/>
      <c r="E50" s="10"/>
      <c r="F50" s="11">
        <f t="shared" si="0"/>
        <v>1.4</v>
      </c>
      <c r="G50" s="8"/>
      <c r="H50" s="9"/>
      <c r="I50" s="26"/>
      <c r="J50" s="9"/>
      <c r="K50" s="12"/>
    </row>
    <row r="51" spans="1:11" ht="15.75" x14ac:dyDescent="0.25">
      <c r="A51" s="7">
        <v>45</v>
      </c>
      <c r="B51" s="8" t="s">
        <v>688</v>
      </c>
      <c r="C51" s="203">
        <v>1.5</v>
      </c>
      <c r="D51" s="9"/>
      <c r="E51" s="10"/>
      <c r="F51" s="11">
        <f t="shared" si="0"/>
        <v>1.5</v>
      </c>
      <c r="G51" s="8"/>
      <c r="H51" s="9"/>
      <c r="I51" s="26"/>
      <c r="J51" s="9"/>
      <c r="K51" s="12"/>
    </row>
    <row r="52" spans="1:11" ht="15.75" x14ac:dyDescent="0.25">
      <c r="A52" s="7">
        <v>46</v>
      </c>
      <c r="B52" s="8" t="s">
        <v>689</v>
      </c>
      <c r="C52" s="203">
        <v>0.2</v>
      </c>
      <c r="D52" s="9"/>
      <c r="E52" s="10"/>
      <c r="F52" s="11">
        <f t="shared" si="0"/>
        <v>0.2</v>
      </c>
      <c r="G52" s="8"/>
      <c r="H52" s="9"/>
      <c r="I52" s="26"/>
      <c r="J52" s="9"/>
      <c r="K52" s="12"/>
    </row>
    <row r="53" spans="1:11" ht="15.75" x14ac:dyDescent="0.25">
      <c r="A53" s="7">
        <v>47</v>
      </c>
      <c r="B53" s="8" t="s">
        <v>690</v>
      </c>
      <c r="C53" s="203">
        <v>1.4</v>
      </c>
      <c r="D53" s="9"/>
      <c r="E53" s="10"/>
      <c r="F53" s="11">
        <f t="shared" si="0"/>
        <v>1.4</v>
      </c>
      <c r="G53" s="8"/>
      <c r="H53" s="9"/>
      <c r="I53" s="26"/>
      <c r="J53" s="9"/>
      <c r="K53" s="12"/>
    </row>
    <row r="54" spans="1:11" ht="15.75" x14ac:dyDescent="0.25">
      <c r="A54" s="7">
        <v>48</v>
      </c>
      <c r="B54" s="8" t="s">
        <v>691</v>
      </c>
      <c r="C54" s="203">
        <v>1.4</v>
      </c>
      <c r="D54" s="9"/>
      <c r="E54" s="10"/>
      <c r="F54" s="11">
        <f t="shared" si="0"/>
        <v>1.4</v>
      </c>
      <c r="G54" s="8"/>
      <c r="H54" s="9"/>
      <c r="I54" s="26"/>
      <c r="J54" s="9"/>
      <c r="K54" s="12"/>
    </row>
    <row r="55" spans="1:11" ht="15.75" x14ac:dyDescent="0.25">
      <c r="A55" s="7">
        <v>49</v>
      </c>
      <c r="B55" s="8" t="s">
        <v>692</v>
      </c>
      <c r="C55" s="203">
        <v>0.7</v>
      </c>
      <c r="D55" s="9"/>
      <c r="E55" s="10"/>
      <c r="F55" s="11">
        <f t="shared" si="0"/>
        <v>0.7</v>
      </c>
      <c r="G55" s="8"/>
      <c r="H55" s="9"/>
      <c r="I55" s="26"/>
      <c r="J55" s="9"/>
      <c r="K55" s="12"/>
    </row>
    <row r="56" spans="1:11" ht="15.75" x14ac:dyDescent="0.25">
      <c r="A56" s="7">
        <v>50</v>
      </c>
      <c r="B56" s="8" t="s">
        <v>693</v>
      </c>
      <c r="C56" s="203">
        <v>1.4</v>
      </c>
      <c r="D56" s="9"/>
      <c r="E56" s="10"/>
      <c r="F56" s="11">
        <f t="shared" si="0"/>
        <v>1.4</v>
      </c>
      <c r="G56" s="8"/>
      <c r="H56" s="9"/>
      <c r="I56" s="26"/>
      <c r="J56" s="9"/>
      <c r="K56" s="12"/>
    </row>
    <row r="57" spans="1:11" ht="15.75" x14ac:dyDescent="0.25">
      <c r="A57" s="7">
        <v>51</v>
      </c>
      <c r="B57" s="8" t="s">
        <v>694</v>
      </c>
      <c r="C57" s="203">
        <v>1</v>
      </c>
      <c r="D57" s="9"/>
      <c r="E57" s="10"/>
      <c r="F57" s="11">
        <f t="shared" si="0"/>
        <v>1</v>
      </c>
      <c r="G57" s="8"/>
      <c r="H57" s="9"/>
      <c r="I57" s="26"/>
      <c r="J57" s="9"/>
      <c r="K57" s="12"/>
    </row>
    <row r="58" spans="1:11" ht="15.75" x14ac:dyDescent="0.25">
      <c r="A58" s="7">
        <v>52</v>
      </c>
      <c r="B58" s="8" t="s">
        <v>695</v>
      </c>
      <c r="C58" s="203">
        <v>1.4</v>
      </c>
      <c r="D58" s="9"/>
      <c r="E58" s="10"/>
      <c r="F58" s="11">
        <f t="shared" si="0"/>
        <v>1.4</v>
      </c>
      <c r="G58" s="8"/>
      <c r="H58" s="9"/>
      <c r="I58" s="26"/>
      <c r="J58" s="9"/>
      <c r="K58" s="12"/>
    </row>
    <row r="59" spans="1:11" ht="15.75" x14ac:dyDescent="0.25">
      <c r="A59" s="7">
        <v>53</v>
      </c>
      <c r="B59" s="8" t="s">
        <v>696</v>
      </c>
      <c r="C59" s="203">
        <v>0.5</v>
      </c>
      <c r="D59" s="9"/>
      <c r="E59" s="10"/>
      <c r="F59" s="11">
        <f t="shared" si="0"/>
        <v>0.5</v>
      </c>
      <c r="G59" s="8"/>
      <c r="H59" s="9"/>
      <c r="I59" s="26"/>
      <c r="J59" s="9"/>
      <c r="K59" s="12"/>
    </row>
    <row r="60" spans="1:11" ht="15.75" x14ac:dyDescent="0.25">
      <c r="A60" s="7">
        <v>54</v>
      </c>
      <c r="B60" s="8" t="s">
        <v>671</v>
      </c>
      <c r="C60" s="203">
        <v>1</v>
      </c>
      <c r="D60" s="9"/>
      <c r="E60" s="10"/>
      <c r="F60" s="11">
        <f t="shared" si="0"/>
        <v>1</v>
      </c>
      <c r="G60" s="8"/>
      <c r="H60" s="9"/>
      <c r="I60" s="26"/>
      <c r="J60" s="9"/>
      <c r="K60" s="12"/>
    </row>
    <row r="61" spans="1:11" ht="15.75" x14ac:dyDescent="0.25">
      <c r="A61" s="7">
        <v>55</v>
      </c>
      <c r="B61" s="8" t="s">
        <v>697</v>
      </c>
      <c r="C61" s="203">
        <v>2</v>
      </c>
      <c r="D61" s="9"/>
      <c r="E61" s="10"/>
      <c r="F61" s="11">
        <f t="shared" si="0"/>
        <v>2</v>
      </c>
      <c r="G61" s="8"/>
      <c r="H61" s="9"/>
      <c r="I61" s="26"/>
      <c r="J61" s="9"/>
      <c r="K61" s="12"/>
    </row>
    <row r="62" spans="1:11" ht="15.75" x14ac:dyDescent="0.25">
      <c r="A62" s="7">
        <v>56</v>
      </c>
      <c r="B62" s="8" t="s">
        <v>698</v>
      </c>
      <c r="C62" s="203">
        <v>1.4</v>
      </c>
      <c r="D62" s="9"/>
      <c r="E62" s="10"/>
      <c r="F62" s="11">
        <f t="shared" si="0"/>
        <v>1.4</v>
      </c>
      <c r="G62" s="8"/>
      <c r="H62" s="9"/>
      <c r="I62" s="26"/>
      <c r="J62" s="9"/>
      <c r="K62" s="12"/>
    </row>
    <row r="63" spans="1:11" ht="15.75" x14ac:dyDescent="0.25">
      <c r="A63" s="7">
        <v>57</v>
      </c>
      <c r="B63" s="8" t="s">
        <v>699</v>
      </c>
      <c r="C63" s="203">
        <v>1.5</v>
      </c>
      <c r="D63" s="9"/>
      <c r="E63" s="10"/>
      <c r="F63" s="11">
        <f t="shared" si="0"/>
        <v>1.5</v>
      </c>
      <c r="G63" s="8"/>
      <c r="H63" s="9"/>
      <c r="I63" s="26"/>
      <c r="J63" s="9"/>
      <c r="K63" s="12"/>
    </row>
    <row r="64" spans="1:11" ht="15.75" x14ac:dyDescent="0.25">
      <c r="A64" s="7">
        <v>58</v>
      </c>
      <c r="B64" s="8" t="s">
        <v>700</v>
      </c>
      <c r="C64" s="203">
        <v>1.4</v>
      </c>
      <c r="D64" s="9"/>
      <c r="E64" s="10"/>
      <c r="F64" s="11">
        <f t="shared" si="0"/>
        <v>1.4</v>
      </c>
      <c r="G64" s="8"/>
      <c r="H64" s="9"/>
      <c r="I64" s="26"/>
      <c r="J64" s="9"/>
      <c r="K64" s="12"/>
    </row>
    <row r="65" spans="1:11" ht="15.75" x14ac:dyDescent="0.25">
      <c r="A65" s="7">
        <v>59</v>
      </c>
      <c r="B65" s="8" t="s">
        <v>701</v>
      </c>
      <c r="C65" s="203">
        <v>1.4</v>
      </c>
      <c r="D65" s="9"/>
      <c r="E65" s="10"/>
      <c r="F65" s="11">
        <f t="shared" si="0"/>
        <v>1.4</v>
      </c>
      <c r="G65" s="8"/>
      <c r="H65" s="9"/>
      <c r="I65" s="26"/>
      <c r="J65" s="9"/>
      <c r="K65" s="12"/>
    </row>
    <row r="66" spans="1:11" ht="15.75" x14ac:dyDescent="0.25">
      <c r="A66" s="7">
        <v>60</v>
      </c>
      <c r="B66" s="8" t="s">
        <v>702</v>
      </c>
      <c r="C66" s="203">
        <v>1</v>
      </c>
      <c r="D66" s="9"/>
      <c r="E66" s="10"/>
      <c r="F66" s="11">
        <f t="shared" si="0"/>
        <v>1</v>
      </c>
      <c r="G66" s="8"/>
      <c r="H66" s="9"/>
      <c r="I66" s="26"/>
      <c r="J66" s="9"/>
      <c r="K66" s="12"/>
    </row>
    <row r="67" spans="1:11" ht="15.75" x14ac:dyDescent="0.25">
      <c r="A67" s="7">
        <v>61</v>
      </c>
      <c r="B67" s="8" t="s">
        <v>703</v>
      </c>
      <c r="C67" s="203">
        <v>1.4</v>
      </c>
      <c r="D67" s="9"/>
      <c r="E67" s="10"/>
      <c r="F67" s="11">
        <f t="shared" si="0"/>
        <v>1.4</v>
      </c>
      <c r="G67" s="8"/>
      <c r="H67" s="9"/>
      <c r="I67" s="26"/>
      <c r="J67" s="9"/>
      <c r="K67" s="12"/>
    </row>
    <row r="68" spans="1:11" ht="15.75" x14ac:dyDescent="0.25">
      <c r="A68" s="7">
        <v>62</v>
      </c>
      <c r="B68" s="8" t="s">
        <v>704</v>
      </c>
      <c r="C68" s="203">
        <v>0.2</v>
      </c>
      <c r="D68" s="9"/>
      <c r="E68" s="10"/>
      <c r="F68" s="11">
        <f t="shared" si="0"/>
        <v>0.2</v>
      </c>
      <c r="G68" s="8"/>
      <c r="H68" s="9"/>
      <c r="I68" s="26"/>
      <c r="J68" s="9"/>
      <c r="K68" s="12"/>
    </row>
    <row r="69" spans="1:11" ht="15.75" x14ac:dyDescent="0.25">
      <c r="A69" s="7">
        <v>63</v>
      </c>
      <c r="B69" s="8" t="s">
        <v>705</v>
      </c>
      <c r="C69" s="203">
        <v>1</v>
      </c>
      <c r="D69" s="9"/>
      <c r="E69" s="10"/>
      <c r="F69" s="11">
        <f t="shared" si="0"/>
        <v>1</v>
      </c>
      <c r="G69" s="8"/>
      <c r="H69" s="9"/>
      <c r="I69" s="26"/>
      <c r="J69" s="9"/>
      <c r="K69" s="12"/>
    </row>
    <row r="70" spans="1:11" ht="15.75" x14ac:dyDescent="0.25">
      <c r="A70" s="7">
        <v>64</v>
      </c>
      <c r="B70" s="8" t="s">
        <v>706</v>
      </c>
      <c r="C70" s="203">
        <v>1</v>
      </c>
      <c r="D70" s="9"/>
      <c r="E70" s="10"/>
      <c r="F70" s="11">
        <f t="shared" si="0"/>
        <v>1</v>
      </c>
      <c r="G70" s="8"/>
      <c r="H70" s="9"/>
      <c r="I70" s="26"/>
      <c r="J70" s="9"/>
      <c r="K70" s="12"/>
    </row>
    <row r="71" spans="1:11" ht="15.75" x14ac:dyDescent="0.25">
      <c r="A71" s="7">
        <v>65</v>
      </c>
      <c r="B71" s="8" t="s">
        <v>707</v>
      </c>
      <c r="C71" s="203">
        <v>1</v>
      </c>
      <c r="D71" s="9"/>
      <c r="E71" s="10"/>
      <c r="F71" s="11">
        <f t="shared" si="0"/>
        <v>1</v>
      </c>
      <c r="G71" s="8"/>
      <c r="H71" s="9"/>
      <c r="I71" s="26"/>
      <c r="J71" s="9"/>
      <c r="K71" s="12"/>
    </row>
    <row r="72" spans="1:11" ht="15.75" x14ac:dyDescent="0.25">
      <c r="A72" s="7">
        <v>66</v>
      </c>
      <c r="B72" s="8" t="s">
        <v>708</v>
      </c>
      <c r="C72" s="203">
        <v>1.4</v>
      </c>
      <c r="D72" s="9"/>
      <c r="E72" s="10"/>
      <c r="F72" s="11">
        <f t="shared" ref="F72:F135" si="1">SUM(C72,D72)</f>
        <v>1.4</v>
      </c>
      <c r="G72" s="8"/>
      <c r="H72" s="9"/>
      <c r="I72" s="26"/>
      <c r="J72" s="9"/>
      <c r="K72" s="12"/>
    </row>
    <row r="73" spans="1:11" ht="15.75" x14ac:dyDescent="0.25">
      <c r="A73" s="7">
        <v>67</v>
      </c>
      <c r="B73" s="8" t="s">
        <v>709</v>
      </c>
      <c r="C73" s="203">
        <v>1.4</v>
      </c>
      <c r="D73" s="9"/>
      <c r="E73" s="10"/>
      <c r="F73" s="11">
        <f t="shared" si="1"/>
        <v>1.4</v>
      </c>
      <c r="G73" s="8"/>
      <c r="H73" s="9"/>
      <c r="I73" s="26"/>
      <c r="J73" s="9"/>
      <c r="K73" s="12"/>
    </row>
    <row r="74" spans="1:11" ht="15.75" x14ac:dyDescent="0.25">
      <c r="A74" s="7">
        <v>68</v>
      </c>
      <c r="B74" s="8" t="s">
        <v>710</v>
      </c>
      <c r="C74" s="203">
        <v>1.4</v>
      </c>
      <c r="D74" s="9"/>
      <c r="E74" s="10"/>
      <c r="F74" s="11">
        <f t="shared" si="1"/>
        <v>1.4</v>
      </c>
      <c r="G74" s="8"/>
      <c r="H74" s="9"/>
      <c r="I74" s="26"/>
      <c r="J74" s="9"/>
      <c r="K74" s="12"/>
    </row>
    <row r="75" spans="1:11" ht="15.75" x14ac:dyDescent="0.25">
      <c r="A75" s="7">
        <v>69</v>
      </c>
      <c r="B75" s="8" t="s">
        <v>711</v>
      </c>
      <c r="C75" s="203">
        <v>1.4</v>
      </c>
      <c r="D75" s="9"/>
      <c r="E75" s="10"/>
      <c r="F75" s="11">
        <f t="shared" si="1"/>
        <v>1.4</v>
      </c>
      <c r="G75" s="8"/>
      <c r="H75" s="9"/>
      <c r="I75" s="26"/>
      <c r="J75" s="9"/>
      <c r="K75" s="12"/>
    </row>
    <row r="76" spans="1:11" ht="15.75" x14ac:dyDescent="0.25">
      <c r="A76" s="7">
        <v>70</v>
      </c>
      <c r="B76" s="8" t="s">
        <v>689</v>
      </c>
      <c r="C76" s="203">
        <v>1</v>
      </c>
      <c r="D76" s="9"/>
      <c r="E76" s="10"/>
      <c r="F76" s="11">
        <f t="shared" si="1"/>
        <v>1</v>
      </c>
      <c r="G76" s="8"/>
      <c r="H76" s="9"/>
      <c r="I76" s="26"/>
      <c r="J76" s="9"/>
      <c r="K76" s="12"/>
    </row>
    <row r="77" spans="1:11" ht="15.75" x14ac:dyDescent="0.25">
      <c r="A77" s="7">
        <v>71</v>
      </c>
      <c r="B77" s="8" t="s">
        <v>712</v>
      </c>
      <c r="C77" s="203">
        <v>1.5</v>
      </c>
      <c r="D77" s="9"/>
      <c r="E77" s="10"/>
      <c r="F77" s="11">
        <f t="shared" si="1"/>
        <v>1.5</v>
      </c>
      <c r="G77" s="8"/>
      <c r="H77" s="9"/>
      <c r="I77" s="26"/>
      <c r="J77" s="9"/>
      <c r="K77" s="12"/>
    </row>
    <row r="78" spans="1:11" ht="15.75" x14ac:dyDescent="0.25">
      <c r="A78" s="7">
        <v>72</v>
      </c>
      <c r="B78" s="8" t="s">
        <v>713</v>
      </c>
      <c r="C78" s="203">
        <v>1.5</v>
      </c>
      <c r="D78" s="9"/>
      <c r="E78" s="10"/>
      <c r="F78" s="11">
        <f t="shared" si="1"/>
        <v>1.5</v>
      </c>
      <c r="G78" s="8"/>
      <c r="H78" s="9"/>
      <c r="I78" s="26"/>
      <c r="J78" s="9"/>
      <c r="K78" s="12"/>
    </row>
    <row r="79" spans="1:11" ht="15.75" x14ac:dyDescent="0.25">
      <c r="A79" s="7">
        <v>73</v>
      </c>
      <c r="B79" s="8" t="s">
        <v>714</v>
      </c>
      <c r="C79" s="203">
        <v>1.4</v>
      </c>
      <c r="D79" s="9"/>
      <c r="E79" s="10"/>
      <c r="F79" s="11">
        <f t="shared" si="1"/>
        <v>1.4</v>
      </c>
      <c r="G79" s="8"/>
      <c r="H79" s="9"/>
      <c r="I79" s="26"/>
      <c r="J79" s="9"/>
      <c r="K79" s="12"/>
    </row>
    <row r="80" spans="1:11" ht="15.75" x14ac:dyDescent="0.25">
      <c r="A80" s="7">
        <v>74</v>
      </c>
      <c r="B80" s="8" t="s">
        <v>715</v>
      </c>
      <c r="C80" s="203">
        <v>1.5</v>
      </c>
      <c r="D80" s="9"/>
      <c r="E80" s="10"/>
      <c r="F80" s="11">
        <f t="shared" si="1"/>
        <v>1.5</v>
      </c>
      <c r="G80" s="8"/>
      <c r="H80" s="9"/>
      <c r="I80" s="26"/>
      <c r="J80" s="9"/>
      <c r="K80" s="12"/>
    </row>
    <row r="81" spans="1:11" ht="15.75" x14ac:dyDescent="0.25">
      <c r="A81" s="7">
        <v>75</v>
      </c>
      <c r="B81" s="8" t="s">
        <v>716</v>
      </c>
      <c r="C81" s="203">
        <v>1.4</v>
      </c>
      <c r="D81" s="9"/>
      <c r="E81" s="10"/>
      <c r="F81" s="11">
        <f t="shared" si="1"/>
        <v>1.4</v>
      </c>
      <c r="G81" s="8"/>
      <c r="H81" s="9"/>
      <c r="I81" s="26"/>
      <c r="J81" s="9"/>
      <c r="K81" s="12"/>
    </row>
    <row r="82" spans="1:11" ht="15.75" x14ac:dyDescent="0.25">
      <c r="A82" s="7">
        <v>76</v>
      </c>
      <c r="B82" s="8" t="s">
        <v>717</v>
      </c>
      <c r="C82" s="203">
        <v>1.5</v>
      </c>
      <c r="D82" s="9"/>
      <c r="E82" s="10"/>
      <c r="F82" s="11">
        <f t="shared" si="1"/>
        <v>1.5</v>
      </c>
      <c r="G82" s="8"/>
      <c r="H82" s="9"/>
      <c r="I82" s="26"/>
      <c r="J82" s="9"/>
      <c r="K82" s="12"/>
    </row>
    <row r="83" spans="1:11" ht="15.75" x14ac:dyDescent="0.25">
      <c r="A83" s="7">
        <v>77</v>
      </c>
      <c r="B83" s="8" t="s">
        <v>718</v>
      </c>
      <c r="C83" s="203">
        <v>1.4</v>
      </c>
      <c r="D83" s="9"/>
      <c r="E83" s="10"/>
      <c r="F83" s="11">
        <f t="shared" si="1"/>
        <v>1.4</v>
      </c>
      <c r="G83" s="8"/>
      <c r="H83" s="9"/>
      <c r="I83" s="26"/>
      <c r="J83" s="9"/>
      <c r="K83" s="12"/>
    </row>
    <row r="84" spans="1:11" ht="15.75" x14ac:dyDescent="0.25">
      <c r="A84" s="7">
        <v>78</v>
      </c>
      <c r="B84" s="8" t="s">
        <v>675</v>
      </c>
      <c r="C84" s="203">
        <v>1.5</v>
      </c>
      <c r="D84" s="9"/>
      <c r="E84" s="10"/>
      <c r="F84" s="11">
        <f t="shared" si="1"/>
        <v>1.5</v>
      </c>
      <c r="G84" s="8"/>
      <c r="H84" s="9"/>
      <c r="I84" s="26"/>
      <c r="J84" s="9"/>
      <c r="K84" s="12"/>
    </row>
    <row r="85" spans="1:11" ht="15.75" x14ac:dyDescent="0.25">
      <c r="A85" s="7">
        <v>79</v>
      </c>
      <c r="B85" s="8" t="s">
        <v>677</v>
      </c>
      <c r="C85" s="203">
        <v>1.5</v>
      </c>
      <c r="D85" s="9"/>
      <c r="E85" s="10"/>
      <c r="F85" s="11">
        <f t="shared" si="1"/>
        <v>1.5</v>
      </c>
      <c r="G85" s="8"/>
      <c r="H85" s="9"/>
      <c r="I85" s="26"/>
      <c r="J85" s="9"/>
      <c r="K85" s="12"/>
    </row>
    <row r="86" spans="1:11" ht="15.75" x14ac:dyDescent="0.25">
      <c r="A86" s="7">
        <v>80</v>
      </c>
      <c r="B86" s="8" t="s">
        <v>719</v>
      </c>
      <c r="C86" s="203">
        <v>1.5</v>
      </c>
      <c r="D86" s="9"/>
      <c r="E86" s="10"/>
      <c r="F86" s="11">
        <f t="shared" si="1"/>
        <v>1.5</v>
      </c>
      <c r="G86" s="8"/>
      <c r="H86" s="9"/>
      <c r="I86" s="26"/>
      <c r="J86" s="9"/>
      <c r="K86" s="12"/>
    </row>
    <row r="87" spans="1:11" ht="15.75" x14ac:dyDescent="0.25">
      <c r="A87" s="7">
        <v>81</v>
      </c>
      <c r="B87" s="8" t="s">
        <v>720</v>
      </c>
      <c r="C87" s="203">
        <v>1.4</v>
      </c>
      <c r="D87" s="9"/>
      <c r="E87" s="10"/>
      <c r="F87" s="11">
        <f t="shared" si="1"/>
        <v>1.4</v>
      </c>
      <c r="G87" s="8"/>
      <c r="H87" s="9"/>
      <c r="I87" s="26"/>
      <c r="J87" s="9"/>
      <c r="K87" s="12"/>
    </row>
    <row r="88" spans="1:11" ht="15.75" x14ac:dyDescent="0.25">
      <c r="A88" s="7">
        <v>82</v>
      </c>
      <c r="B88" s="8" t="s">
        <v>721</v>
      </c>
      <c r="C88" s="203">
        <v>1.5</v>
      </c>
      <c r="D88" s="9"/>
      <c r="E88" s="10"/>
      <c r="F88" s="11">
        <f t="shared" si="1"/>
        <v>1.5</v>
      </c>
      <c r="G88" s="8"/>
      <c r="H88" s="9"/>
      <c r="I88" s="26"/>
      <c r="J88" s="9"/>
      <c r="K88" s="12"/>
    </row>
    <row r="89" spans="1:11" ht="15.75" x14ac:dyDescent="0.25">
      <c r="A89" s="7">
        <v>83</v>
      </c>
      <c r="B89" s="8" t="s">
        <v>722</v>
      </c>
      <c r="C89" s="203">
        <v>2</v>
      </c>
      <c r="D89" s="9"/>
      <c r="E89" s="10"/>
      <c r="F89" s="11">
        <f t="shared" si="1"/>
        <v>2</v>
      </c>
      <c r="G89" s="8"/>
      <c r="H89" s="9"/>
      <c r="I89" s="26"/>
      <c r="J89" s="9"/>
      <c r="K89" s="12"/>
    </row>
    <row r="90" spans="1:11" ht="15.75" x14ac:dyDescent="0.25">
      <c r="A90" s="7">
        <v>84</v>
      </c>
      <c r="B90" s="8" t="s">
        <v>723</v>
      </c>
      <c r="C90" s="203">
        <v>1.4</v>
      </c>
      <c r="D90" s="9"/>
      <c r="E90" s="10"/>
      <c r="F90" s="11">
        <f t="shared" si="1"/>
        <v>1.4</v>
      </c>
      <c r="G90" s="8"/>
      <c r="H90" s="9"/>
      <c r="I90" s="26"/>
      <c r="J90" s="9"/>
      <c r="K90" s="12"/>
    </row>
    <row r="91" spans="1:11" ht="15.75" x14ac:dyDescent="0.25">
      <c r="A91" s="7">
        <v>85</v>
      </c>
      <c r="B91" s="8" t="s">
        <v>724</v>
      </c>
      <c r="C91" s="203">
        <v>7</v>
      </c>
      <c r="D91" s="9"/>
      <c r="E91" s="10"/>
      <c r="F91" s="11">
        <f t="shared" si="1"/>
        <v>7</v>
      </c>
      <c r="G91" s="8"/>
      <c r="H91" s="9"/>
      <c r="I91" s="26"/>
      <c r="J91" s="9"/>
      <c r="K91" s="12"/>
    </row>
    <row r="92" spans="1:11" ht="15.75" x14ac:dyDescent="0.25">
      <c r="A92" s="7">
        <v>86</v>
      </c>
      <c r="B92" s="8" t="s">
        <v>725</v>
      </c>
      <c r="C92" s="203">
        <v>2</v>
      </c>
      <c r="D92" s="9"/>
      <c r="E92" s="10"/>
      <c r="F92" s="11">
        <f t="shared" si="1"/>
        <v>2</v>
      </c>
      <c r="G92" s="8"/>
      <c r="H92" s="9"/>
      <c r="I92" s="26"/>
      <c r="J92" s="9"/>
      <c r="K92" s="12"/>
    </row>
    <row r="93" spans="1:11" ht="15.75" x14ac:dyDescent="0.25">
      <c r="A93" s="7">
        <v>87</v>
      </c>
      <c r="B93" s="8" t="s">
        <v>726</v>
      </c>
      <c r="C93" s="203">
        <v>2</v>
      </c>
      <c r="D93" s="9"/>
      <c r="E93" s="10"/>
      <c r="F93" s="11">
        <f t="shared" si="1"/>
        <v>2</v>
      </c>
      <c r="G93" s="8"/>
      <c r="H93" s="9"/>
      <c r="I93" s="26"/>
      <c r="J93" s="9"/>
      <c r="K93" s="12"/>
    </row>
    <row r="94" spans="1:11" ht="15.75" x14ac:dyDescent="0.25">
      <c r="A94" s="7">
        <v>88</v>
      </c>
      <c r="B94" s="8" t="s">
        <v>727</v>
      </c>
      <c r="C94" s="203">
        <v>6</v>
      </c>
      <c r="D94" s="9"/>
      <c r="E94" s="10"/>
      <c r="F94" s="11">
        <f t="shared" si="1"/>
        <v>6</v>
      </c>
      <c r="G94" s="8"/>
      <c r="H94" s="9"/>
      <c r="I94" s="26"/>
      <c r="J94" s="9"/>
      <c r="K94" s="12"/>
    </row>
    <row r="95" spans="1:11" ht="15.75" x14ac:dyDescent="0.25">
      <c r="A95" s="7">
        <v>89</v>
      </c>
      <c r="B95" s="8" t="s">
        <v>728</v>
      </c>
      <c r="C95" s="203">
        <v>1.4</v>
      </c>
      <c r="D95" s="9"/>
      <c r="E95" s="10"/>
      <c r="F95" s="11">
        <f t="shared" si="1"/>
        <v>1.4</v>
      </c>
      <c r="G95" s="8"/>
      <c r="H95" s="9"/>
      <c r="I95" s="26"/>
      <c r="J95" s="9"/>
      <c r="K95" s="12"/>
    </row>
    <row r="96" spans="1:11" ht="15.75" x14ac:dyDescent="0.25">
      <c r="A96" s="7">
        <v>90</v>
      </c>
      <c r="B96" s="8" t="s">
        <v>729</v>
      </c>
      <c r="C96" s="203">
        <v>1.5</v>
      </c>
      <c r="D96" s="9"/>
      <c r="E96" s="10"/>
      <c r="F96" s="11">
        <f t="shared" si="1"/>
        <v>1.5</v>
      </c>
      <c r="G96" s="8"/>
      <c r="H96" s="9"/>
      <c r="I96" s="26"/>
      <c r="J96" s="9"/>
      <c r="K96" s="12"/>
    </row>
    <row r="97" spans="1:11" ht="15.75" x14ac:dyDescent="0.25">
      <c r="A97" s="7">
        <v>91</v>
      </c>
      <c r="B97" s="8" t="s">
        <v>730</v>
      </c>
      <c r="C97" s="203">
        <v>1</v>
      </c>
      <c r="D97" s="9"/>
      <c r="E97" s="10"/>
      <c r="F97" s="11">
        <f t="shared" si="1"/>
        <v>1</v>
      </c>
      <c r="G97" s="8"/>
      <c r="H97" s="9"/>
      <c r="I97" s="26"/>
      <c r="J97" s="9"/>
      <c r="K97" s="12"/>
    </row>
    <row r="98" spans="1:11" ht="15.75" x14ac:dyDescent="0.25">
      <c r="A98" s="7">
        <v>92</v>
      </c>
      <c r="B98" s="8" t="s">
        <v>658</v>
      </c>
      <c r="C98" s="203">
        <v>1</v>
      </c>
      <c r="D98" s="9"/>
      <c r="E98" s="10"/>
      <c r="F98" s="11">
        <f t="shared" si="1"/>
        <v>1</v>
      </c>
      <c r="G98" s="8"/>
      <c r="H98" s="9"/>
      <c r="I98" s="26"/>
      <c r="J98" s="9"/>
      <c r="K98" s="12"/>
    </row>
    <row r="99" spans="1:11" ht="15.75" x14ac:dyDescent="0.25">
      <c r="A99" s="7">
        <v>93</v>
      </c>
      <c r="B99" s="8" t="s">
        <v>731</v>
      </c>
      <c r="C99" s="203">
        <v>1</v>
      </c>
      <c r="D99" s="9"/>
      <c r="E99" s="10"/>
      <c r="F99" s="11">
        <f t="shared" si="1"/>
        <v>1</v>
      </c>
      <c r="G99" s="8"/>
      <c r="H99" s="9"/>
      <c r="I99" s="26"/>
      <c r="J99" s="9"/>
      <c r="K99" s="12"/>
    </row>
    <row r="100" spans="1:11" ht="15.75" x14ac:dyDescent="0.25">
      <c r="A100" s="7">
        <v>94</v>
      </c>
      <c r="B100" s="8" t="s">
        <v>732</v>
      </c>
      <c r="C100" s="203">
        <v>1.4</v>
      </c>
      <c r="D100" s="9"/>
      <c r="E100" s="10"/>
      <c r="F100" s="11">
        <f t="shared" si="1"/>
        <v>1.4</v>
      </c>
      <c r="G100" s="8"/>
      <c r="H100" s="9"/>
      <c r="I100" s="26"/>
      <c r="J100" s="9"/>
      <c r="K100" s="12"/>
    </row>
    <row r="101" spans="1:11" ht="15.75" x14ac:dyDescent="0.25">
      <c r="A101" s="7">
        <v>95</v>
      </c>
      <c r="B101" s="8" t="s">
        <v>733</v>
      </c>
      <c r="C101" s="203">
        <v>1.2</v>
      </c>
      <c r="D101" s="9"/>
      <c r="E101" s="10"/>
      <c r="F101" s="11">
        <f t="shared" si="1"/>
        <v>1.2</v>
      </c>
      <c r="G101" s="8"/>
      <c r="H101" s="9"/>
      <c r="I101" s="26"/>
      <c r="J101" s="9"/>
      <c r="K101" s="12"/>
    </row>
    <row r="102" spans="1:11" ht="15.75" x14ac:dyDescent="0.25">
      <c r="A102" s="7">
        <v>96</v>
      </c>
      <c r="B102" s="8" t="s">
        <v>696</v>
      </c>
      <c r="C102" s="203">
        <v>0.5</v>
      </c>
      <c r="D102" s="9"/>
      <c r="E102" s="10"/>
      <c r="F102" s="11">
        <f t="shared" si="1"/>
        <v>0.5</v>
      </c>
      <c r="G102" s="8"/>
      <c r="H102" s="9"/>
      <c r="I102" s="26"/>
      <c r="J102" s="9"/>
      <c r="K102" s="12"/>
    </row>
    <row r="103" spans="1:11" ht="15.75" x14ac:dyDescent="0.25">
      <c r="A103" s="7">
        <v>97</v>
      </c>
      <c r="B103" s="8" t="s">
        <v>734</v>
      </c>
      <c r="C103" s="203">
        <v>0.5</v>
      </c>
      <c r="D103" s="9"/>
      <c r="E103" s="10"/>
      <c r="F103" s="11">
        <f t="shared" si="1"/>
        <v>0.5</v>
      </c>
      <c r="G103" s="8"/>
      <c r="H103" s="9"/>
      <c r="I103" s="26"/>
      <c r="J103" s="9"/>
      <c r="K103" s="12"/>
    </row>
    <row r="104" spans="1:11" ht="15.75" x14ac:dyDescent="0.25">
      <c r="A104" s="7">
        <v>98</v>
      </c>
      <c r="B104" s="8" t="s">
        <v>735</v>
      </c>
      <c r="C104" s="203">
        <v>1</v>
      </c>
      <c r="D104" s="9"/>
      <c r="E104" s="10"/>
      <c r="F104" s="11">
        <f t="shared" si="1"/>
        <v>1</v>
      </c>
      <c r="G104" s="8"/>
      <c r="H104" s="9"/>
      <c r="I104" s="26"/>
      <c r="J104" s="9"/>
      <c r="K104" s="12"/>
    </row>
    <row r="105" spans="1:11" ht="15.75" x14ac:dyDescent="0.25">
      <c r="A105" s="7">
        <v>99</v>
      </c>
      <c r="B105" s="8" t="s">
        <v>736</v>
      </c>
      <c r="C105" s="203">
        <v>1.4</v>
      </c>
      <c r="D105" s="9"/>
      <c r="E105" s="10"/>
      <c r="F105" s="11">
        <f t="shared" si="1"/>
        <v>1.4</v>
      </c>
      <c r="G105" s="8"/>
      <c r="H105" s="9"/>
      <c r="I105" s="26"/>
      <c r="J105" s="9"/>
      <c r="K105" s="12"/>
    </row>
    <row r="106" spans="1:11" ht="15.75" x14ac:dyDescent="0.25">
      <c r="A106" s="7">
        <v>100</v>
      </c>
      <c r="B106" s="8" t="s">
        <v>737</v>
      </c>
      <c r="C106" s="203">
        <v>1.4</v>
      </c>
      <c r="D106" s="9"/>
      <c r="E106" s="10"/>
      <c r="F106" s="11">
        <f t="shared" si="1"/>
        <v>1.4</v>
      </c>
      <c r="G106" s="8"/>
      <c r="H106" s="9"/>
      <c r="I106" s="26"/>
      <c r="J106" s="9"/>
      <c r="K106" s="12"/>
    </row>
    <row r="107" spans="1:11" ht="15.75" x14ac:dyDescent="0.25">
      <c r="A107" s="7">
        <v>101</v>
      </c>
      <c r="B107" s="8" t="s">
        <v>738</v>
      </c>
      <c r="C107" s="203">
        <v>1</v>
      </c>
      <c r="D107" s="9"/>
      <c r="E107" s="10"/>
      <c r="F107" s="11">
        <f t="shared" si="1"/>
        <v>1</v>
      </c>
      <c r="G107" s="8"/>
      <c r="H107" s="9"/>
      <c r="I107" s="26"/>
      <c r="J107" s="9"/>
      <c r="K107" s="12"/>
    </row>
    <row r="108" spans="1:11" ht="15.75" x14ac:dyDescent="0.25">
      <c r="A108" s="7">
        <v>102</v>
      </c>
      <c r="B108" s="8" t="s">
        <v>739</v>
      </c>
      <c r="C108" s="203">
        <v>0.5</v>
      </c>
      <c r="D108" s="9"/>
      <c r="E108" s="10"/>
      <c r="F108" s="11">
        <f t="shared" si="1"/>
        <v>0.5</v>
      </c>
      <c r="G108" s="8"/>
      <c r="H108" s="9"/>
      <c r="I108" s="26"/>
      <c r="J108" s="9"/>
      <c r="K108" s="12"/>
    </row>
    <row r="109" spans="1:11" ht="15.75" x14ac:dyDescent="0.25">
      <c r="A109" s="7">
        <v>103</v>
      </c>
      <c r="B109" s="8" t="s">
        <v>740</v>
      </c>
      <c r="C109" s="203">
        <v>1.4</v>
      </c>
      <c r="D109" s="9"/>
      <c r="E109" s="10"/>
      <c r="F109" s="11">
        <f t="shared" si="1"/>
        <v>1.4</v>
      </c>
      <c r="G109" s="8"/>
      <c r="H109" s="9"/>
      <c r="I109" s="26"/>
      <c r="J109" s="9"/>
      <c r="K109" s="12"/>
    </row>
    <row r="110" spans="1:11" ht="15.75" x14ac:dyDescent="0.25">
      <c r="A110" s="7">
        <v>104</v>
      </c>
      <c r="B110" s="8" t="s">
        <v>741</v>
      </c>
      <c r="C110" s="203">
        <v>3</v>
      </c>
      <c r="D110" s="9"/>
      <c r="E110" s="10"/>
      <c r="F110" s="11">
        <f t="shared" si="1"/>
        <v>3</v>
      </c>
      <c r="G110" s="8"/>
      <c r="H110" s="9"/>
      <c r="I110" s="26"/>
      <c r="J110" s="9"/>
      <c r="K110" s="12"/>
    </row>
    <row r="111" spans="1:11" ht="15.75" x14ac:dyDescent="0.25">
      <c r="A111" s="7">
        <v>105</v>
      </c>
      <c r="B111" s="8" t="s">
        <v>742</v>
      </c>
      <c r="C111" s="203">
        <v>1.2</v>
      </c>
      <c r="D111" s="9"/>
      <c r="E111" s="10"/>
      <c r="F111" s="11">
        <f t="shared" si="1"/>
        <v>1.2</v>
      </c>
      <c r="G111" s="8"/>
      <c r="H111" s="9"/>
      <c r="I111" s="26"/>
      <c r="J111" s="9"/>
      <c r="K111" s="12"/>
    </row>
    <row r="112" spans="1:11" ht="15.75" x14ac:dyDescent="0.25">
      <c r="A112" s="7">
        <v>106</v>
      </c>
      <c r="B112" s="8" t="s">
        <v>743</v>
      </c>
      <c r="C112" s="203">
        <v>1.4</v>
      </c>
      <c r="D112" s="9"/>
      <c r="E112" s="10"/>
      <c r="F112" s="11">
        <f t="shared" si="1"/>
        <v>1.4</v>
      </c>
      <c r="G112" s="8"/>
      <c r="H112" s="9"/>
      <c r="I112" s="26"/>
      <c r="J112" s="9"/>
      <c r="K112" s="12"/>
    </row>
    <row r="113" spans="1:11" ht="15.75" x14ac:dyDescent="0.25">
      <c r="A113" s="7">
        <v>107</v>
      </c>
      <c r="B113" s="8" t="s">
        <v>744</v>
      </c>
      <c r="C113" s="203">
        <v>1.5</v>
      </c>
      <c r="D113" s="9"/>
      <c r="E113" s="10"/>
      <c r="F113" s="11">
        <f t="shared" si="1"/>
        <v>1.5</v>
      </c>
      <c r="G113" s="8"/>
      <c r="H113" s="9"/>
      <c r="I113" s="26"/>
      <c r="J113" s="9"/>
      <c r="K113" s="12"/>
    </row>
    <row r="114" spans="1:11" ht="15.75" x14ac:dyDescent="0.25">
      <c r="A114" s="7">
        <v>108</v>
      </c>
      <c r="B114" s="8" t="s">
        <v>639</v>
      </c>
      <c r="C114" s="203">
        <v>0.7</v>
      </c>
      <c r="D114" s="9"/>
      <c r="E114" s="10"/>
      <c r="F114" s="11">
        <f t="shared" si="1"/>
        <v>0.7</v>
      </c>
      <c r="G114" s="8"/>
      <c r="H114" s="9"/>
      <c r="I114" s="26"/>
      <c r="J114" s="9"/>
      <c r="K114" s="12"/>
    </row>
    <row r="115" spans="1:11" ht="15.75" x14ac:dyDescent="0.25">
      <c r="A115" s="7">
        <v>109</v>
      </c>
      <c r="B115" s="8" t="s">
        <v>745</v>
      </c>
      <c r="C115" s="203">
        <v>1.4</v>
      </c>
      <c r="D115" s="9"/>
      <c r="E115" s="10"/>
      <c r="F115" s="11">
        <f t="shared" si="1"/>
        <v>1.4</v>
      </c>
      <c r="G115" s="8"/>
      <c r="H115" s="9"/>
      <c r="I115" s="26"/>
      <c r="J115" s="9"/>
      <c r="K115" s="12"/>
    </row>
    <row r="116" spans="1:11" ht="15.75" x14ac:dyDescent="0.25">
      <c r="A116" s="7">
        <v>110</v>
      </c>
      <c r="B116" s="8" t="s">
        <v>746</v>
      </c>
      <c r="C116" s="203">
        <v>1.4</v>
      </c>
      <c r="D116" s="9"/>
      <c r="E116" s="10"/>
      <c r="F116" s="11">
        <f t="shared" si="1"/>
        <v>1.4</v>
      </c>
      <c r="G116" s="8"/>
      <c r="H116" s="9"/>
      <c r="I116" s="26"/>
      <c r="J116" s="9"/>
      <c r="K116" s="12"/>
    </row>
    <row r="117" spans="1:11" ht="15.75" x14ac:dyDescent="0.25">
      <c r="A117" s="7">
        <v>111</v>
      </c>
      <c r="B117" s="8" t="s">
        <v>747</v>
      </c>
      <c r="C117" s="203">
        <v>2</v>
      </c>
      <c r="D117" s="9"/>
      <c r="E117" s="10"/>
      <c r="F117" s="11">
        <f t="shared" si="1"/>
        <v>2</v>
      </c>
      <c r="G117" s="8"/>
      <c r="H117" s="9"/>
      <c r="I117" s="26"/>
      <c r="J117" s="9"/>
      <c r="K117" s="12"/>
    </row>
    <row r="118" spans="1:11" ht="15.75" x14ac:dyDescent="0.25">
      <c r="A118" s="7">
        <v>112</v>
      </c>
      <c r="B118" s="8" t="s">
        <v>748</v>
      </c>
      <c r="C118" s="203">
        <v>1</v>
      </c>
      <c r="D118" s="9"/>
      <c r="E118" s="10"/>
      <c r="F118" s="11">
        <f t="shared" si="1"/>
        <v>1</v>
      </c>
      <c r="G118" s="8"/>
      <c r="H118" s="9"/>
      <c r="I118" s="26"/>
      <c r="J118" s="9"/>
      <c r="K118" s="12"/>
    </row>
    <row r="119" spans="1:11" ht="15.75" x14ac:dyDescent="0.25">
      <c r="A119" s="7">
        <v>113</v>
      </c>
      <c r="B119" s="8" t="s">
        <v>749</v>
      </c>
      <c r="C119" s="203">
        <v>1.4</v>
      </c>
      <c r="D119" s="9"/>
      <c r="E119" s="10"/>
      <c r="F119" s="11">
        <f t="shared" si="1"/>
        <v>1.4</v>
      </c>
      <c r="G119" s="8"/>
      <c r="H119" s="9"/>
      <c r="I119" s="26"/>
      <c r="J119" s="9"/>
      <c r="K119" s="12"/>
    </row>
    <row r="120" spans="1:11" ht="15.75" x14ac:dyDescent="0.25">
      <c r="A120" s="7">
        <v>114</v>
      </c>
      <c r="B120" s="8" t="s">
        <v>750</v>
      </c>
      <c r="C120" s="203">
        <v>1.5</v>
      </c>
      <c r="D120" s="9"/>
      <c r="E120" s="10"/>
      <c r="F120" s="11">
        <f t="shared" si="1"/>
        <v>1.5</v>
      </c>
      <c r="G120" s="8"/>
      <c r="H120" s="9"/>
      <c r="I120" s="26"/>
      <c r="J120" s="9"/>
      <c r="K120" s="12"/>
    </row>
    <row r="121" spans="1:11" ht="15.75" x14ac:dyDescent="0.25">
      <c r="A121" s="7">
        <v>115</v>
      </c>
      <c r="B121" s="8" t="s">
        <v>672</v>
      </c>
      <c r="C121" s="203">
        <v>0.4</v>
      </c>
      <c r="D121" s="9"/>
      <c r="E121" s="10"/>
      <c r="F121" s="11">
        <f t="shared" si="1"/>
        <v>0.4</v>
      </c>
      <c r="G121" s="8"/>
      <c r="H121" s="9"/>
      <c r="I121" s="26"/>
      <c r="J121" s="9"/>
      <c r="K121" s="12"/>
    </row>
    <row r="122" spans="1:11" ht="15.75" x14ac:dyDescent="0.25">
      <c r="A122" s="7">
        <v>116</v>
      </c>
      <c r="B122" s="8" t="s">
        <v>734</v>
      </c>
      <c r="C122" s="203">
        <v>0.75</v>
      </c>
      <c r="D122" s="9"/>
      <c r="E122" s="10"/>
      <c r="F122" s="11">
        <f t="shared" si="1"/>
        <v>0.75</v>
      </c>
      <c r="G122" s="8"/>
      <c r="H122" s="9"/>
      <c r="I122" s="26"/>
      <c r="J122" s="9"/>
      <c r="K122" s="12"/>
    </row>
    <row r="123" spans="1:11" ht="15.75" x14ac:dyDescent="0.25">
      <c r="A123" s="7">
        <v>117</v>
      </c>
      <c r="B123" s="8" t="s">
        <v>751</v>
      </c>
      <c r="C123" s="203">
        <v>1.5</v>
      </c>
      <c r="D123" s="9"/>
      <c r="E123" s="10"/>
      <c r="F123" s="11">
        <f t="shared" si="1"/>
        <v>1.5</v>
      </c>
      <c r="G123" s="8"/>
      <c r="H123" s="9"/>
      <c r="I123" s="26"/>
      <c r="J123" s="9"/>
      <c r="K123" s="12"/>
    </row>
    <row r="124" spans="1:11" ht="15.75" x14ac:dyDescent="0.25">
      <c r="A124" s="7">
        <v>118</v>
      </c>
      <c r="B124" s="8" t="s">
        <v>752</v>
      </c>
      <c r="C124" s="203">
        <v>1.5</v>
      </c>
      <c r="D124" s="9"/>
      <c r="E124" s="10"/>
      <c r="F124" s="11">
        <f t="shared" si="1"/>
        <v>1.5</v>
      </c>
      <c r="G124" s="8"/>
      <c r="H124" s="9"/>
      <c r="I124" s="26"/>
      <c r="J124" s="9"/>
      <c r="K124" s="12"/>
    </row>
    <row r="125" spans="1:11" ht="15.75" x14ac:dyDescent="0.25">
      <c r="A125" s="7">
        <v>119</v>
      </c>
      <c r="B125" s="8" t="s">
        <v>753</v>
      </c>
      <c r="C125" s="203">
        <v>1.5</v>
      </c>
      <c r="D125" s="9"/>
      <c r="E125" s="10"/>
      <c r="F125" s="11">
        <f t="shared" si="1"/>
        <v>1.5</v>
      </c>
      <c r="G125" s="8"/>
      <c r="H125" s="9"/>
      <c r="I125" s="26"/>
      <c r="J125" s="9"/>
      <c r="K125" s="12"/>
    </row>
    <row r="126" spans="1:11" ht="15.75" x14ac:dyDescent="0.25">
      <c r="A126" s="7">
        <v>120</v>
      </c>
      <c r="B126" s="8" t="s">
        <v>754</v>
      </c>
      <c r="C126" s="203">
        <v>1.4</v>
      </c>
      <c r="D126" s="9"/>
      <c r="E126" s="10"/>
      <c r="F126" s="11">
        <f t="shared" si="1"/>
        <v>1.4</v>
      </c>
      <c r="G126" s="8"/>
      <c r="H126" s="9"/>
      <c r="I126" s="26"/>
      <c r="J126" s="9"/>
      <c r="K126" s="12"/>
    </row>
    <row r="127" spans="1:11" ht="15.75" x14ac:dyDescent="0.25">
      <c r="A127" s="7">
        <v>121</v>
      </c>
      <c r="B127" s="8" t="s">
        <v>755</v>
      </c>
      <c r="C127" s="203">
        <v>1.4</v>
      </c>
      <c r="D127" s="9"/>
      <c r="E127" s="10"/>
      <c r="F127" s="11">
        <f t="shared" si="1"/>
        <v>1.4</v>
      </c>
      <c r="G127" s="8"/>
      <c r="H127" s="9"/>
      <c r="I127" s="26"/>
      <c r="J127" s="9"/>
      <c r="K127" s="12"/>
    </row>
    <row r="128" spans="1:11" ht="15.75" x14ac:dyDescent="0.25">
      <c r="A128" s="7">
        <v>122</v>
      </c>
      <c r="B128" s="8" t="s">
        <v>756</v>
      </c>
      <c r="C128" s="203">
        <v>1.4</v>
      </c>
      <c r="D128" s="9"/>
      <c r="E128" s="10"/>
      <c r="F128" s="11">
        <f t="shared" si="1"/>
        <v>1.4</v>
      </c>
      <c r="G128" s="8"/>
      <c r="H128" s="9"/>
      <c r="I128" s="26"/>
      <c r="J128" s="9"/>
      <c r="K128" s="12"/>
    </row>
    <row r="129" spans="1:11" ht="15.75" x14ac:dyDescent="0.25">
      <c r="A129" s="7">
        <v>123</v>
      </c>
      <c r="B129" s="8" t="s">
        <v>757</v>
      </c>
      <c r="C129" s="203">
        <v>1.4</v>
      </c>
      <c r="D129" s="9"/>
      <c r="E129" s="10"/>
      <c r="F129" s="11">
        <f t="shared" si="1"/>
        <v>1.4</v>
      </c>
      <c r="G129" s="8"/>
      <c r="H129" s="9"/>
      <c r="I129" s="26"/>
      <c r="J129" s="9"/>
      <c r="K129" s="12"/>
    </row>
    <row r="130" spans="1:11" ht="15.75" x14ac:dyDescent="0.25">
      <c r="A130" s="7">
        <v>124</v>
      </c>
      <c r="B130" s="8" t="s">
        <v>692</v>
      </c>
      <c r="C130" s="203">
        <v>1.2</v>
      </c>
      <c r="D130" s="9"/>
      <c r="E130" s="10"/>
      <c r="F130" s="11">
        <f t="shared" si="1"/>
        <v>1.2</v>
      </c>
      <c r="G130" s="8"/>
      <c r="H130" s="9"/>
      <c r="I130" s="26"/>
      <c r="J130" s="9"/>
      <c r="K130" s="12"/>
    </row>
    <row r="131" spans="1:11" ht="15.75" x14ac:dyDescent="0.25">
      <c r="A131" s="7">
        <v>125</v>
      </c>
      <c r="B131" s="8" t="s">
        <v>758</v>
      </c>
      <c r="C131" s="203">
        <v>1.5</v>
      </c>
      <c r="D131" s="9"/>
      <c r="E131" s="10"/>
      <c r="F131" s="11">
        <f t="shared" si="1"/>
        <v>1.5</v>
      </c>
      <c r="G131" s="8"/>
      <c r="H131" s="9"/>
      <c r="I131" s="26"/>
      <c r="J131" s="9"/>
      <c r="K131" s="12"/>
    </row>
    <row r="132" spans="1:11" ht="15.75" x14ac:dyDescent="0.25">
      <c r="A132" s="7">
        <v>126</v>
      </c>
      <c r="B132" s="8" t="s">
        <v>759</v>
      </c>
      <c r="C132" s="203">
        <v>1.4</v>
      </c>
      <c r="D132" s="9"/>
      <c r="E132" s="10"/>
      <c r="F132" s="11">
        <f t="shared" si="1"/>
        <v>1.4</v>
      </c>
      <c r="G132" s="8"/>
      <c r="H132" s="9"/>
      <c r="I132" s="26"/>
      <c r="J132" s="9"/>
      <c r="K132" s="12"/>
    </row>
    <row r="133" spans="1:11" ht="15.75" x14ac:dyDescent="0.25">
      <c r="A133" s="7">
        <v>127</v>
      </c>
      <c r="B133" s="8" t="s">
        <v>738</v>
      </c>
      <c r="C133" s="203">
        <v>1.4</v>
      </c>
      <c r="D133" s="9"/>
      <c r="E133" s="10"/>
      <c r="F133" s="11">
        <f t="shared" si="1"/>
        <v>1.4</v>
      </c>
      <c r="G133" s="8"/>
      <c r="H133" s="9"/>
      <c r="I133" s="26"/>
      <c r="J133" s="9"/>
      <c r="K133" s="12"/>
    </row>
    <row r="134" spans="1:11" ht="15.75" x14ac:dyDescent="0.25">
      <c r="A134" s="7">
        <v>128</v>
      </c>
      <c r="B134" s="8" t="s">
        <v>760</v>
      </c>
      <c r="C134" s="203">
        <v>1.4</v>
      </c>
      <c r="D134" s="9"/>
      <c r="E134" s="10"/>
      <c r="F134" s="11">
        <f t="shared" si="1"/>
        <v>1.4</v>
      </c>
      <c r="G134" s="8"/>
      <c r="H134" s="9"/>
      <c r="I134" s="26"/>
      <c r="J134" s="9"/>
      <c r="K134" s="12"/>
    </row>
    <row r="135" spans="1:11" ht="15.75" x14ac:dyDescent="0.25">
      <c r="A135" s="7">
        <v>129</v>
      </c>
      <c r="B135" s="8" t="s">
        <v>761</v>
      </c>
      <c r="C135" s="203">
        <v>1.4</v>
      </c>
      <c r="D135" s="9"/>
      <c r="E135" s="10"/>
      <c r="F135" s="11">
        <f t="shared" si="1"/>
        <v>1.4</v>
      </c>
      <c r="G135" s="8"/>
      <c r="H135" s="9"/>
      <c r="I135" s="26"/>
      <c r="J135" s="9"/>
      <c r="K135" s="12"/>
    </row>
    <row r="136" spans="1:11" ht="15.75" x14ac:dyDescent="0.25">
      <c r="A136" s="7">
        <v>130</v>
      </c>
      <c r="B136" s="8" t="s">
        <v>762</v>
      </c>
      <c r="C136" s="203">
        <v>1.4</v>
      </c>
      <c r="D136" s="9"/>
      <c r="E136" s="10"/>
      <c r="F136" s="11">
        <f t="shared" ref="F136:F199" si="2">SUM(C136,D136)</f>
        <v>1.4</v>
      </c>
      <c r="G136" s="8"/>
      <c r="H136" s="9"/>
      <c r="I136" s="26"/>
      <c r="J136" s="9"/>
      <c r="K136" s="12"/>
    </row>
    <row r="137" spans="1:11" ht="15.75" x14ac:dyDescent="0.25">
      <c r="A137" s="7">
        <v>131</v>
      </c>
      <c r="B137" s="8" t="s">
        <v>763</v>
      </c>
      <c r="C137" s="203">
        <v>2</v>
      </c>
      <c r="D137" s="9"/>
      <c r="E137" s="10"/>
      <c r="F137" s="11">
        <f t="shared" si="2"/>
        <v>2</v>
      </c>
      <c r="G137" s="8"/>
      <c r="H137" s="9"/>
      <c r="I137" s="26"/>
      <c r="J137" s="9"/>
      <c r="K137" s="12"/>
    </row>
    <row r="138" spans="1:11" ht="15.75" x14ac:dyDescent="0.25">
      <c r="A138" s="7">
        <v>132</v>
      </c>
      <c r="B138" s="8" t="s">
        <v>764</v>
      </c>
      <c r="C138" s="203">
        <v>3</v>
      </c>
      <c r="D138" s="9"/>
      <c r="E138" s="10"/>
      <c r="F138" s="11">
        <f t="shared" si="2"/>
        <v>3</v>
      </c>
      <c r="G138" s="8"/>
      <c r="H138" s="9"/>
      <c r="I138" s="26"/>
      <c r="J138" s="9"/>
      <c r="K138" s="12"/>
    </row>
    <row r="139" spans="1:11" ht="15.75" x14ac:dyDescent="0.25">
      <c r="A139" s="7">
        <v>133</v>
      </c>
      <c r="B139" s="8" t="s">
        <v>765</v>
      </c>
      <c r="C139" s="203">
        <v>0.2</v>
      </c>
      <c r="D139" s="9"/>
      <c r="E139" s="10"/>
      <c r="F139" s="11">
        <f t="shared" si="2"/>
        <v>0.2</v>
      </c>
      <c r="G139" s="8"/>
      <c r="H139" s="9"/>
      <c r="I139" s="26"/>
      <c r="J139" s="9"/>
      <c r="K139" s="12"/>
    </row>
    <row r="140" spans="1:11" ht="15.75" x14ac:dyDescent="0.25">
      <c r="A140" s="7">
        <v>134</v>
      </c>
      <c r="B140" s="8" t="s">
        <v>766</v>
      </c>
      <c r="C140" s="203">
        <v>3</v>
      </c>
      <c r="D140" s="9"/>
      <c r="E140" s="10"/>
      <c r="F140" s="11">
        <f t="shared" si="2"/>
        <v>3</v>
      </c>
      <c r="G140" s="8"/>
      <c r="H140" s="9"/>
      <c r="I140" s="26"/>
      <c r="J140" s="9"/>
      <c r="K140" s="12"/>
    </row>
    <row r="141" spans="1:11" ht="15.75" x14ac:dyDescent="0.25">
      <c r="A141" s="7">
        <v>135</v>
      </c>
      <c r="B141" s="8" t="s">
        <v>767</v>
      </c>
      <c r="C141" s="203">
        <v>1.4</v>
      </c>
      <c r="D141" s="9"/>
      <c r="E141" s="10"/>
      <c r="F141" s="11">
        <f t="shared" si="2"/>
        <v>1.4</v>
      </c>
      <c r="G141" s="8"/>
      <c r="H141" s="9"/>
      <c r="I141" s="26"/>
      <c r="J141" s="9"/>
      <c r="K141" s="12"/>
    </row>
    <row r="142" spans="1:11" ht="15.75" x14ac:dyDescent="0.25">
      <c r="A142" s="7">
        <v>136</v>
      </c>
      <c r="B142" s="8" t="s">
        <v>768</v>
      </c>
      <c r="C142" s="203">
        <v>1.4</v>
      </c>
      <c r="D142" s="9"/>
      <c r="E142" s="10"/>
      <c r="F142" s="11">
        <f t="shared" si="2"/>
        <v>1.4</v>
      </c>
      <c r="G142" s="8"/>
      <c r="H142" s="9"/>
      <c r="I142" s="26"/>
      <c r="J142" s="9"/>
      <c r="K142" s="12"/>
    </row>
    <row r="143" spans="1:11" ht="15.75" x14ac:dyDescent="0.25">
      <c r="A143" s="7">
        <v>137</v>
      </c>
      <c r="B143" s="8" t="s">
        <v>769</v>
      </c>
      <c r="C143" s="203">
        <v>1</v>
      </c>
      <c r="D143" s="9"/>
      <c r="E143" s="10"/>
      <c r="F143" s="11">
        <f t="shared" si="2"/>
        <v>1</v>
      </c>
      <c r="G143" s="8"/>
      <c r="H143" s="9"/>
      <c r="I143" s="26"/>
      <c r="J143" s="9"/>
      <c r="K143" s="12"/>
    </row>
    <row r="144" spans="1:11" ht="15.75" x14ac:dyDescent="0.25">
      <c r="A144" s="7">
        <v>138</v>
      </c>
      <c r="B144" s="8" t="s">
        <v>770</v>
      </c>
      <c r="C144" s="203">
        <v>1.4</v>
      </c>
      <c r="D144" s="9"/>
      <c r="E144" s="10"/>
      <c r="F144" s="11">
        <f t="shared" si="2"/>
        <v>1.4</v>
      </c>
      <c r="G144" s="8"/>
      <c r="H144" s="9"/>
      <c r="I144" s="26"/>
      <c r="J144" s="9"/>
      <c r="K144" s="12"/>
    </row>
    <row r="145" spans="1:11" ht="15.75" x14ac:dyDescent="0.25">
      <c r="A145" s="7">
        <v>139</v>
      </c>
      <c r="B145" s="8" t="s">
        <v>771</v>
      </c>
      <c r="C145" s="203">
        <v>1.4</v>
      </c>
      <c r="D145" s="9"/>
      <c r="E145" s="10"/>
      <c r="F145" s="11">
        <f t="shared" si="2"/>
        <v>1.4</v>
      </c>
      <c r="G145" s="8"/>
      <c r="H145" s="9"/>
      <c r="I145" s="26"/>
      <c r="J145" s="9"/>
      <c r="K145" s="12"/>
    </row>
    <row r="146" spans="1:11" ht="15.75" x14ac:dyDescent="0.25">
      <c r="A146" s="7">
        <v>140</v>
      </c>
      <c r="B146" s="8" t="s">
        <v>772</v>
      </c>
      <c r="C146" s="203">
        <v>1</v>
      </c>
      <c r="D146" s="9"/>
      <c r="E146" s="10"/>
      <c r="F146" s="11">
        <f t="shared" si="2"/>
        <v>1</v>
      </c>
      <c r="G146" s="8"/>
      <c r="H146" s="9"/>
      <c r="I146" s="26"/>
      <c r="J146" s="9"/>
      <c r="K146" s="12"/>
    </row>
    <row r="147" spans="1:11" ht="15.75" x14ac:dyDescent="0.25">
      <c r="A147" s="7">
        <v>141</v>
      </c>
      <c r="B147" s="8" t="s">
        <v>773</v>
      </c>
      <c r="C147" s="203">
        <v>1</v>
      </c>
      <c r="D147" s="9"/>
      <c r="E147" s="10"/>
      <c r="F147" s="11">
        <f t="shared" si="2"/>
        <v>1</v>
      </c>
      <c r="G147" s="8"/>
      <c r="H147" s="9"/>
      <c r="I147" s="26"/>
      <c r="J147" s="9"/>
      <c r="K147" s="12"/>
    </row>
    <row r="148" spans="1:11" ht="15.75" x14ac:dyDescent="0.25">
      <c r="A148" s="7">
        <v>142</v>
      </c>
      <c r="B148" s="8" t="s">
        <v>774</v>
      </c>
      <c r="C148" s="203">
        <v>1.4</v>
      </c>
      <c r="D148" s="9"/>
      <c r="E148" s="10"/>
      <c r="F148" s="11">
        <f t="shared" si="2"/>
        <v>1.4</v>
      </c>
      <c r="G148" s="8"/>
      <c r="H148" s="9"/>
      <c r="I148" s="26"/>
      <c r="J148" s="9"/>
      <c r="K148" s="12"/>
    </row>
    <row r="149" spans="1:11" ht="15.75" x14ac:dyDescent="0.25">
      <c r="A149" s="7">
        <v>143</v>
      </c>
      <c r="B149" s="8" t="s">
        <v>775</v>
      </c>
      <c r="C149" s="203">
        <v>1.4</v>
      </c>
      <c r="D149" s="9"/>
      <c r="E149" s="10"/>
      <c r="F149" s="11">
        <f t="shared" si="2"/>
        <v>1.4</v>
      </c>
      <c r="G149" s="8"/>
      <c r="H149" s="9"/>
      <c r="I149" s="26"/>
      <c r="J149" s="9"/>
      <c r="K149" s="12"/>
    </row>
    <row r="150" spans="1:11" ht="15.75" x14ac:dyDescent="0.25">
      <c r="A150" s="7">
        <v>144</v>
      </c>
      <c r="B150" s="8" t="s">
        <v>776</v>
      </c>
      <c r="C150" s="203">
        <v>0.7</v>
      </c>
      <c r="D150" s="9"/>
      <c r="E150" s="10"/>
      <c r="F150" s="11">
        <f t="shared" si="2"/>
        <v>0.7</v>
      </c>
      <c r="G150" s="8"/>
      <c r="H150" s="9"/>
      <c r="I150" s="26"/>
      <c r="J150" s="9"/>
      <c r="K150" s="12"/>
    </row>
    <row r="151" spans="1:11" ht="15.75" x14ac:dyDescent="0.25">
      <c r="A151" s="7">
        <v>145</v>
      </c>
      <c r="B151" s="8" t="s">
        <v>777</v>
      </c>
      <c r="C151" s="203">
        <v>1.4</v>
      </c>
      <c r="D151" s="9"/>
      <c r="E151" s="10"/>
      <c r="F151" s="11">
        <f t="shared" si="2"/>
        <v>1.4</v>
      </c>
      <c r="G151" s="8"/>
      <c r="H151" s="9"/>
      <c r="I151" s="26"/>
      <c r="J151" s="9"/>
      <c r="K151" s="12"/>
    </row>
    <row r="152" spans="1:11" ht="15.75" x14ac:dyDescent="0.25">
      <c r="A152" s="7">
        <v>146</v>
      </c>
      <c r="B152" s="8" t="s">
        <v>778</v>
      </c>
      <c r="C152" s="203">
        <v>1.4</v>
      </c>
      <c r="D152" s="9"/>
      <c r="E152" s="10"/>
      <c r="F152" s="11">
        <f t="shared" si="2"/>
        <v>1.4</v>
      </c>
      <c r="G152" s="8"/>
      <c r="H152" s="9"/>
      <c r="I152" s="26"/>
      <c r="J152" s="9"/>
      <c r="K152" s="12"/>
    </row>
    <row r="153" spans="1:11" ht="15.75" x14ac:dyDescent="0.25">
      <c r="A153" s="7">
        <v>147</v>
      </c>
      <c r="B153" s="8" t="s">
        <v>779</v>
      </c>
      <c r="C153" s="203">
        <v>1.4</v>
      </c>
      <c r="D153" s="9"/>
      <c r="E153" s="10"/>
      <c r="F153" s="11">
        <f t="shared" si="2"/>
        <v>1.4</v>
      </c>
      <c r="G153" s="8"/>
      <c r="H153" s="9"/>
      <c r="I153" s="26"/>
      <c r="J153" s="9"/>
      <c r="K153" s="12"/>
    </row>
    <row r="154" spans="1:11" ht="15.75" x14ac:dyDescent="0.25">
      <c r="A154" s="7">
        <v>148</v>
      </c>
      <c r="B154" s="8" t="s">
        <v>780</v>
      </c>
      <c r="C154" s="203">
        <v>1.4</v>
      </c>
      <c r="D154" s="9"/>
      <c r="E154" s="10"/>
      <c r="F154" s="11">
        <f t="shared" si="2"/>
        <v>1.4</v>
      </c>
      <c r="G154" s="8"/>
      <c r="H154" s="9"/>
      <c r="I154" s="26"/>
      <c r="J154" s="9"/>
      <c r="K154" s="12"/>
    </row>
    <row r="155" spans="1:11" ht="15.75" x14ac:dyDescent="0.25">
      <c r="A155" s="7">
        <v>149</v>
      </c>
      <c r="B155" s="8" t="s">
        <v>724</v>
      </c>
      <c r="C155" s="203">
        <v>7</v>
      </c>
      <c r="D155" s="9"/>
      <c r="E155" s="10"/>
      <c r="F155" s="11">
        <f t="shared" si="2"/>
        <v>7</v>
      </c>
      <c r="G155" s="8"/>
      <c r="H155" s="9"/>
      <c r="I155" s="26"/>
      <c r="J155" s="9"/>
      <c r="K155" s="12"/>
    </row>
    <row r="156" spans="1:11" ht="15.75" x14ac:dyDescent="0.25">
      <c r="A156" s="7">
        <v>150</v>
      </c>
      <c r="B156" s="8" t="s">
        <v>706</v>
      </c>
      <c r="C156" s="203">
        <v>1</v>
      </c>
      <c r="D156" s="9"/>
      <c r="E156" s="10"/>
      <c r="F156" s="11">
        <f t="shared" si="2"/>
        <v>1</v>
      </c>
      <c r="G156" s="8"/>
      <c r="H156" s="9"/>
      <c r="I156" s="26"/>
      <c r="J156" s="9"/>
      <c r="K156" s="12"/>
    </row>
    <row r="157" spans="1:11" ht="15.75" x14ac:dyDescent="0.25">
      <c r="A157" s="7">
        <v>151</v>
      </c>
      <c r="B157" s="8" t="s">
        <v>781</v>
      </c>
      <c r="C157" s="203">
        <v>1</v>
      </c>
      <c r="D157" s="9"/>
      <c r="E157" s="10"/>
      <c r="F157" s="11">
        <f t="shared" si="2"/>
        <v>1</v>
      </c>
      <c r="G157" s="8"/>
      <c r="H157" s="9"/>
      <c r="I157" s="26"/>
      <c r="J157" s="9"/>
      <c r="K157" s="12"/>
    </row>
    <row r="158" spans="1:11" ht="15.75" x14ac:dyDescent="0.25">
      <c r="A158" s="7">
        <v>152</v>
      </c>
      <c r="B158" s="8" t="s">
        <v>782</v>
      </c>
      <c r="C158" s="203">
        <v>2.6</v>
      </c>
      <c r="D158" s="9"/>
      <c r="E158" s="10"/>
      <c r="F158" s="11">
        <f t="shared" si="2"/>
        <v>2.6</v>
      </c>
      <c r="G158" s="8"/>
      <c r="H158" s="9"/>
      <c r="I158" s="26"/>
      <c r="J158" s="9"/>
      <c r="K158" s="12"/>
    </row>
    <row r="159" spans="1:11" ht="15.75" x14ac:dyDescent="0.25">
      <c r="A159" s="7">
        <v>153</v>
      </c>
      <c r="B159" s="8" t="s">
        <v>783</v>
      </c>
      <c r="C159" s="203">
        <v>0.5</v>
      </c>
      <c r="D159" s="9"/>
      <c r="E159" s="10"/>
      <c r="F159" s="11">
        <f t="shared" si="2"/>
        <v>0.5</v>
      </c>
      <c r="G159" s="8"/>
      <c r="H159" s="9"/>
      <c r="I159" s="26"/>
      <c r="J159" s="9"/>
      <c r="K159" s="12"/>
    </row>
    <row r="160" spans="1:11" ht="15.75" x14ac:dyDescent="0.25">
      <c r="A160" s="7">
        <v>154</v>
      </c>
      <c r="B160" s="8" t="s">
        <v>667</v>
      </c>
      <c r="C160" s="203">
        <v>1</v>
      </c>
      <c r="D160" s="9"/>
      <c r="E160" s="10"/>
      <c r="F160" s="11">
        <f t="shared" si="2"/>
        <v>1</v>
      </c>
      <c r="G160" s="8"/>
      <c r="H160" s="9"/>
      <c r="I160" s="26"/>
      <c r="J160" s="9"/>
      <c r="K160" s="12"/>
    </row>
    <row r="161" spans="1:11" ht="15.75" x14ac:dyDescent="0.25">
      <c r="A161" s="7">
        <v>155</v>
      </c>
      <c r="B161" s="8" t="s">
        <v>784</v>
      </c>
      <c r="C161" s="203">
        <v>1.5</v>
      </c>
      <c r="D161" s="9"/>
      <c r="E161" s="10"/>
      <c r="F161" s="11">
        <f t="shared" si="2"/>
        <v>1.5</v>
      </c>
      <c r="G161" s="8"/>
      <c r="H161" s="9"/>
      <c r="I161" s="26"/>
      <c r="J161" s="9"/>
      <c r="K161" s="12"/>
    </row>
    <row r="162" spans="1:11" ht="15.75" x14ac:dyDescent="0.25">
      <c r="A162" s="7">
        <v>156</v>
      </c>
      <c r="B162" s="8" t="s">
        <v>785</v>
      </c>
      <c r="C162" s="203">
        <v>1.4</v>
      </c>
      <c r="D162" s="9"/>
      <c r="E162" s="10"/>
      <c r="F162" s="11">
        <f t="shared" si="2"/>
        <v>1.4</v>
      </c>
      <c r="G162" s="8"/>
      <c r="H162" s="9"/>
      <c r="I162" s="26"/>
      <c r="J162" s="9"/>
      <c r="K162" s="12"/>
    </row>
    <row r="163" spans="1:11" ht="15.75" x14ac:dyDescent="0.25">
      <c r="A163" s="7">
        <v>157</v>
      </c>
      <c r="B163" s="8" t="s">
        <v>786</v>
      </c>
      <c r="C163" s="203">
        <v>1.4</v>
      </c>
      <c r="D163" s="9"/>
      <c r="E163" s="10"/>
      <c r="F163" s="11">
        <f t="shared" si="2"/>
        <v>1.4</v>
      </c>
      <c r="G163" s="8"/>
      <c r="H163" s="9"/>
      <c r="I163" s="26"/>
      <c r="J163" s="9"/>
      <c r="K163" s="12"/>
    </row>
    <row r="164" spans="1:11" ht="15.75" x14ac:dyDescent="0.25">
      <c r="A164" s="7">
        <v>158</v>
      </c>
      <c r="B164" s="8" t="s">
        <v>787</v>
      </c>
      <c r="C164" s="203">
        <v>1</v>
      </c>
      <c r="D164" s="9"/>
      <c r="E164" s="10"/>
      <c r="F164" s="11">
        <f t="shared" si="2"/>
        <v>1</v>
      </c>
      <c r="G164" s="8"/>
      <c r="H164" s="9"/>
      <c r="I164" s="26"/>
      <c r="J164" s="9"/>
      <c r="K164" s="12"/>
    </row>
    <row r="165" spans="1:11" ht="15.75" x14ac:dyDescent="0.25">
      <c r="A165" s="7">
        <v>159</v>
      </c>
      <c r="B165" s="8" t="s">
        <v>788</v>
      </c>
      <c r="C165" s="203">
        <v>1.4</v>
      </c>
      <c r="D165" s="9"/>
      <c r="E165" s="10"/>
      <c r="F165" s="11">
        <f t="shared" si="2"/>
        <v>1.4</v>
      </c>
      <c r="G165" s="8"/>
      <c r="H165" s="9"/>
      <c r="I165" s="26"/>
      <c r="J165" s="9"/>
      <c r="K165" s="12"/>
    </row>
    <row r="166" spans="1:11" ht="15.75" x14ac:dyDescent="0.25">
      <c r="A166" s="7">
        <v>160</v>
      </c>
      <c r="B166" s="8" t="s">
        <v>789</v>
      </c>
      <c r="C166" s="203">
        <v>1.4</v>
      </c>
      <c r="D166" s="9"/>
      <c r="E166" s="10"/>
      <c r="F166" s="11">
        <f t="shared" si="2"/>
        <v>1.4</v>
      </c>
      <c r="G166" s="8"/>
      <c r="H166" s="9"/>
      <c r="I166" s="26"/>
      <c r="J166" s="9"/>
      <c r="K166" s="12"/>
    </row>
    <row r="167" spans="1:11" ht="15.75" x14ac:dyDescent="0.25">
      <c r="A167" s="7">
        <v>161</v>
      </c>
      <c r="B167" s="8" t="s">
        <v>790</v>
      </c>
      <c r="C167" s="203">
        <v>1.4</v>
      </c>
      <c r="D167" s="9"/>
      <c r="E167" s="10"/>
      <c r="F167" s="11">
        <f t="shared" si="2"/>
        <v>1.4</v>
      </c>
      <c r="G167" s="8"/>
      <c r="H167" s="9"/>
      <c r="I167" s="26"/>
      <c r="J167" s="9"/>
      <c r="K167" s="12"/>
    </row>
    <row r="168" spans="1:11" ht="15.75" x14ac:dyDescent="0.25">
      <c r="A168" s="7">
        <v>162</v>
      </c>
      <c r="B168" s="8" t="s">
        <v>791</v>
      </c>
      <c r="C168" s="203">
        <v>3</v>
      </c>
      <c r="D168" s="9"/>
      <c r="E168" s="10"/>
      <c r="F168" s="11">
        <f t="shared" si="2"/>
        <v>3</v>
      </c>
      <c r="G168" s="8"/>
      <c r="H168" s="9"/>
      <c r="I168" s="26"/>
      <c r="J168" s="9"/>
      <c r="K168" s="12"/>
    </row>
    <row r="169" spans="1:11" ht="15.75" x14ac:dyDescent="0.25">
      <c r="A169" s="7">
        <v>163</v>
      </c>
      <c r="B169" s="8" t="s">
        <v>792</v>
      </c>
      <c r="C169" s="203">
        <v>3</v>
      </c>
      <c r="D169" s="9"/>
      <c r="E169" s="10"/>
      <c r="F169" s="11">
        <f t="shared" si="2"/>
        <v>3</v>
      </c>
      <c r="G169" s="8"/>
      <c r="H169" s="9"/>
      <c r="I169" s="26"/>
      <c r="J169" s="9"/>
      <c r="K169" s="12"/>
    </row>
    <row r="170" spans="1:11" ht="15.75" x14ac:dyDescent="0.25">
      <c r="A170" s="7">
        <v>164</v>
      </c>
      <c r="B170" s="8" t="s">
        <v>793</v>
      </c>
      <c r="C170" s="203">
        <v>1.5</v>
      </c>
      <c r="D170" s="9"/>
      <c r="E170" s="10"/>
      <c r="F170" s="11">
        <f t="shared" si="2"/>
        <v>1.5</v>
      </c>
      <c r="G170" s="8"/>
      <c r="H170" s="9"/>
      <c r="I170" s="26"/>
      <c r="J170" s="9"/>
      <c r="K170" s="12"/>
    </row>
    <row r="171" spans="1:11" ht="15.75" x14ac:dyDescent="0.25">
      <c r="A171" s="7">
        <v>165</v>
      </c>
      <c r="B171" s="8" t="s">
        <v>794</v>
      </c>
      <c r="C171" s="203">
        <v>1</v>
      </c>
      <c r="D171" s="9"/>
      <c r="E171" s="10"/>
      <c r="F171" s="11">
        <f t="shared" si="2"/>
        <v>1</v>
      </c>
      <c r="G171" s="8"/>
      <c r="H171" s="9"/>
      <c r="I171" s="26"/>
      <c r="J171" s="9"/>
      <c r="K171" s="12"/>
    </row>
    <row r="172" spans="1:11" ht="15.75" x14ac:dyDescent="0.25">
      <c r="A172" s="7">
        <v>166</v>
      </c>
      <c r="B172" s="8" t="s">
        <v>795</v>
      </c>
      <c r="C172" s="203">
        <v>1.5</v>
      </c>
      <c r="D172" s="9"/>
      <c r="E172" s="10"/>
      <c r="F172" s="11">
        <f t="shared" si="2"/>
        <v>1.5</v>
      </c>
      <c r="G172" s="8"/>
      <c r="H172" s="9"/>
      <c r="I172" s="26"/>
      <c r="J172" s="9"/>
      <c r="K172" s="12"/>
    </row>
    <row r="173" spans="1:11" ht="15.75" x14ac:dyDescent="0.25">
      <c r="A173" s="7">
        <v>167</v>
      </c>
      <c r="B173" s="8" t="s">
        <v>796</v>
      </c>
      <c r="C173" s="203">
        <v>0.2</v>
      </c>
      <c r="D173" s="9"/>
      <c r="E173" s="10"/>
      <c r="F173" s="11">
        <f t="shared" si="2"/>
        <v>0.2</v>
      </c>
      <c r="G173" s="8"/>
      <c r="H173" s="9"/>
      <c r="I173" s="26"/>
      <c r="J173" s="9"/>
      <c r="K173" s="12"/>
    </row>
    <row r="174" spans="1:11" ht="15.75" x14ac:dyDescent="0.25">
      <c r="A174" s="7">
        <v>168</v>
      </c>
      <c r="B174" s="8" t="s">
        <v>797</v>
      </c>
      <c r="C174" s="203">
        <v>1.4</v>
      </c>
      <c r="D174" s="9"/>
      <c r="E174" s="10"/>
      <c r="F174" s="11">
        <f t="shared" si="2"/>
        <v>1.4</v>
      </c>
      <c r="G174" s="8"/>
      <c r="H174" s="9"/>
      <c r="I174" s="26"/>
      <c r="J174" s="9"/>
      <c r="K174" s="12"/>
    </row>
    <row r="175" spans="1:11" ht="15.75" x14ac:dyDescent="0.25">
      <c r="A175" s="7">
        <v>169</v>
      </c>
      <c r="B175" s="8" t="s">
        <v>798</v>
      </c>
      <c r="C175" s="203">
        <v>3</v>
      </c>
      <c r="D175" s="9"/>
      <c r="E175" s="10"/>
      <c r="F175" s="11">
        <f t="shared" si="2"/>
        <v>3</v>
      </c>
      <c r="G175" s="8"/>
      <c r="H175" s="9"/>
      <c r="I175" s="26"/>
      <c r="J175" s="9"/>
      <c r="K175" s="12"/>
    </row>
    <row r="176" spans="1:11" ht="15.75" x14ac:dyDescent="0.25">
      <c r="A176" s="7">
        <v>170</v>
      </c>
      <c r="B176" s="8" t="s">
        <v>799</v>
      </c>
      <c r="C176" s="203">
        <v>1.4</v>
      </c>
      <c r="D176" s="9"/>
      <c r="E176" s="10"/>
      <c r="F176" s="11">
        <f t="shared" si="2"/>
        <v>1.4</v>
      </c>
      <c r="G176" s="8"/>
      <c r="H176" s="9"/>
      <c r="I176" s="26"/>
      <c r="J176" s="9"/>
      <c r="K176" s="12"/>
    </row>
    <row r="177" spans="1:11" ht="15.75" x14ac:dyDescent="0.25">
      <c r="A177" s="7">
        <v>171</v>
      </c>
      <c r="B177" s="8" t="s">
        <v>800</v>
      </c>
      <c r="C177" s="203">
        <v>1.4</v>
      </c>
      <c r="D177" s="9"/>
      <c r="E177" s="10"/>
      <c r="F177" s="11">
        <f t="shared" si="2"/>
        <v>1.4</v>
      </c>
      <c r="G177" s="8"/>
      <c r="H177" s="9"/>
      <c r="I177" s="26"/>
      <c r="J177" s="9"/>
      <c r="K177" s="12"/>
    </row>
    <row r="178" spans="1:11" ht="15.75" x14ac:dyDescent="0.25">
      <c r="A178" s="7">
        <v>172</v>
      </c>
      <c r="B178" s="8" t="s">
        <v>801</v>
      </c>
      <c r="C178" s="203">
        <v>1.5</v>
      </c>
      <c r="D178" s="9"/>
      <c r="E178" s="10"/>
      <c r="F178" s="11">
        <f t="shared" si="2"/>
        <v>1.5</v>
      </c>
      <c r="G178" s="8"/>
      <c r="H178" s="9"/>
      <c r="I178" s="26"/>
      <c r="J178" s="9"/>
      <c r="K178" s="12"/>
    </row>
    <row r="179" spans="1:11" ht="15.75" x14ac:dyDescent="0.25">
      <c r="A179" s="7">
        <v>173</v>
      </c>
      <c r="B179" s="8" t="s">
        <v>802</v>
      </c>
      <c r="C179" s="203">
        <v>1.5</v>
      </c>
      <c r="D179" s="9"/>
      <c r="E179" s="10"/>
      <c r="F179" s="11">
        <f t="shared" si="2"/>
        <v>1.5</v>
      </c>
      <c r="G179" s="8"/>
      <c r="H179" s="9"/>
      <c r="I179" s="26"/>
      <c r="J179" s="9"/>
      <c r="K179" s="12"/>
    </row>
    <row r="180" spans="1:11" ht="15.75" x14ac:dyDescent="0.25">
      <c r="A180" s="7">
        <v>174</v>
      </c>
      <c r="B180" s="8" t="s">
        <v>803</v>
      </c>
      <c r="C180" s="203">
        <v>1.4</v>
      </c>
      <c r="D180" s="9"/>
      <c r="E180" s="10"/>
      <c r="F180" s="11">
        <f t="shared" si="2"/>
        <v>1.4</v>
      </c>
      <c r="G180" s="8"/>
      <c r="H180" s="9"/>
      <c r="I180" s="26"/>
      <c r="J180" s="9"/>
      <c r="K180" s="12"/>
    </row>
    <row r="181" spans="1:11" ht="15.75" x14ac:dyDescent="0.25">
      <c r="A181" s="7">
        <v>175</v>
      </c>
      <c r="B181" s="8" t="s">
        <v>804</v>
      </c>
      <c r="C181" s="203">
        <v>1.4</v>
      </c>
      <c r="D181" s="9"/>
      <c r="E181" s="10"/>
      <c r="F181" s="11">
        <f t="shared" si="2"/>
        <v>1.4</v>
      </c>
      <c r="G181" s="8"/>
      <c r="H181" s="9"/>
      <c r="I181" s="26"/>
      <c r="J181" s="9"/>
      <c r="K181" s="12"/>
    </row>
    <row r="182" spans="1:11" ht="15.75" x14ac:dyDescent="0.25">
      <c r="A182" s="7">
        <v>176</v>
      </c>
      <c r="B182" s="8" t="s">
        <v>805</v>
      </c>
      <c r="C182" s="203">
        <v>1.4</v>
      </c>
      <c r="D182" s="9"/>
      <c r="E182" s="10"/>
      <c r="F182" s="11">
        <f t="shared" si="2"/>
        <v>1.4</v>
      </c>
      <c r="G182" s="8"/>
      <c r="H182" s="9"/>
      <c r="I182" s="26"/>
      <c r="J182" s="9"/>
      <c r="K182" s="12"/>
    </row>
    <row r="183" spans="1:11" ht="15.75" x14ac:dyDescent="0.25">
      <c r="A183" s="7">
        <v>177</v>
      </c>
      <c r="B183" s="8" t="s">
        <v>684</v>
      </c>
      <c r="C183" s="203">
        <v>0.7</v>
      </c>
      <c r="D183" s="9"/>
      <c r="E183" s="10"/>
      <c r="F183" s="11">
        <f t="shared" si="2"/>
        <v>0.7</v>
      </c>
      <c r="G183" s="8"/>
      <c r="H183" s="9"/>
      <c r="I183" s="26"/>
      <c r="J183" s="9"/>
      <c r="K183" s="12"/>
    </row>
    <row r="184" spans="1:11" ht="15.75" x14ac:dyDescent="0.25">
      <c r="A184" s="7">
        <v>178</v>
      </c>
      <c r="B184" s="8" t="s">
        <v>806</v>
      </c>
      <c r="C184" s="203">
        <v>3</v>
      </c>
      <c r="D184" s="9"/>
      <c r="E184" s="10"/>
      <c r="F184" s="11">
        <f t="shared" si="2"/>
        <v>3</v>
      </c>
      <c r="G184" s="8"/>
      <c r="H184" s="9"/>
      <c r="I184" s="26"/>
      <c r="J184" s="9"/>
      <c r="K184" s="12"/>
    </row>
    <row r="185" spans="1:11" ht="15.75" x14ac:dyDescent="0.25">
      <c r="A185" s="7">
        <v>179</v>
      </c>
      <c r="B185" s="8" t="s">
        <v>807</v>
      </c>
      <c r="C185" s="203">
        <v>1.4</v>
      </c>
      <c r="D185" s="9"/>
      <c r="E185" s="10"/>
      <c r="F185" s="11">
        <f t="shared" si="2"/>
        <v>1.4</v>
      </c>
      <c r="G185" s="8"/>
      <c r="H185" s="9"/>
      <c r="I185" s="26"/>
      <c r="J185" s="9"/>
      <c r="K185" s="12"/>
    </row>
    <row r="186" spans="1:11" ht="15.75" x14ac:dyDescent="0.25">
      <c r="A186" s="7">
        <v>180</v>
      </c>
      <c r="B186" s="8" t="s">
        <v>691</v>
      </c>
      <c r="C186" s="203">
        <v>1.4</v>
      </c>
      <c r="D186" s="9"/>
      <c r="E186" s="10"/>
      <c r="F186" s="11">
        <f t="shared" si="2"/>
        <v>1.4</v>
      </c>
      <c r="G186" s="8"/>
      <c r="H186" s="9"/>
      <c r="I186" s="26"/>
      <c r="J186" s="9"/>
      <c r="K186" s="12"/>
    </row>
    <row r="187" spans="1:11" ht="15.75" x14ac:dyDescent="0.25">
      <c r="A187" s="7">
        <v>181</v>
      </c>
      <c r="B187" s="8" t="s">
        <v>808</v>
      </c>
      <c r="C187" s="203">
        <v>1.4</v>
      </c>
      <c r="D187" s="9"/>
      <c r="E187" s="10"/>
      <c r="F187" s="11">
        <f t="shared" si="2"/>
        <v>1.4</v>
      </c>
      <c r="G187" s="8"/>
      <c r="H187" s="9"/>
      <c r="I187" s="26"/>
      <c r="J187" s="9"/>
      <c r="K187" s="12"/>
    </row>
    <row r="188" spans="1:11" ht="15.75" x14ac:dyDescent="0.25">
      <c r="A188" s="7">
        <v>182</v>
      </c>
      <c r="B188" s="8" t="s">
        <v>809</v>
      </c>
      <c r="C188" s="203">
        <v>1.4</v>
      </c>
      <c r="D188" s="9"/>
      <c r="E188" s="10"/>
      <c r="F188" s="11">
        <f t="shared" si="2"/>
        <v>1.4</v>
      </c>
      <c r="G188" s="8"/>
      <c r="H188" s="9"/>
      <c r="I188" s="26"/>
      <c r="J188" s="9"/>
      <c r="K188" s="12"/>
    </row>
    <row r="189" spans="1:11" ht="15.75" x14ac:dyDescent="0.25">
      <c r="A189" s="7">
        <v>183</v>
      </c>
      <c r="B189" s="8" t="s">
        <v>810</v>
      </c>
      <c r="C189" s="203">
        <v>1.4</v>
      </c>
      <c r="D189" s="9"/>
      <c r="E189" s="10"/>
      <c r="F189" s="11">
        <f t="shared" si="2"/>
        <v>1.4</v>
      </c>
      <c r="G189" s="8"/>
      <c r="H189" s="9"/>
      <c r="I189" s="26"/>
      <c r="J189" s="9"/>
      <c r="K189" s="12"/>
    </row>
    <row r="190" spans="1:11" ht="15.75" x14ac:dyDescent="0.25">
      <c r="A190" s="7">
        <v>184</v>
      </c>
      <c r="B190" s="8" t="s">
        <v>811</v>
      </c>
      <c r="C190" s="203">
        <v>3</v>
      </c>
      <c r="D190" s="9"/>
      <c r="E190" s="10"/>
      <c r="F190" s="11">
        <f t="shared" si="2"/>
        <v>3</v>
      </c>
      <c r="G190" s="8"/>
      <c r="H190" s="9"/>
      <c r="I190" s="26"/>
      <c r="J190" s="9"/>
      <c r="K190" s="12"/>
    </row>
    <row r="191" spans="1:11" ht="15.75" x14ac:dyDescent="0.25">
      <c r="A191" s="7">
        <v>185</v>
      </c>
      <c r="B191" s="8" t="s">
        <v>812</v>
      </c>
      <c r="C191" s="203">
        <v>2.5</v>
      </c>
      <c r="D191" s="9"/>
      <c r="E191" s="10"/>
      <c r="F191" s="11">
        <f t="shared" si="2"/>
        <v>2.5</v>
      </c>
      <c r="G191" s="8"/>
      <c r="H191" s="9"/>
      <c r="I191" s="26"/>
      <c r="J191" s="9"/>
      <c r="K191" s="12"/>
    </row>
    <row r="192" spans="1:11" ht="15.75" x14ac:dyDescent="0.25">
      <c r="A192" s="7">
        <v>186</v>
      </c>
      <c r="B192" s="8" t="s">
        <v>813</v>
      </c>
      <c r="C192" s="203">
        <v>1.5</v>
      </c>
      <c r="D192" s="9"/>
      <c r="E192" s="10"/>
      <c r="F192" s="11">
        <f t="shared" si="2"/>
        <v>1.5</v>
      </c>
      <c r="G192" s="8"/>
      <c r="H192" s="9"/>
      <c r="I192" s="26"/>
      <c r="J192" s="9"/>
      <c r="K192" s="12"/>
    </row>
    <row r="193" spans="1:11" ht="15.75" x14ac:dyDescent="0.25">
      <c r="A193" s="7">
        <v>187</v>
      </c>
      <c r="B193" s="8" t="s">
        <v>814</v>
      </c>
      <c r="C193" s="203">
        <v>1.4</v>
      </c>
      <c r="D193" s="9"/>
      <c r="E193" s="10"/>
      <c r="F193" s="11">
        <f t="shared" si="2"/>
        <v>1.4</v>
      </c>
      <c r="G193" s="8"/>
      <c r="H193" s="9"/>
      <c r="I193" s="26"/>
      <c r="J193" s="9"/>
      <c r="K193" s="12"/>
    </row>
    <row r="194" spans="1:11" ht="15.75" x14ac:dyDescent="0.25">
      <c r="A194" s="7">
        <v>188</v>
      </c>
      <c r="B194" s="8" t="s">
        <v>815</v>
      </c>
      <c r="C194" s="203">
        <v>4</v>
      </c>
      <c r="D194" s="9"/>
      <c r="E194" s="10"/>
      <c r="F194" s="11">
        <f t="shared" si="2"/>
        <v>4</v>
      </c>
      <c r="G194" s="8"/>
      <c r="H194" s="9"/>
      <c r="I194" s="26"/>
      <c r="J194" s="9"/>
      <c r="K194" s="12"/>
    </row>
    <row r="195" spans="1:11" ht="15.75" x14ac:dyDescent="0.25">
      <c r="A195" s="7">
        <v>189</v>
      </c>
      <c r="B195" s="8" t="s">
        <v>816</v>
      </c>
      <c r="C195" s="203">
        <v>1.4</v>
      </c>
      <c r="D195" s="9"/>
      <c r="E195" s="10"/>
      <c r="F195" s="11">
        <f t="shared" si="2"/>
        <v>1.4</v>
      </c>
      <c r="G195" s="8"/>
      <c r="H195" s="9"/>
      <c r="I195" s="26"/>
      <c r="J195" s="9"/>
      <c r="K195" s="12"/>
    </row>
    <row r="196" spans="1:11" ht="15.75" x14ac:dyDescent="0.25">
      <c r="A196" s="7">
        <v>190</v>
      </c>
      <c r="B196" s="8" t="s">
        <v>817</v>
      </c>
      <c r="C196" s="203">
        <v>0.5</v>
      </c>
      <c r="D196" s="9"/>
      <c r="E196" s="10"/>
      <c r="F196" s="11">
        <f t="shared" si="2"/>
        <v>0.5</v>
      </c>
      <c r="G196" s="8"/>
      <c r="H196" s="9"/>
      <c r="I196" s="26"/>
      <c r="J196" s="9"/>
      <c r="K196" s="12"/>
    </row>
    <row r="197" spans="1:11" ht="15.75" x14ac:dyDescent="0.25">
      <c r="A197" s="7">
        <v>191</v>
      </c>
      <c r="B197" s="8" t="s">
        <v>696</v>
      </c>
      <c r="C197" s="203">
        <v>0.5</v>
      </c>
      <c r="D197" s="9"/>
      <c r="E197" s="10"/>
      <c r="F197" s="11">
        <f t="shared" si="2"/>
        <v>0.5</v>
      </c>
      <c r="G197" s="8"/>
      <c r="H197" s="9"/>
      <c r="I197" s="26"/>
      <c r="J197" s="9"/>
      <c r="K197" s="12"/>
    </row>
    <row r="198" spans="1:11" ht="15.75" x14ac:dyDescent="0.25">
      <c r="A198" s="7">
        <v>192</v>
      </c>
      <c r="B198" s="8" t="s">
        <v>735</v>
      </c>
      <c r="C198" s="203">
        <v>1</v>
      </c>
      <c r="D198" s="9"/>
      <c r="E198" s="10"/>
      <c r="F198" s="11">
        <f t="shared" si="2"/>
        <v>1</v>
      </c>
      <c r="G198" s="8"/>
      <c r="H198" s="9"/>
      <c r="I198" s="26"/>
      <c r="J198" s="9"/>
      <c r="K198" s="12"/>
    </row>
    <row r="199" spans="1:11" ht="15.75" x14ac:dyDescent="0.25">
      <c r="A199" s="7">
        <v>193</v>
      </c>
      <c r="B199" s="8" t="s">
        <v>818</v>
      </c>
      <c r="C199" s="203">
        <v>0.5</v>
      </c>
      <c r="D199" s="9"/>
      <c r="E199" s="10"/>
      <c r="F199" s="11">
        <f t="shared" si="2"/>
        <v>0.5</v>
      </c>
      <c r="G199" s="8"/>
      <c r="H199" s="9"/>
      <c r="I199" s="26"/>
      <c r="J199" s="9"/>
      <c r="K199" s="12"/>
    </row>
    <row r="200" spans="1:11" ht="15.75" x14ac:dyDescent="0.25">
      <c r="A200" s="7">
        <v>194</v>
      </c>
      <c r="B200" s="8" t="s">
        <v>819</v>
      </c>
      <c r="C200" s="203">
        <v>0.9</v>
      </c>
      <c r="D200" s="9"/>
      <c r="E200" s="10"/>
      <c r="F200" s="11">
        <f t="shared" ref="F200:F263" si="3">SUM(C200,D200)</f>
        <v>0.9</v>
      </c>
      <c r="G200" s="8"/>
      <c r="H200" s="9"/>
      <c r="I200" s="26"/>
      <c r="J200" s="9"/>
      <c r="K200" s="12"/>
    </row>
    <row r="201" spans="1:11" ht="15.75" x14ac:dyDescent="0.25">
      <c r="A201" s="7">
        <v>195</v>
      </c>
      <c r="B201" s="8" t="s">
        <v>820</v>
      </c>
      <c r="C201" s="203">
        <v>1.4</v>
      </c>
      <c r="D201" s="9"/>
      <c r="E201" s="10"/>
      <c r="F201" s="11">
        <f t="shared" si="3"/>
        <v>1.4</v>
      </c>
      <c r="G201" s="8"/>
      <c r="H201" s="9"/>
      <c r="I201" s="26"/>
      <c r="J201" s="9"/>
      <c r="K201" s="12"/>
    </row>
    <row r="202" spans="1:11" ht="15.75" x14ac:dyDescent="0.25">
      <c r="A202" s="7">
        <v>196</v>
      </c>
      <c r="B202" s="8" t="s">
        <v>738</v>
      </c>
      <c r="C202" s="203">
        <v>1</v>
      </c>
      <c r="D202" s="9"/>
      <c r="E202" s="10"/>
      <c r="F202" s="11">
        <f t="shared" si="3"/>
        <v>1</v>
      </c>
      <c r="G202" s="8"/>
      <c r="H202" s="9"/>
      <c r="I202" s="26"/>
      <c r="J202" s="9"/>
      <c r="K202" s="12"/>
    </row>
    <row r="203" spans="1:11" ht="15.75" x14ac:dyDescent="0.25">
      <c r="A203" s="7">
        <v>197</v>
      </c>
      <c r="B203" s="8" t="s">
        <v>821</v>
      </c>
      <c r="C203" s="203">
        <v>1.4</v>
      </c>
      <c r="D203" s="9"/>
      <c r="E203" s="10"/>
      <c r="F203" s="11">
        <f t="shared" si="3"/>
        <v>1.4</v>
      </c>
      <c r="G203" s="8"/>
      <c r="H203" s="9"/>
      <c r="I203" s="26"/>
      <c r="J203" s="9"/>
      <c r="K203" s="12"/>
    </row>
    <row r="204" spans="1:11" ht="15.75" x14ac:dyDescent="0.25">
      <c r="A204" s="7">
        <v>198</v>
      </c>
      <c r="B204" s="8" t="s">
        <v>822</v>
      </c>
      <c r="C204" s="203">
        <v>1.4</v>
      </c>
      <c r="D204" s="9"/>
      <c r="E204" s="10"/>
      <c r="F204" s="11">
        <f t="shared" si="3"/>
        <v>1.4</v>
      </c>
      <c r="G204" s="8"/>
      <c r="H204" s="9"/>
      <c r="I204" s="26"/>
      <c r="J204" s="9"/>
      <c r="K204" s="12"/>
    </row>
    <row r="205" spans="1:11" ht="15.75" x14ac:dyDescent="0.25">
      <c r="A205" s="7">
        <v>199</v>
      </c>
      <c r="B205" s="8" t="s">
        <v>776</v>
      </c>
      <c r="C205" s="203">
        <v>1.3</v>
      </c>
      <c r="D205" s="9"/>
      <c r="E205" s="10"/>
      <c r="F205" s="11">
        <f t="shared" si="3"/>
        <v>1.3</v>
      </c>
      <c r="G205" s="8"/>
      <c r="H205" s="9"/>
      <c r="I205" s="26"/>
      <c r="J205" s="9"/>
      <c r="K205" s="12"/>
    </row>
    <row r="206" spans="1:11" ht="15.75" x14ac:dyDescent="0.25">
      <c r="A206" s="7">
        <v>200</v>
      </c>
      <c r="B206" s="8" t="s">
        <v>823</v>
      </c>
      <c r="C206" s="203">
        <v>1.5</v>
      </c>
      <c r="D206" s="9"/>
      <c r="E206" s="10"/>
      <c r="F206" s="11">
        <f t="shared" si="3"/>
        <v>1.5</v>
      </c>
      <c r="G206" s="8"/>
      <c r="H206" s="9"/>
      <c r="I206" s="26"/>
      <c r="J206" s="9"/>
      <c r="K206" s="12"/>
    </row>
    <row r="207" spans="1:11" ht="15.75" x14ac:dyDescent="0.25">
      <c r="A207" s="7">
        <v>201</v>
      </c>
      <c r="B207" s="8" t="s">
        <v>824</v>
      </c>
      <c r="C207" s="203">
        <v>3</v>
      </c>
      <c r="D207" s="9"/>
      <c r="E207" s="10"/>
      <c r="F207" s="11">
        <f t="shared" si="3"/>
        <v>3</v>
      </c>
      <c r="G207" s="8"/>
      <c r="H207" s="9"/>
      <c r="I207" s="26"/>
      <c r="J207" s="9"/>
      <c r="K207" s="12"/>
    </row>
    <row r="208" spans="1:11" ht="15.75" x14ac:dyDescent="0.25">
      <c r="A208" s="7">
        <v>202</v>
      </c>
      <c r="B208" s="8" t="s">
        <v>825</v>
      </c>
      <c r="C208" s="203">
        <v>1</v>
      </c>
      <c r="D208" s="9"/>
      <c r="E208" s="10"/>
      <c r="F208" s="11">
        <f t="shared" si="3"/>
        <v>1</v>
      </c>
      <c r="G208" s="8"/>
      <c r="H208" s="9"/>
      <c r="I208" s="26"/>
      <c r="J208" s="9"/>
      <c r="K208" s="12"/>
    </row>
    <row r="209" spans="1:11" ht="15.75" x14ac:dyDescent="0.25">
      <c r="A209" s="7">
        <v>203</v>
      </c>
      <c r="B209" s="8" t="s">
        <v>826</v>
      </c>
      <c r="C209" s="203">
        <v>1.4</v>
      </c>
      <c r="D209" s="9"/>
      <c r="E209" s="10"/>
      <c r="F209" s="11">
        <f t="shared" si="3"/>
        <v>1.4</v>
      </c>
      <c r="G209" s="8"/>
      <c r="H209" s="9"/>
      <c r="I209" s="26"/>
      <c r="J209" s="9"/>
      <c r="K209" s="12"/>
    </row>
    <row r="210" spans="1:11" ht="15.75" x14ac:dyDescent="0.25">
      <c r="A210" s="7">
        <v>204</v>
      </c>
      <c r="B210" s="8" t="s">
        <v>827</v>
      </c>
      <c r="C210" s="203">
        <v>1.6</v>
      </c>
      <c r="D210" s="9"/>
      <c r="E210" s="10"/>
      <c r="F210" s="11">
        <f t="shared" si="3"/>
        <v>1.6</v>
      </c>
      <c r="G210" s="8"/>
      <c r="H210" s="9"/>
      <c r="I210" s="26"/>
      <c r="J210" s="9"/>
      <c r="K210" s="12"/>
    </row>
    <row r="211" spans="1:11" ht="15.75" x14ac:dyDescent="0.25">
      <c r="A211" s="7">
        <v>205</v>
      </c>
      <c r="B211" s="8" t="s">
        <v>828</v>
      </c>
      <c r="C211" s="203">
        <v>2.5</v>
      </c>
      <c r="D211" s="9"/>
      <c r="E211" s="10"/>
      <c r="F211" s="11">
        <f t="shared" si="3"/>
        <v>2.5</v>
      </c>
      <c r="G211" s="8"/>
      <c r="H211" s="9"/>
      <c r="I211" s="26"/>
      <c r="J211" s="9"/>
      <c r="K211" s="12"/>
    </row>
    <row r="212" spans="1:11" ht="15.75" x14ac:dyDescent="0.25">
      <c r="A212" s="7">
        <v>206</v>
      </c>
      <c r="B212" s="8" t="s">
        <v>829</v>
      </c>
      <c r="C212" s="203">
        <v>0.75</v>
      </c>
      <c r="D212" s="9"/>
      <c r="E212" s="10"/>
      <c r="F212" s="11">
        <f t="shared" si="3"/>
        <v>0.75</v>
      </c>
      <c r="G212" s="8"/>
      <c r="H212" s="9"/>
      <c r="I212" s="26"/>
      <c r="J212" s="9"/>
      <c r="K212" s="12"/>
    </row>
    <row r="213" spans="1:11" ht="15.75" x14ac:dyDescent="0.25">
      <c r="A213" s="7">
        <v>207</v>
      </c>
      <c r="B213" s="8" t="s">
        <v>830</v>
      </c>
      <c r="C213" s="203">
        <v>1.4</v>
      </c>
      <c r="D213" s="9"/>
      <c r="E213" s="10"/>
      <c r="F213" s="11">
        <f t="shared" si="3"/>
        <v>1.4</v>
      </c>
      <c r="G213" s="8"/>
      <c r="H213" s="9"/>
      <c r="I213" s="26"/>
      <c r="J213" s="9"/>
      <c r="K213" s="12"/>
    </row>
    <row r="214" spans="1:11" ht="15.75" x14ac:dyDescent="0.25">
      <c r="A214" s="7">
        <v>208</v>
      </c>
      <c r="B214" s="8" t="s">
        <v>831</v>
      </c>
      <c r="C214" s="203">
        <v>1.4</v>
      </c>
      <c r="D214" s="9"/>
      <c r="E214" s="10"/>
      <c r="F214" s="11">
        <f t="shared" si="3"/>
        <v>1.4</v>
      </c>
      <c r="G214" s="8"/>
      <c r="H214" s="9"/>
      <c r="I214" s="26"/>
      <c r="J214" s="9"/>
      <c r="K214" s="12"/>
    </row>
    <row r="215" spans="1:11" ht="15.75" x14ac:dyDescent="0.25">
      <c r="A215" s="7">
        <v>209</v>
      </c>
      <c r="B215" s="8" t="s">
        <v>832</v>
      </c>
      <c r="C215" s="203">
        <v>3</v>
      </c>
      <c r="D215" s="9"/>
      <c r="E215" s="10"/>
      <c r="F215" s="11">
        <f t="shared" si="3"/>
        <v>3</v>
      </c>
      <c r="G215" s="8"/>
      <c r="H215" s="9"/>
      <c r="I215" s="26"/>
      <c r="J215" s="9"/>
      <c r="K215" s="12"/>
    </row>
    <row r="216" spans="1:11" ht="15.75" x14ac:dyDescent="0.25">
      <c r="A216" s="7">
        <v>210</v>
      </c>
      <c r="B216" s="8" t="s">
        <v>833</v>
      </c>
      <c r="C216" s="203">
        <v>1.4</v>
      </c>
      <c r="D216" s="9"/>
      <c r="E216" s="10"/>
      <c r="F216" s="11">
        <f t="shared" si="3"/>
        <v>1.4</v>
      </c>
      <c r="G216" s="8"/>
      <c r="H216" s="9"/>
      <c r="I216" s="26"/>
      <c r="J216" s="9"/>
      <c r="K216" s="12"/>
    </row>
    <row r="217" spans="1:11" ht="15.75" x14ac:dyDescent="0.25">
      <c r="A217" s="7">
        <v>211</v>
      </c>
      <c r="B217" s="8" t="s">
        <v>834</v>
      </c>
      <c r="C217" s="203">
        <v>1</v>
      </c>
      <c r="D217" s="9"/>
      <c r="E217" s="10"/>
      <c r="F217" s="11">
        <f t="shared" si="3"/>
        <v>1</v>
      </c>
      <c r="G217" s="8"/>
      <c r="H217" s="9"/>
      <c r="I217" s="26"/>
      <c r="J217" s="9"/>
      <c r="K217" s="12"/>
    </row>
    <row r="218" spans="1:11" ht="15.75" x14ac:dyDescent="0.25">
      <c r="A218" s="7">
        <v>212</v>
      </c>
      <c r="B218" s="8" t="s">
        <v>835</v>
      </c>
      <c r="C218" s="203">
        <v>1.4</v>
      </c>
      <c r="D218" s="9"/>
      <c r="E218" s="10"/>
      <c r="F218" s="11">
        <f t="shared" si="3"/>
        <v>1.4</v>
      </c>
      <c r="G218" s="8"/>
      <c r="H218" s="9"/>
      <c r="I218" s="26"/>
      <c r="J218" s="9"/>
      <c r="K218" s="12"/>
    </row>
    <row r="219" spans="1:11" ht="15.75" x14ac:dyDescent="0.25">
      <c r="A219" s="7">
        <v>213</v>
      </c>
      <c r="B219" s="8" t="s">
        <v>836</v>
      </c>
      <c r="C219" s="203">
        <v>3</v>
      </c>
      <c r="D219" s="9"/>
      <c r="E219" s="10"/>
      <c r="F219" s="11">
        <f t="shared" si="3"/>
        <v>3</v>
      </c>
      <c r="G219" s="8"/>
      <c r="H219" s="9"/>
      <c r="I219" s="26"/>
      <c r="J219" s="9"/>
      <c r="K219" s="12"/>
    </row>
    <row r="220" spans="1:11" ht="15.75" x14ac:dyDescent="0.25">
      <c r="A220" s="7">
        <v>214</v>
      </c>
      <c r="B220" s="8" t="s">
        <v>837</v>
      </c>
      <c r="C220" s="203">
        <v>1.4</v>
      </c>
      <c r="D220" s="9"/>
      <c r="E220" s="10"/>
      <c r="F220" s="11">
        <f t="shared" si="3"/>
        <v>1.4</v>
      </c>
      <c r="G220" s="8"/>
      <c r="H220" s="9"/>
      <c r="I220" s="26"/>
      <c r="J220" s="9"/>
      <c r="K220" s="12"/>
    </row>
    <row r="221" spans="1:11" ht="15.75" x14ac:dyDescent="0.25">
      <c r="A221" s="7">
        <v>215</v>
      </c>
      <c r="B221" s="8" t="s">
        <v>838</v>
      </c>
      <c r="C221" s="203">
        <v>1</v>
      </c>
      <c r="D221" s="9"/>
      <c r="E221" s="10"/>
      <c r="F221" s="11">
        <f t="shared" si="3"/>
        <v>1</v>
      </c>
      <c r="G221" s="8"/>
      <c r="H221" s="9"/>
      <c r="I221" s="26"/>
      <c r="J221" s="9"/>
      <c r="K221" s="12"/>
    </row>
    <row r="222" spans="1:11" ht="15.75" x14ac:dyDescent="0.25">
      <c r="A222" s="7">
        <v>216</v>
      </c>
      <c r="B222" s="8" t="s">
        <v>839</v>
      </c>
      <c r="C222" s="203">
        <v>1.4</v>
      </c>
      <c r="D222" s="9"/>
      <c r="E222" s="10"/>
      <c r="F222" s="11">
        <f t="shared" si="3"/>
        <v>1.4</v>
      </c>
      <c r="G222" s="8"/>
      <c r="H222" s="9"/>
      <c r="I222" s="26"/>
      <c r="J222" s="9"/>
      <c r="K222" s="12"/>
    </row>
    <row r="223" spans="1:11" ht="15.75" x14ac:dyDescent="0.25">
      <c r="A223" s="7">
        <v>217</v>
      </c>
      <c r="B223" s="8" t="s">
        <v>840</v>
      </c>
      <c r="C223" s="203">
        <v>1.4</v>
      </c>
      <c r="D223" s="9"/>
      <c r="E223" s="10"/>
      <c r="F223" s="11">
        <f t="shared" si="3"/>
        <v>1.4</v>
      </c>
      <c r="G223" s="8"/>
      <c r="H223" s="9"/>
      <c r="I223" s="26"/>
      <c r="J223" s="9"/>
      <c r="K223" s="12"/>
    </row>
    <row r="224" spans="1:11" ht="15.75" x14ac:dyDescent="0.25">
      <c r="A224" s="7">
        <v>218</v>
      </c>
      <c r="B224" s="8" t="s">
        <v>841</v>
      </c>
      <c r="C224" s="203">
        <v>1.4</v>
      </c>
      <c r="D224" s="9"/>
      <c r="E224" s="10"/>
      <c r="F224" s="11">
        <f t="shared" si="3"/>
        <v>1.4</v>
      </c>
      <c r="G224" s="8"/>
      <c r="H224" s="9"/>
      <c r="I224" s="26"/>
      <c r="J224" s="9"/>
      <c r="K224" s="12"/>
    </row>
    <row r="225" spans="1:11" ht="15.75" x14ac:dyDescent="0.25">
      <c r="A225" s="7">
        <v>219</v>
      </c>
      <c r="B225" s="8" t="s">
        <v>842</v>
      </c>
      <c r="C225" s="203">
        <v>1.4</v>
      </c>
      <c r="D225" s="9"/>
      <c r="E225" s="10"/>
      <c r="F225" s="11">
        <f t="shared" si="3"/>
        <v>1.4</v>
      </c>
      <c r="G225" s="8"/>
      <c r="H225" s="9"/>
      <c r="I225" s="26"/>
      <c r="J225" s="9"/>
      <c r="K225" s="12"/>
    </row>
    <row r="226" spans="1:11" ht="15.75" x14ac:dyDescent="0.25">
      <c r="A226" s="7">
        <v>220</v>
      </c>
      <c r="B226" s="8" t="s">
        <v>843</v>
      </c>
      <c r="C226" s="203">
        <v>1.4</v>
      </c>
      <c r="D226" s="9"/>
      <c r="E226" s="10"/>
      <c r="F226" s="11">
        <f t="shared" si="3"/>
        <v>1.4</v>
      </c>
      <c r="G226" s="8"/>
      <c r="H226" s="9"/>
      <c r="I226" s="26"/>
      <c r="J226" s="9"/>
      <c r="K226" s="12"/>
    </row>
    <row r="227" spans="1:11" ht="15.75" x14ac:dyDescent="0.25">
      <c r="A227" s="7">
        <v>221</v>
      </c>
      <c r="B227" s="8" t="s">
        <v>844</v>
      </c>
      <c r="C227" s="203">
        <v>1.4</v>
      </c>
      <c r="D227" s="9"/>
      <c r="E227" s="10"/>
      <c r="F227" s="11">
        <f t="shared" si="3"/>
        <v>1.4</v>
      </c>
      <c r="G227" s="8"/>
      <c r="H227" s="9"/>
      <c r="I227" s="26"/>
      <c r="J227" s="9"/>
      <c r="K227" s="12"/>
    </row>
    <row r="228" spans="1:11" ht="15.75" x14ac:dyDescent="0.25">
      <c r="A228" s="7">
        <v>222</v>
      </c>
      <c r="B228" s="8" t="s">
        <v>845</v>
      </c>
      <c r="C228" s="203">
        <v>1.4</v>
      </c>
      <c r="D228" s="9"/>
      <c r="E228" s="10"/>
      <c r="F228" s="11">
        <f t="shared" si="3"/>
        <v>1.4</v>
      </c>
      <c r="G228" s="8"/>
      <c r="H228" s="9"/>
      <c r="I228" s="26"/>
      <c r="J228" s="9"/>
      <c r="K228" s="12"/>
    </row>
    <row r="229" spans="1:11" ht="15.75" x14ac:dyDescent="0.25">
      <c r="A229" s="7">
        <v>223</v>
      </c>
      <c r="B229" s="8" t="s">
        <v>846</v>
      </c>
      <c r="C229" s="203">
        <v>1.4</v>
      </c>
      <c r="D229" s="9"/>
      <c r="E229" s="10"/>
      <c r="F229" s="11">
        <f t="shared" si="3"/>
        <v>1.4</v>
      </c>
      <c r="G229" s="8"/>
      <c r="H229" s="9"/>
      <c r="I229" s="26"/>
      <c r="J229" s="9"/>
      <c r="K229" s="12"/>
    </row>
    <row r="230" spans="1:11" ht="15.75" x14ac:dyDescent="0.25">
      <c r="A230" s="7">
        <v>224</v>
      </c>
      <c r="B230" s="8" t="s">
        <v>847</v>
      </c>
      <c r="C230" s="203">
        <v>3.5</v>
      </c>
      <c r="D230" s="9"/>
      <c r="E230" s="10"/>
      <c r="F230" s="11">
        <f t="shared" si="3"/>
        <v>3.5</v>
      </c>
      <c r="G230" s="8"/>
      <c r="H230" s="9"/>
      <c r="I230" s="26"/>
      <c r="J230" s="9"/>
      <c r="K230" s="12"/>
    </row>
    <row r="231" spans="1:11" ht="15.75" x14ac:dyDescent="0.25">
      <c r="A231" s="7">
        <v>225</v>
      </c>
      <c r="B231" s="8" t="s">
        <v>848</v>
      </c>
      <c r="C231" s="203">
        <v>3</v>
      </c>
      <c r="D231" s="9"/>
      <c r="E231" s="10"/>
      <c r="F231" s="11">
        <f t="shared" si="3"/>
        <v>3</v>
      </c>
      <c r="G231" s="8"/>
      <c r="H231" s="9"/>
      <c r="I231" s="26"/>
      <c r="J231" s="9"/>
      <c r="K231" s="12"/>
    </row>
    <row r="232" spans="1:11" ht="15.75" x14ac:dyDescent="0.25">
      <c r="A232" s="7">
        <v>226</v>
      </c>
      <c r="B232" s="8" t="s">
        <v>849</v>
      </c>
      <c r="C232" s="203">
        <v>1.5</v>
      </c>
      <c r="D232" s="9"/>
      <c r="E232" s="10"/>
      <c r="F232" s="11">
        <f t="shared" si="3"/>
        <v>1.5</v>
      </c>
      <c r="G232" s="8"/>
      <c r="H232" s="9"/>
      <c r="I232" s="26"/>
      <c r="J232" s="9"/>
      <c r="K232" s="12"/>
    </row>
    <row r="233" spans="1:11" ht="15.75" x14ac:dyDescent="0.25">
      <c r="A233" s="7">
        <v>227</v>
      </c>
      <c r="B233" s="8" t="s">
        <v>850</v>
      </c>
      <c r="C233" s="203">
        <v>3</v>
      </c>
      <c r="D233" s="9"/>
      <c r="E233" s="10"/>
      <c r="F233" s="11">
        <f t="shared" si="3"/>
        <v>3</v>
      </c>
      <c r="G233" s="8"/>
      <c r="H233" s="9"/>
      <c r="I233" s="26"/>
      <c r="J233" s="9"/>
      <c r="K233" s="12"/>
    </row>
    <row r="234" spans="1:11" ht="15.75" x14ac:dyDescent="0.25">
      <c r="A234" s="7">
        <v>228</v>
      </c>
      <c r="B234" s="8" t="s">
        <v>851</v>
      </c>
      <c r="C234" s="203">
        <v>1</v>
      </c>
      <c r="D234" s="9"/>
      <c r="E234" s="10"/>
      <c r="F234" s="11">
        <f t="shared" si="3"/>
        <v>1</v>
      </c>
      <c r="G234" s="8"/>
      <c r="H234" s="9"/>
      <c r="I234" s="26"/>
      <c r="J234" s="9"/>
      <c r="K234" s="12"/>
    </row>
    <row r="235" spans="1:11" ht="15.75" x14ac:dyDescent="0.25">
      <c r="A235" s="7">
        <v>229</v>
      </c>
      <c r="B235" s="8" t="s">
        <v>852</v>
      </c>
      <c r="C235" s="203">
        <v>1.4</v>
      </c>
      <c r="D235" s="9"/>
      <c r="E235" s="10"/>
      <c r="F235" s="11">
        <f t="shared" si="3"/>
        <v>1.4</v>
      </c>
      <c r="G235" s="8"/>
      <c r="H235" s="9"/>
      <c r="I235" s="26"/>
      <c r="J235" s="9"/>
      <c r="K235" s="12"/>
    </row>
    <row r="236" spans="1:11" ht="15.75" x14ac:dyDescent="0.25">
      <c r="A236" s="7">
        <v>230</v>
      </c>
      <c r="B236" s="8" t="s">
        <v>853</v>
      </c>
      <c r="C236" s="203">
        <v>2</v>
      </c>
      <c r="D236" s="9"/>
      <c r="E236" s="10"/>
      <c r="F236" s="11">
        <f t="shared" si="3"/>
        <v>2</v>
      </c>
      <c r="G236" s="8"/>
      <c r="H236" s="9"/>
      <c r="I236" s="26"/>
      <c r="J236" s="9"/>
      <c r="K236" s="12"/>
    </row>
    <row r="237" spans="1:11" ht="15.75" x14ac:dyDescent="0.25">
      <c r="A237" s="7">
        <v>231</v>
      </c>
      <c r="B237" s="8" t="s">
        <v>854</v>
      </c>
      <c r="C237" s="203">
        <v>1.4</v>
      </c>
      <c r="D237" s="9"/>
      <c r="E237" s="10"/>
      <c r="F237" s="11">
        <f t="shared" si="3"/>
        <v>1.4</v>
      </c>
      <c r="G237" s="8"/>
      <c r="H237" s="9"/>
      <c r="I237" s="26"/>
      <c r="J237" s="9"/>
      <c r="K237" s="12"/>
    </row>
    <row r="238" spans="1:11" ht="15.75" x14ac:dyDescent="0.25">
      <c r="A238" s="7">
        <v>232</v>
      </c>
      <c r="B238" s="8" t="s">
        <v>855</v>
      </c>
      <c r="C238" s="203">
        <v>1.4</v>
      </c>
      <c r="D238" s="9"/>
      <c r="E238" s="10"/>
      <c r="F238" s="11">
        <f t="shared" si="3"/>
        <v>1.4</v>
      </c>
      <c r="G238" s="8"/>
      <c r="H238" s="9"/>
      <c r="I238" s="26"/>
      <c r="J238" s="9"/>
      <c r="K238" s="12"/>
    </row>
    <row r="239" spans="1:11" ht="15.75" x14ac:dyDescent="0.25">
      <c r="A239" s="7">
        <v>233</v>
      </c>
      <c r="B239" s="8" t="s">
        <v>721</v>
      </c>
      <c r="C239" s="203">
        <v>0.8</v>
      </c>
      <c r="D239" s="9"/>
      <c r="E239" s="10"/>
      <c r="F239" s="11">
        <f t="shared" si="3"/>
        <v>0.8</v>
      </c>
      <c r="G239" s="8"/>
      <c r="H239" s="9"/>
      <c r="I239" s="26"/>
      <c r="J239" s="9"/>
      <c r="K239" s="12"/>
    </row>
    <row r="240" spans="1:11" ht="15.75" x14ac:dyDescent="0.25">
      <c r="A240" s="7">
        <v>234</v>
      </c>
      <c r="B240" s="8" t="s">
        <v>856</v>
      </c>
      <c r="C240" s="203">
        <v>1.4</v>
      </c>
      <c r="D240" s="9"/>
      <c r="E240" s="10"/>
      <c r="F240" s="11">
        <f t="shared" si="3"/>
        <v>1.4</v>
      </c>
      <c r="G240" s="8"/>
      <c r="H240" s="9"/>
      <c r="I240" s="26"/>
      <c r="J240" s="9"/>
      <c r="K240" s="12"/>
    </row>
    <row r="241" spans="1:11" ht="15.75" x14ac:dyDescent="0.25">
      <c r="A241" s="7">
        <v>235</v>
      </c>
      <c r="B241" s="8" t="s">
        <v>857</v>
      </c>
      <c r="C241" s="203">
        <v>1.4</v>
      </c>
      <c r="D241" s="9"/>
      <c r="E241" s="10"/>
      <c r="F241" s="11">
        <f t="shared" si="3"/>
        <v>1.4</v>
      </c>
      <c r="G241" s="8"/>
      <c r="H241" s="9"/>
      <c r="I241" s="26"/>
      <c r="J241" s="9"/>
      <c r="K241" s="12"/>
    </row>
    <row r="242" spans="1:11" ht="15.75" x14ac:dyDescent="0.25">
      <c r="A242" s="7">
        <v>236</v>
      </c>
      <c r="B242" s="8" t="s">
        <v>858</v>
      </c>
      <c r="C242" s="203">
        <v>7.4</v>
      </c>
      <c r="D242" s="9"/>
      <c r="E242" s="10"/>
      <c r="F242" s="11">
        <f t="shared" si="3"/>
        <v>7.4</v>
      </c>
      <c r="G242" s="8"/>
      <c r="H242" s="9"/>
      <c r="I242" s="26"/>
      <c r="J242" s="9"/>
      <c r="K242" s="12"/>
    </row>
    <row r="243" spans="1:11" ht="15.75" x14ac:dyDescent="0.25">
      <c r="A243" s="7">
        <v>237</v>
      </c>
      <c r="B243" s="8" t="s">
        <v>859</v>
      </c>
      <c r="C243" s="203">
        <v>1.4</v>
      </c>
      <c r="D243" s="9"/>
      <c r="E243" s="10"/>
      <c r="F243" s="11">
        <f t="shared" si="3"/>
        <v>1.4</v>
      </c>
      <c r="G243" s="8"/>
      <c r="H243" s="9"/>
      <c r="I243" s="26"/>
      <c r="J243" s="9"/>
      <c r="K243" s="12"/>
    </row>
    <row r="244" spans="1:11" ht="15.75" x14ac:dyDescent="0.25">
      <c r="A244" s="7">
        <v>238</v>
      </c>
      <c r="B244" s="8" t="s">
        <v>860</v>
      </c>
      <c r="C244" s="203">
        <v>1.4</v>
      </c>
      <c r="D244" s="9"/>
      <c r="E244" s="10"/>
      <c r="F244" s="11">
        <f t="shared" si="3"/>
        <v>1.4</v>
      </c>
      <c r="G244" s="8"/>
      <c r="H244" s="9"/>
      <c r="I244" s="26"/>
      <c r="J244" s="9"/>
      <c r="K244" s="12"/>
    </row>
    <row r="245" spans="1:11" ht="15.75" x14ac:dyDescent="0.25">
      <c r="A245" s="7">
        <v>239</v>
      </c>
      <c r="B245" s="8" t="s">
        <v>816</v>
      </c>
      <c r="C245" s="203">
        <v>1.6</v>
      </c>
      <c r="D245" s="9"/>
      <c r="E245" s="10"/>
      <c r="F245" s="11">
        <f t="shared" si="3"/>
        <v>1.6</v>
      </c>
      <c r="G245" s="8"/>
      <c r="H245" s="9"/>
      <c r="I245" s="26"/>
      <c r="J245" s="9"/>
      <c r="K245" s="12"/>
    </row>
    <row r="246" spans="1:11" ht="15.75" x14ac:dyDescent="0.25">
      <c r="A246" s="7">
        <v>240</v>
      </c>
      <c r="B246" s="8" t="s">
        <v>861</v>
      </c>
      <c r="C246" s="203">
        <v>3.92</v>
      </c>
      <c r="D246" s="9"/>
      <c r="E246" s="10"/>
      <c r="F246" s="11">
        <f t="shared" si="3"/>
        <v>3.92</v>
      </c>
      <c r="G246" s="8"/>
      <c r="H246" s="9"/>
      <c r="I246" s="26"/>
      <c r="J246" s="9"/>
      <c r="K246" s="12"/>
    </row>
    <row r="247" spans="1:11" ht="15.75" x14ac:dyDescent="0.25">
      <c r="A247" s="7">
        <v>241</v>
      </c>
      <c r="B247" s="8" t="s">
        <v>862</v>
      </c>
      <c r="C247" s="203">
        <v>3</v>
      </c>
      <c r="D247" s="9"/>
      <c r="E247" s="10"/>
      <c r="F247" s="11">
        <f t="shared" si="3"/>
        <v>3</v>
      </c>
      <c r="G247" s="8"/>
      <c r="H247" s="9"/>
      <c r="I247" s="26"/>
      <c r="J247" s="9"/>
      <c r="K247" s="12"/>
    </row>
    <row r="248" spans="1:11" ht="15.75" x14ac:dyDescent="0.25">
      <c r="A248" s="7">
        <v>242</v>
      </c>
      <c r="B248" s="8" t="s">
        <v>863</v>
      </c>
      <c r="C248" s="203">
        <v>0.7</v>
      </c>
      <c r="D248" s="9"/>
      <c r="E248" s="10"/>
      <c r="F248" s="11">
        <f t="shared" si="3"/>
        <v>0.7</v>
      </c>
      <c r="G248" s="8"/>
      <c r="H248" s="9"/>
      <c r="I248" s="26"/>
      <c r="J248" s="9"/>
      <c r="K248" s="12"/>
    </row>
    <row r="249" spans="1:11" ht="15.75" x14ac:dyDescent="0.25">
      <c r="A249" s="7">
        <v>243</v>
      </c>
      <c r="B249" s="8" t="s">
        <v>864</v>
      </c>
      <c r="C249" s="203">
        <v>2.4</v>
      </c>
      <c r="D249" s="9"/>
      <c r="E249" s="10"/>
      <c r="F249" s="11">
        <f t="shared" si="3"/>
        <v>2.4</v>
      </c>
      <c r="G249" s="8"/>
      <c r="H249" s="9"/>
      <c r="I249" s="26"/>
      <c r="J249" s="9"/>
      <c r="K249" s="12"/>
    </row>
    <row r="250" spans="1:11" ht="15.75" x14ac:dyDescent="0.25">
      <c r="A250" s="7">
        <v>244</v>
      </c>
      <c r="B250" s="8" t="s">
        <v>865</v>
      </c>
      <c r="C250" s="203">
        <v>2</v>
      </c>
      <c r="D250" s="9"/>
      <c r="E250" s="10"/>
      <c r="F250" s="11">
        <f t="shared" si="3"/>
        <v>2</v>
      </c>
      <c r="G250" s="8"/>
      <c r="H250" s="9"/>
      <c r="I250" s="26"/>
      <c r="J250" s="9"/>
      <c r="K250" s="12"/>
    </row>
    <row r="251" spans="1:11" ht="15.75" x14ac:dyDescent="0.25">
      <c r="A251" s="7">
        <v>245</v>
      </c>
      <c r="B251" s="8" t="s">
        <v>866</v>
      </c>
      <c r="C251" s="203">
        <v>2.1</v>
      </c>
      <c r="D251" s="9"/>
      <c r="E251" s="10"/>
      <c r="F251" s="11">
        <f t="shared" si="3"/>
        <v>2.1</v>
      </c>
      <c r="G251" s="8"/>
      <c r="H251" s="9"/>
      <c r="I251" s="26"/>
      <c r="J251" s="9"/>
      <c r="K251" s="12"/>
    </row>
    <row r="252" spans="1:11" ht="15.75" x14ac:dyDescent="0.25">
      <c r="A252" s="7">
        <v>246</v>
      </c>
      <c r="B252" s="8" t="s">
        <v>867</v>
      </c>
      <c r="C252" s="203">
        <v>1.4</v>
      </c>
      <c r="D252" s="9"/>
      <c r="E252" s="10"/>
      <c r="F252" s="11">
        <f t="shared" si="3"/>
        <v>1.4</v>
      </c>
      <c r="G252" s="8"/>
      <c r="H252" s="9"/>
      <c r="I252" s="26"/>
      <c r="J252" s="9"/>
      <c r="K252" s="12"/>
    </row>
    <row r="253" spans="1:11" ht="15.75" x14ac:dyDescent="0.25">
      <c r="A253" s="7">
        <v>247</v>
      </c>
      <c r="B253" s="8" t="s">
        <v>817</v>
      </c>
      <c r="C253" s="203">
        <v>1</v>
      </c>
      <c r="D253" s="9"/>
      <c r="E253" s="10"/>
      <c r="F253" s="11">
        <f t="shared" si="3"/>
        <v>1</v>
      </c>
      <c r="G253" s="8"/>
      <c r="H253" s="9"/>
      <c r="I253" s="26"/>
      <c r="J253" s="9"/>
      <c r="K253" s="12"/>
    </row>
    <row r="254" spans="1:11" ht="15.75" x14ac:dyDescent="0.25">
      <c r="A254" s="7">
        <v>248</v>
      </c>
      <c r="B254" s="8" t="s">
        <v>679</v>
      </c>
      <c r="C254" s="203">
        <v>1.4</v>
      </c>
      <c r="D254" s="9"/>
      <c r="E254" s="10"/>
      <c r="F254" s="11">
        <f t="shared" si="3"/>
        <v>1.4</v>
      </c>
      <c r="G254" s="8"/>
      <c r="H254" s="9"/>
      <c r="I254" s="26"/>
      <c r="J254" s="9"/>
      <c r="K254" s="12"/>
    </row>
    <row r="255" spans="1:11" ht="15.75" x14ac:dyDescent="0.25">
      <c r="A255" s="7">
        <v>249</v>
      </c>
      <c r="B255" s="8" t="s">
        <v>868</v>
      </c>
      <c r="C255" s="203">
        <v>1.4</v>
      </c>
      <c r="D255" s="9"/>
      <c r="E255" s="10"/>
      <c r="F255" s="11">
        <f t="shared" si="3"/>
        <v>1.4</v>
      </c>
      <c r="G255" s="8"/>
      <c r="H255" s="9"/>
      <c r="I255" s="26"/>
      <c r="J255" s="9"/>
      <c r="K255" s="12"/>
    </row>
    <row r="256" spans="1:11" ht="15.75" x14ac:dyDescent="0.25">
      <c r="A256" s="7">
        <v>250</v>
      </c>
      <c r="B256" s="8" t="s">
        <v>783</v>
      </c>
      <c r="C256" s="203">
        <v>1</v>
      </c>
      <c r="D256" s="9"/>
      <c r="E256" s="10"/>
      <c r="F256" s="11">
        <f t="shared" si="3"/>
        <v>1</v>
      </c>
      <c r="G256" s="8"/>
      <c r="H256" s="9"/>
      <c r="I256" s="26"/>
      <c r="J256" s="9"/>
      <c r="K256" s="12"/>
    </row>
    <row r="257" spans="1:11" ht="15.75" x14ac:dyDescent="0.25">
      <c r="A257" s="7">
        <v>251</v>
      </c>
      <c r="B257" s="8" t="s">
        <v>869</v>
      </c>
      <c r="C257" s="203">
        <v>1.4</v>
      </c>
      <c r="D257" s="9"/>
      <c r="E257" s="10"/>
      <c r="F257" s="11">
        <f t="shared" si="3"/>
        <v>1.4</v>
      </c>
      <c r="G257" s="8"/>
      <c r="H257" s="9"/>
      <c r="I257" s="26"/>
      <c r="J257" s="9"/>
      <c r="K257" s="12"/>
    </row>
    <row r="258" spans="1:11" ht="15.75" x14ac:dyDescent="0.25">
      <c r="A258" s="7">
        <v>252</v>
      </c>
      <c r="B258" s="8" t="s">
        <v>870</v>
      </c>
      <c r="C258" s="203">
        <v>1.3</v>
      </c>
      <c r="D258" s="9"/>
      <c r="E258" s="10"/>
      <c r="F258" s="11">
        <f t="shared" si="3"/>
        <v>1.3</v>
      </c>
      <c r="G258" s="8"/>
      <c r="H258" s="9"/>
      <c r="I258" s="26"/>
      <c r="J258" s="9"/>
      <c r="K258" s="12"/>
    </row>
    <row r="259" spans="1:11" ht="15.75" x14ac:dyDescent="0.25">
      <c r="A259" s="7">
        <v>253</v>
      </c>
      <c r="B259" s="8" t="s">
        <v>756</v>
      </c>
      <c r="C259" s="203">
        <v>1</v>
      </c>
      <c r="D259" s="9"/>
      <c r="E259" s="10"/>
      <c r="F259" s="11">
        <f t="shared" si="3"/>
        <v>1</v>
      </c>
      <c r="G259" s="8"/>
      <c r="H259" s="9"/>
      <c r="I259" s="26"/>
      <c r="J259" s="9"/>
      <c r="K259" s="12"/>
    </row>
    <row r="260" spans="1:11" ht="15.75" x14ac:dyDescent="0.25">
      <c r="A260" s="7">
        <v>254</v>
      </c>
      <c r="B260" s="8" t="s">
        <v>871</v>
      </c>
      <c r="C260" s="203">
        <v>1.4</v>
      </c>
      <c r="D260" s="9"/>
      <c r="E260" s="10"/>
      <c r="F260" s="11">
        <f t="shared" si="3"/>
        <v>1.4</v>
      </c>
      <c r="G260" s="8"/>
      <c r="H260" s="9"/>
      <c r="I260" s="26"/>
      <c r="J260" s="9"/>
      <c r="K260" s="12"/>
    </row>
    <row r="261" spans="1:11" ht="15.75" x14ac:dyDescent="0.25">
      <c r="A261" s="7">
        <v>255</v>
      </c>
      <c r="B261" s="8" t="s">
        <v>872</v>
      </c>
      <c r="C261" s="203">
        <v>1.4</v>
      </c>
      <c r="D261" s="9"/>
      <c r="E261" s="10"/>
      <c r="F261" s="11">
        <f t="shared" si="3"/>
        <v>1.4</v>
      </c>
      <c r="G261" s="8"/>
      <c r="H261" s="9"/>
      <c r="I261" s="26"/>
      <c r="J261" s="9"/>
      <c r="K261" s="12"/>
    </row>
    <row r="262" spans="1:11" ht="15.75" x14ac:dyDescent="0.25">
      <c r="A262" s="7">
        <v>256</v>
      </c>
      <c r="B262" s="8" t="s">
        <v>873</v>
      </c>
      <c r="C262" s="203">
        <v>1.4</v>
      </c>
      <c r="D262" s="9"/>
      <c r="E262" s="10"/>
      <c r="F262" s="11">
        <f t="shared" si="3"/>
        <v>1.4</v>
      </c>
      <c r="G262" s="8"/>
      <c r="H262" s="9"/>
      <c r="I262" s="26"/>
      <c r="J262" s="9"/>
      <c r="K262" s="12"/>
    </row>
    <row r="263" spans="1:11" ht="15.75" x14ac:dyDescent="0.25">
      <c r="A263" s="7">
        <v>257</v>
      </c>
      <c r="B263" s="8" t="s">
        <v>874</v>
      </c>
      <c r="C263" s="203">
        <v>1</v>
      </c>
      <c r="D263" s="9"/>
      <c r="E263" s="10"/>
      <c r="F263" s="11">
        <f t="shared" si="3"/>
        <v>1</v>
      </c>
      <c r="G263" s="8"/>
      <c r="H263" s="9"/>
      <c r="I263" s="26"/>
      <c r="J263" s="9"/>
      <c r="K263" s="12"/>
    </row>
    <row r="264" spans="1:11" ht="15.75" x14ac:dyDescent="0.25">
      <c r="A264" s="7">
        <v>258</v>
      </c>
      <c r="B264" s="8" t="s">
        <v>875</v>
      </c>
      <c r="C264" s="203">
        <v>1.4</v>
      </c>
      <c r="D264" s="9"/>
      <c r="E264" s="10"/>
      <c r="F264" s="11">
        <f t="shared" ref="F264:F327" si="4">SUM(C264,D264)</f>
        <v>1.4</v>
      </c>
      <c r="G264" s="8"/>
      <c r="H264" s="9"/>
      <c r="I264" s="26"/>
      <c r="J264" s="9"/>
      <c r="K264" s="12"/>
    </row>
    <row r="265" spans="1:11" ht="15.75" x14ac:dyDescent="0.25">
      <c r="A265" s="7">
        <v>259</v>
      </c>
      <c r="B265" s="8" t="s">
        <v>876</v>
      </c>
      <c r="C265" s="203">
        <v>1.4</v>
      </c>
      <c r="D265" s="9"/>
      <c r="E265" s="10"/>
      <c r="F265" s="11">
        <f t="shared" si="4"/>
        <v>1.4</v>
      </c>
      <c r="G265" s="8"/>
      <c r="H265" s="9"/>
      <c r="I265" s="26"/>
      <c r="J265" s="9"/>
      <c r="K265" s="12"/>
    </row>
    <row r="266" spans="1:11" ht="15.75" x14ac:dyDescent="0.25">
      <c r="A266" s="7">
        <v>260</v>
      </c>
      <c r="B266" s="8" t="s">
        <v>877</v>
      </c>
      <c r="C266" s="203">
        <v>1.4</v>
      </c>
      <c r="D266" s="9"/>
      <c r="E266" s="10"/>
      <c r="F266" s="11">
        <f t="shared" si="4"/>
        <v>1.4</v>
      </c>
      <c r="G266" s="8"/>
      <c r="H266" s="9"/>
      <c r="I266" s="26"/>
      <c r="J266" s="9"/>
      <c r="K266" s="12"/>
    </row>
    <row r="267" spans="1:11" ht="15.75" x14ac:dyDescent="0.25">
      <c r="A267" s="7">
        <v>261</v>
      </c>
      <c r="B267" s="8" t="s">
        <v>818</v>
      </c>
      <c r="C267" s="203">
        <v>1</v>
      </c>
      <c r="D267" s="9"/>
      <c r="E267" s="10"/>
      <c r="F267" s="11">
        <f t="shared" si="4"/>
        <v>1</v>
      </c>
      <c r="G267" s="8"/>
      <c r="H267" s="9"/>
      <c r="I267" s="26"/>
      <c r="J267" s="9"/>
      <c r="K267" s="12"/>
    </row>
    <row r="268" spans="1:11" ht="15.75" x14ac:dyDescent="0.25">
      <c r="A268" s="7">
        <v>262</v>
      </c>
      <c r="B268" s="8" t="s">
        <v>878</v>
      </c>
      <c r="C268" s="203">
        <v>0.5</v>
      </c>
      <c r="D268" s="9"/>
      <c r="E268" s="10"/>
      <c r="F268" s="11">
        <f t="shared" si="4"/>
        <v>0.5</v>
      </c>
      <c r="G268" s="8"/>
      <c r="H268" s="9"/>
      <c r="I268" s="26"/>
      <c r="J268" s="9"/>
      <c r="K268" s="12"/>
    </row>
    <row r="269" spans="1:11" ht="15.75" x14ac:dyDescent="0.25">
      <c r="A269" s="7">
        <v>263</v>
      </c>
      <c r="B269" s="8" t="s">
        <v>735</v>
      </c>
      <c r="C269" s="203">
        <v>1</v>
      </c>
      <c r="D269" s="9"/>
      <c r="E269" s="10"/>
      <c r="F269" s="11">
        <f t="shared" si="4"/>
        <v>1</v>
      </c>
      <c r="G269" s="8"/>
      <c r="H269" s="9"/>
      <c r="I269" s="26"/>
      <c r="J269" s="9"/>
      <c r="K269" s="12"/>
    </row>
    <row r="270" spans="1:11" ht="15.75" x14ac:dyDescent="0.25">
      <c r="A270" s="7">
        <v>264</v>
      </c>
      <c r="B270" s="8" t="s">
        <v>879</v>
      </c>
      <c r="C270" s="203">
        <v>0.5</v>
      </c>
      <c r="D270" s="9"/>
      <c r="E270" s="10"/>
      <c r="F270" s="11">
        <f t="shared" si="4"/>
        <v>0.5</v>
      </c>
      <c r="G270" s="8"/>
      <c r="H270" s="9"/>
      <c r="I270" s="26"/>
      <c r="J270" s="9"/>
      <c r="K270" s="12"/>
    </row>
    <row r="271" spans="1:11" ht="15.75" x14ac:dyDescent="0.25">
      <c r="A271" s="7">
        <v>265</v>
      </c>
      <c r="B271" s="8" t="s">
        <v>880</v>
      </c>
      <c r="C271" s="203">
        <v>2</v>
      </c>
      <c r="D271" s="9"/>
      <c r="E271" s="10"/>
      <c r="F271" s="11">
        <f t="shared" si="4"/>
        <v>2</v>
      </c>
      <c r="G271" s="8"/>
      <c r="H271" s="9"/>
      <c r="I271" s="26"/>
      <c r="J271" s="9"/>
      <c r="K271" s="12"/>
    </row>
    <row r="272" spans="1:11" ht="15.75" x14ac:dyDescent="0.25">
      <c r="A272" s="7">
        <v>266</v>
      </c>
      <c r="B272" s="8" t="s">
        <v>807</v>
      </c>
      <c r="C272" s="203">
        <v>1.4</v>
      </c>
      <c r="D272" s="9"/>
      <c r="E272" s="10"/>
      <c r="F272" s="11">
        <f t="shared" si="4"/>
        <v>1.4</v>
      </c>
      <c r="G272" s="8"/>
      <c r="H272" s="9"/>
      <c r="I272" s="26"/>
      <c r="J272" s="9"/>
      <c r="K272" s="12"/>
    </row>
    <row r="273" spans="1:11" ht="15.75" x14ac:dyDescent="0.25">
      <c r="A273" s="7">
        <v>267</v>
      </c>
      <c r="B273" s="8" t="s">
        <v>881</v>
      </c>
      <c r="C273" s="203">
        <v>1</v>
      </c>
      <c r="D273" s="9"/>
      <c r="E273" s="10"/>
      <c r="F273" s="11">
        <f t="shared" si="4"/>
        <v>1</v>
      </c>
      <c r="G273" s="8"/>
      <c r="H273" s="9"/>
      <c r="I273" s="26"/>
      <c r="J273" s="9"/>
      <c r="K273" s="12"/>
    </row>
    <row r="274" spans="1:11" ht="15.75" x14ac:dyDescent="0.25">
      <c r="A274" s="7">
        <v>268</v>
      </c>
      <c r="B274" s="8" t="s">
        <v>882</v>
      </c>
      <c r="C274" s="203">
        <v>1.4</v>
      </c>
      <c r="D274" s="9"/>
      <c r="E274" s="10"/>
      <c r="F274" s="11">
        <f t="shared" si="4"/>
        <v>1.4</v>
      </c>
      <c r="G274" s="8"/>
      <c r="H274" s="9"/>
      <c r="I274" s="26"/>
      <c r="J274" s="9"/>
      <c r="K274" s="12"/>
    </row>
    <row r="275" spans="1:11" ht="15.75" x14ac:dyDescent="0.25">
      <c r="A275" s="7">
        <v>269</v>
      </c>
      <c r="B275" s="8" t="s">
        <v>883</v>
      </c>
      <c r="C275" s="80">
        <v>0.75</v>
      </c>
      <c r="D275" s="9"/>
      <c r="E275" s="10"/>
      <c r="F275" s="11">
        <f t="shared" si="4"/>
        <v>0.75</v>
      </c>
      <c r="G275" s="8"/>
      <c r="H275" s="9"/>
      <c r="I275" s="26"/>
      <c r="J275" s="9"/>
      <c r="K275" s="12"/>
    </row>
    <row r="276" spans="1:11" ht="15.75" x14ac:dyDescent="0.25">
      <c r="A276" s="7">
        <v>270</v>
      </c>
      <c r="B276" s="8" t="s">
        <v>884</v>
      </c>
      <c r="C276" s="80">
        <v>1.5</v>
      </c>
      <c r="D276" s="9"/>
      <c r="E276" s="10"/>
      <c r="F276" s="11">
        <f t="shared" si="4"/>
        <v>1.5</v>
      </c>
      <c r="G276" s="8"/>
      <c r="H276" s="9"/>
      <c r="I276" s="26"/>
      <c r="J276" s="9"/>
      <c r="K276" s="12"/>
    </row>
    <row r="277" spans="1:11" ht="15.75" x14ac:dyDescent="0.25">
      <c r="A277" s="7">
        <v>271</v>
      </c>
      <c r="B277" s="8" t="s">
        <v>885</v>
      </c>
      <c r="C277" s="80">
        <v>1.5</v>
      </c>
      <c r="D277" s="9"/>
      <c r="E277" s="10"/>
      <c r="F277" s="11">
        <f t="shared" si="4"/>
        <v>1.5</v>
      </c>
      <c r="G277" s="8"/>
      <c r="H277" s="9"/>
      <c r="I277" s="26"/>
      <c r="J277" s="9"/>
      <c r="K277" s="12"/>
    </row>
    <row r="278" spans="1:11" ht="15.75" x14ac:dyDescent="0.25">
      <c r="A278" s="7">
        <v>272</v>
      </c>
      <c r="B278" s="8" t="s">
        <v>886</v>
      </c>
      <c r="C278" s="80">
        <v>1.4</v>
      </c>
      <c r="D278" s="9"/>
      <c r="E278" s="10"/>
      <c r="F278" s="11">
        <f t="shared" si="4"/>
        <v>1.4</v>
      </c>
      <c r="G278" s="8"/>
      <c r="H278" s="9"/>
      <c r="I278" s="26"/>
      <c r="J278" s="9"/>
      <c r="K278" s="12"/>
    </row>
    <row r="279" spans="1:11" ht="15.75" x14ac:dyDescent="0.25">
      <c r="A279" s="7">
        <v>273</v>
      </c>
      <c r="B279" s="8" t="s">
        <v>887</v>
      </c>
      <c r="C279" s="80">
        <v>1</v>
      </c>
      <c r="D279" s="9"/>
      <c r="E279" s="10"/>
      <c r="F279" s="11">
        <f t="shared" si="4"/>
        <v>1</v>
      </c>
      <c r="G279" s="8"/>
      <c r="H279" s="9"/>
      <c r="I279" s="26"/>
      <c r="J279" s="9"/>
      <c r="K279" s="12"/>
    </row>
    <row r="280" spans="1:11" ht="15.75" x14ac:dyDescent="0.25">
      <c r="A280" s="7">
        <v>274</v>
      </c>
      <c r="B280" s="8" t="s">
        <v>888</v>
      </c>
      <c r="C280" s="80">
        <v>1.4</v>
      </c>
      <c r="D280" s="9"/>
      <c r="E280" s="10"/>
      <c r="F280" s="11">
        <f t="shared" si="4"/>
        <v>1.4</v>
      </c>
      <c r="G280" s="8"/>
      <c r="H280" s="9"/>
      <c r="I280" s="26"/>
      <c r="J280" s="9"/>
      <c r="K280" s="12"/>
    </row>
    <row r="281" spans="1:11" ht="15.75" x14ac:dyDescent="0.25">
      <c r="A281" s="7">
        <v>275</v>
      </c>
      <c r="B281" s="8" t="s">
        <v>889</v>
      </c>
      <c r="C281" s="80">
        <v>1.4</v>
      </c>
      <c r="D281" s="9"/>
      <c r="E281" s="10"/>
      <c r="F281" s="11">
        <f t="shared" si="4"/>
        <v>1.4</v>
      </c>
      <c r="G281" s="13"/>
      <c r="H281" s="9"/>
      <c r="I281" s="10"/>
      <c r="J281" s="9"/>
      <c r="K281" s="12"/>
    </row>
    <row r="282" spans="1:11" ht="15.75" x14ac:dyDescent="0.25">
      <c r="A282" s="7">
        <v>276</v>
      </c>
      <c r="B282" s="8" t="s">
        <v>890</v>
      </c>
      <c r="C282" s="80">
        <v>1.4</v>
      </c>
      <c r="D282" s="9"/>
      <c r="E282" s="10"/>
      <c r="F282" s="11">
        <f t="shared" si="4"/>
        <v>1.4</v>
      </c>
      <c r="G282" s="13"/>
      <c r="H282" s="9"/>
      <c r="I282" s="10"/>
      <c r="J282" s="9"/>
      <c r="K282" s="12"/>
    </row>
    <row r="283" spans="1:11" ht="15.75" x14ac:dyDescent="0.25">
      <c r="A283" s="7">
        <v>277</v>
      </c>
      <c r="B283" s="8" t="s">
        <v>891</v>
      </c>
      <c r="C283" s="80">
        <v>1.4</v>
      </c>
      <c r="D283" s="9"/>
      <c r="E283" s="10"/>
      <c r="F283" s="11">
        <f t="shared" si="4"/>
        <v>1.4</v>
      </c>
      <c r="G283" s="8"/>
      <c r="H283" s="9"/>
      <c r="I283" s="10"/>
      <c r="J283" s="9"/>
      <c r="K283" s="12"/>
    </row>
    <row r="284" spans="1:11" ht="15.75" x14ac:dyDescent="0.25">
      <c r="A284" s="7">
        <v>278</v>
      </c>
      <c r="B284" s="8" t="s">
        <v>892</v>
      </c>
      <c r="C284" s="80">
        <v>1.4</v>
      </c>
      <c r="D284" s="9"/>
      <c r="E284" s="10"/>
      <c r="F284" s="11">
        <f t="shared" si="4"/>
        <v>1.4</v>
      </c>
      <c r="G284" s="8"/>
      <c r="H284" s="9"/>
      <c r="I284" s="10"/>
      <c r="J284" s="9"/>
      <c r="K284" s="12"/>
    </row>
    <row r="285" spans="1:11" ht="15" customHeight="1" x14ac:dyDescent="0.25">
      <c r="A285" s="7">
        <v>279</v>
      </c>
      <c r="B285" s="8" t="s">
        <v>893</v>
      </c>
      <c r="C285" s="80">
        <v>0.5</v>
      </c>
      <c r="D285" s="9"/>
      <c r="E285" s="10"/>
      <c r="F285" s="11">
        <f t="shared" si="4"/>
        <v>0.5</v>
      </c>
      <c r="G285" s="8"/>
      <c r="H285" s="9"/>
      <c r="I285" s="10"/>
      <c r="J285" s="9"/>
      <c r="K285" s="12"/>
    </row>
    <row r="286" spans="1:11" ht="15.75" x14ac:dyDescent="0.25">
      <c r="A286" s="7">
        <v>280</v>
      </c>
      <c r="B286" s="8" t="s">
        <v>894</v>
      </c>
      <c r="C286" s="80">
        <v>3</v>
      </c>
      <c r="D286" s="9"/>
      <c r="E286" s="10"/>
      <c r="F286" s="11">
        <f t="shared" si="4"/>
        <v>3</v>
      </c>
      <c r="G286" s="8"/>
      <c r="H286" s="9"/>
      <c r="I286" s="10"/>
      <c r="J286" s="9"/>
      <c r="K286" s="12"/>
    </row>
    <row r="287" spans="1:11" ht="15.75" x14ac:dyDescent="0.25">
      <c r="A287" s="7">
        <v>281</v>
      </c>
      <c r="B287" s="8" t="s">
        <v>895</v>
      </c>
      <c r="C287" s="80">
        <v>1</v>
      </c>
      <c r="D287" s="9"/>
      <c r="E287" s="10"/>
      <c r="F287" s="11">
        <f t="shared" si="4"/>
        <v>1</v>
      </c>
      <c r="G287" s="8"/>
      <c r="H287" s="9"/>
      <c r="I287" s="10"/>
      <c r="J287" s="9"/>
      <c r="K287" s="12"/>
    </row>
    <row r="288" spans="1:11" ht="15.75" x14ac:dyDescent="0.25">
      <c r="A288" s="7">
        <v>282</v>
      </c>
      <c r="B288" s="8" t="s">
        <v>896</v>
      </c>
      <c r="C288" s="80">
        <v>1.4</v>
      </c>
      <c r="D288" s="9"/>
      <c r="E288" s="10"/>
      <c r="F288" s="11">
        <f t="shared" si="4"/>
        <v>1.4</v>
      </c>
      <c r="G288" s="8"/>
      <c r="H288" s="9"/>
      <c r="I288" s="10"/>
      <c r="J288" s="9"/>
      <c r="K288" s="12"/>
    </row>
    <row r="289" spans="1:11" ht="15.75" x14ac:dyDescent="0.25">
      <c r="A289" s="7">
        <v>283</v>
      </c>
      <c r="B289" s="8" t="s">
        <v>897</v>
      </c>
      <c r="C289" s="80">
        <v>1.4</v>
      </c>
      <c r="D289" s="9"/>
      <c r="E289" s="10"/>
      <c r="F289" s="11">
        <f t="shared" si="4"/>
        <v>1.4</v>
      </c>
      <c r="G289" s="8"/>
      <c r="H289" s="9"/>
      <c r="I289" s="10"/>
      <c r="J289" s="9"/>
      <c r="K289" s="12"/>
    </row>
    <row r="290" spans="1:11" ht="15.75" x14ac:dyDescent="0.25">
      <c r="A290" s="7">
        <v>284</v>
      </c>
      <c r="B290" s="8" t="s">
        <v>831</v>
      </c>
      <c r="C290" s="80">
        <v>1</v>
      </c>
      <c r="D290" s="9"/>
      <c r="E290" s="10"/>
      <c r="F290" s="11">
        <f t="shared" si="4"/>
        <v>1</v>
      </c>
      <c r="G290" s="8"/>
      <c r="H290" s="9"/>
      <c r="I290" s="10"/>
      <c r="J290" s="9"/>
      <c r="K290" s="12"/>
    </row>
    <row r="291" spans="1:11" ht="15.75" x14ac:dyDescent="0.25">
      <c r="A291" s="7">
        <v>285</v>
      </c>
      <c r="B291" s="8" t="s">
        <v>898</v>
      </c>
      <c r="C291" s="80">
        <v>1.4</v>
      </c>
      <c r="D291" s="9"/>
      <c r="E291" s="10"/>
      <c r="F291" s="11">
        <f t="shared" si="4"/>
        <v>1.4</v>
      </c>
      <c r="G291" s="8"/>
      <c r="H291" s="9"/>
      <c r="I291" s="10"/>
      <c r="J291" s="9"/>
      <c r="K291" s="12"/>
    </row>
    <row r="292" spans="1:11" ht="15.75" x14ac:dyDescent="0.25">
      <c r="A292" s="7">
        <v>286</v>
      </c>
      <c r="B292" s="8" t="s">
        <v>899</v>
      </c>
      <c r="C292" s="80">
        <v>0.4</v>
      </c>
      <c r="D292" s="9"/>
      <c r="E292" s="10"/>
      <c r="F292" s="11">
        <f t="shared" si="4"/>
        <v>0.4</v>
      </c>
      <c r="G292" s="8"/>
      <c r="H292" s="9"/>
      <c r="I292" s="10"/>
      <c r="J292" s="9"/>
      <c r="K292" s="12"/>
    </row>
    <row r="293" spans="1:11" ht="15.75" x14ac:dyDescent="0.25">
      <c r="A293" s="7">
        <v>287</v>
      </c>
      <c r="B293" s="8" t="s">
        <v>900</v>
      </c>
      <c r="C293" s="80">
        <v>1.4</v>
      </c>
      <c r="D293" s="9"/>
      <c r="E293" s="10"/>
      <c r="F293" s="11">
        <f t="shared" si="4"/>
        <v>1.4</v>
      </c>
      <c r="G293" s="8"/>
      <c r="H293" s="9"/>
      <c r="I293" s="10"/>
      <c r="J293" s="9"/>
      <c r="K293" s="12"/>
    </row>
    <row r="294" spans="1:11" ht="15.75" x14ac:dyDescent="0.25">
      <c r="A294" s="7">
        <v>288</v>
      </c>
      <c r="B294" s="8" t="s">
        <v>901</v>
      </c>
      <c r="C294" s="80">
        <v>1</v>
      </c>
      <c r="D294" s="9"/>
      <c r="E294" s="10"/>
      <c r="F294" s="11">
        <f t="shared" si="4"/>
        <v>1</v>
      </c>
      <c r="G294" s="8"/>
      <c r="H294" s="9"/>
      <c r="I294" s="10"/>
      <c r="J294" s="9"/>
      <c r="K294" s="12"/>
    </row>
    <row r="295" spans="1:11" ht="15.75" x14ac:dyDescent="0.25">
      <c r="A295" s="7">
        <v>289</v>
      </c>
      <c r="B295" s="8" t="s">
        <v>871</v>
      </c>
      <c r="C295" s="80">
        <v>1.4</v>
      </c>
      <c r="D295" s="9"/>
      <c r="E295" s="10"/>
      <c r="F295" s="11">
        <f t="shared" si="4"/>
        <v>1.4</v>
      </c>
      <c r="G295" s="8"/>
      <c r="H295" s="9"/>
      <c r="I295" s="10"/>
      <c r="J295" s="9"/>
      <c r="K295" s="12"/>
    </row>
    <row r="296" spans="1:11" ht="15.75" x14ac:dyDescent="0.25">
      <c r="A296" s="7">
        <v>290</v>
      </c>
      <c r="B296" s="8" t="s">
        <v>902</v>
      </c>
      <c r="C296" s="80">
        <v>0.3</v>
      </c>
      <c r="D296" s="9"/>
      <c r="E296" s="10"/>
      <c r="F296" s="11">
        <f t="shared" si="4"/>
        <v>0.3</v>
      </c>
      <c r="G296" s="8"/>
      <c r="H296" s="9"/>
      <c r="I296" s="10"/>
      <c r="J296" s="9"/>
      <c r="K296" s="12"/>
    </row>
    <row r="297" spans="1:11" ht="15.75" x14ac:dyDescent="0.25">
      <c r="A297" s="7">
        <v>291</v>
      </c>
      <c r="B297" s="8" t="s">
        <v>903</v>
      </c>
      <c r="C297" s="80">
        <v>2.4</v>
      </c>
      <c r="D297" s="9"/>
      <c r="E297" s="10"/>
      <c r="F297" s="11">
        <f t="shared" si="4"/>
        <v>2.4</v>
      </c>
      <c r="G297" s="8"/>
      <c r="H297" s="9"/>
      <c r="I297" s="10"/>
      <c r="J297" s="9"/>
      <c r="K297" s="12"/>
    </row>
    <row r="298" spans="1:11" ht="15.75" x14ac:dyDescent="0.25">
      <c r="A298" s="7">
        <v>292</v>
      </c>
      <c r="B298" s="8" t="s">
        <v>904</v>
      </c>
      <c r="C298" s="80">
        <v>1</v>
      </c>
      <c r="D298" s="9"/>
      <c r="E298" s="10"/>
      <c r="F298" s="11">
        <f t="shared" si="4"/>
        <v>1</v>
      </c>
      <c r="G298" s="8"/>
      <c r="H298" s="9"/>
      <c r="I298" s="10"/>
      <c r="J298" s="9"/>
      <c r="K298" s="12"/>
    </row>
    <row r="299" spans="1:11" ht="15.75" x14ac:dyDescent="0.25">
      <c r="A299" s="7">
        <v>293</v>
      </c>
      <c r="B299" s="8" t="s">
        <v>905</v>
      </c>
      <c r="C299" s="80">
        <v>1</v>
      </c>
      <c r="D299" s="9"/>
      <c r="E299" s="10"/>
      <c r="F299" s="11">
        <f t="shared" si="4"/>
        <v>1</v>
      </c>
      <c r="G299" s="8"/>
      <c r="H299" s="9"/>
      <c r="I299" s="10"/>
      <c r="J299" s="9"/>
      <c r="K299" s="12"/>
    </row>
    <row r="300" spans="1:11" ht="15.75" x14ac:dyDescent="0.25">
      <c r="A300" s="7">
        <v>294</v>
      </c>
      <c r="B300" s="8" t="s">
        <v>906</v>
      </c>
      <c r="C300" s="80">
        <v>1</v>
      </c>
      <c r="D300" s="9"/>
      <c r="E300" s="10"/>
      <c r="F300" s="11">
        <f t="shared" si="4"/>
        <v>1</v>
      </c>
      <c r="G300" s="8"/>
      <c r="H300" s="9"/>
      <c r="I300" s="10"/>
      <c r="J300" s="9"/>
      <c r="K300" s="12"/>
    </row>
    <row r="301" spans="1:11" ht="15.75" x14ac:dyDescent="0.25">
      <c r="A301" s="7">
        <v>295</v>
      </c>
      <c r="B301" s="8" t="s">
        <v>907</v>
      </c>
      <c r="C301" s="80">
        <v>1.4</v>
      </c>
      <c r="D301" s="9"/>
      <c r="E301" s="10"/>
      <c r="F301" s="11">
        <f t="shared" si="4"/>
        <v>1.4</v>
      </c>
      <c r="G301" s="8"/>
      <c r="H301" s="9"/>
      <c r="I301" s="10"/>
      <c r="J301" s="9"/>
      <c r="K301" s="12"/>
    </row>
    <row r="302" spans="1:11" ht="15.75" x14ac:dyDescent="0.25">
      <c r="A302" s="7">
        <v>296</v>
      </c>
      <c r="B302" s="8" t="s">
        <v>908</v>
      </c>
      <c r="C302" s="80">
        <v>1.5</v>
      </c>
      <c r="D302" s="9"/>
      <c r="E302" s="10"/>
      <c r="F302" s="11">
        <f t="shared" si="4"/>
        <v>1.5</v>
      </c>
      <c r="G302" s="8"/>
      <c r="H302" s="9"/>
      <c r="I302" s="10"/>
      <c r="J302" s="9"/>
      <c r="K302" s="12"/>
    </row>
    <row r="303" spans="1:11" ht="15.75" x14ac:dyDescent="0.25">
      <c r="A303" s="7">
        <v>297</v>
      </c>
      <c r="B303" s="8" t="s">
        <v>909</v>
      </c>
      <c r="C303" s="80">
        <v>1.4</v>
      </c>
      <c r="D303" s="9"/>
      <c r="E303" s="10"/>
      <c r="F303" s="11">
        <f t="shared" si="4"/>
        <v>1.4</v>
      </c>
      <c r="G303" s="8"/>
      <c r="H303" s="9"/>
      <c r="I303" s="10"/>
      <c r="J303" s="9"/>
      <c r="K303" s="12"/>
    </row>
    <row r="304" spans="1:11" ht="15.75" x14ac:dyDescent="0.25">
      <c r="A304" s="7">
        <v>298</v>
      </c>
      <c r="B304" s="8" t="s">
        <v>717</v>
      </c>
      <c r="C304" s="80">
        <v>1.6</v>
      </c>
      <c r="D304" s="9"/>
      <c r="E304" s="10"/>
      <c r="F304" s="11">
        <f t="shared" si="4"/>
        <v>1.6</v>
      </c>
      <c r="G304" s="8"/>
      <c r="H304" s="9"/>
      <c r="I304" s="10"/>
      <c r="J304" s="9"/>
      <c r="K304" s="12"/>
    </row>
    <row r="305" spans="1:11" ht="15.75" x14ac:dyDescent="0.25">
      <c r="A305" s="7">
        <v>299</v>
      </c>
      <c r="B305" s="8" t="s">
        <v>910</v>
      </c>
      <c r="C305" s="80">
        <v>2</v>
      </c>
      <c r="D305" s="9"/>
      <c r="E305" s="10"/>
      <c r="F305" s="11">
        <f t="shared" si="4"/>
        <v>2</v>
      </c>
      <c r="G305" s="8"/>
      <c r="H305" s="9"/>
      <c r="I305" s="10"/>
      <c r="J305" s="9"/>
      <c r="K305" s="12"/>
    </row>
    <row r="306" spans="1:11" ht="15.75" x14ac:dyDescent="0.25">
      <c r="A306" s="7">
        <v>300</v>
      </c>
      <c r="B306" s="8" t="s">
        <v>911</v>
      </c>
      <c r="C306" s="80">
        <v>1.4</v>
      </c>
      <c r="D306" s="9"/>
      <c r="E306" s="10"/>
      <c r="F306" s="11">
        <f t="shared" si="4"/>
        <v>1.4</v>
      </c>
      <c r="G306" s="8"/>
      <c r="H306" s="9"/>
      <c r="I306" s="10"/>
      <c r="J306" s="9"/>
      <c r="K306" s="12"/>
    </row>
    <row r="307" spans="1:11" ht="15.75" x14ac:dyDescent="0.25">
      <c r="A307" s="7">
        <v>301</v>
      </c>
      <c r="B307" s="8" t="s">
        <v>912</v>
      </c>
      <c r="C307" s="80">
        <v>1.4</v>
      </c>
      <c r="D307" s="9"/>
      <c r="E307" s="10"/>
      <c r="F307" s="11">
        <f t="shared" si="4"/>
        <v>1.4</v>
      </c>
      <c r="G307" s="8"/>
      <c r="H307" s="9"/>
      <c r="I307" s="10"/>
      <c r="J307" s="9"/>
      <c r="K307" s="12"/>
    </row>
    <row r="308" spans="1:11" ht="15.75" x14ac:dyDescent="0.25">
      <c r="A308" s="7">
        <v>302</v>
      </c>
      <c r="B308" s="8" t="s">
        <v>913</v>
      </c>
      <c r="C308" s="9">
        <v>1.4</v>
      </c>
      <c r="D308" s="9"/>
      <c r="E308" s="10"/>
      <c r="F308" s="11">
        <f t="shared" si="4"/>
        <v>1.4</v>
      </c>
      <c r="G308" s="8"/>
      <c r="H308" s="9"/>
      <c r="I308" s="10"/>
      <c r="J308" s="9"/>
      <c r="K308" s="12"/>
    </row>
    <row r="309" spans="1:11" ht="15.75" x14ac:dyDescent="0.25">
      <c r="A309" s="7">
        <v>303</v>
      </c>
      <c r="B309" s="8" t="s">
        <v>914</v>
      </c>
      <c r="C309" s="9">
        <v>1.4</v>
      </c>
      <c r="D309" s="9"/>
      <c r="E309" s="10"/>
      <c r="F309" s="11">
        <f t="shared" si="4"/>
        <v>1.4</v>
      </c>
      <c r="G309" s="8"/>
      <c r="H309" s="9"/>
      <c r="I309" s="10"/>
      <c r="J309" s="9"/>
      <c r="K309" s="12"/>
    </row>
    <row r="310" spans="1:11" ht="15.75" x14ac:dyDescent="0.25">
      <c r="A310" s="7">
        <v>304</v>
      </c>
      <c r="B310" s="8" t="s">
        <v>828</v>
      </c>
      <c r="C310" s="9">
        <v>2.5</v>
      </c>
      <c r="D310" s="9"/>
      <c r="E310" s="10"/>
      <c r="F310" s="11">
        <f t="shared" si="4"/>
        <v>2.5</v>
      </c>
      <c r="G310" s="8"/>
      <c r="H310" s="9"/>
      <c r="I310" s="10"/>
      <c r="J310" s="9"/>
      <c r="K310" s="12"/>
    </row>
    <row r="311" spans="1:11" ht="15.75" x14ac:dyDescent="0.25">
      <c r="A311" s="7">
        <v>305</v>
      </c>
      <c r="B311" s="8" t="s">
        <v>841</v>
      </c>
      <c r="C311" s="9">
        <v>1</v>
      </c>
      <c r="D311" s="9"/>
      <c r="E311" s="10"/>
      <c r="F311" s="11">
        <f t="shared" si="4"/>
        <v>1</v>
      </c>
      <c r="G311" s="8"/>
      <c r="H311" s="9"/>
      <c r="I311" s="10"/>
      <c r="J311" s="9"/>
      <c r="K311" s="12"/>
    </row>
    <row r="312" spans="1:11" ht="15.75" x14ac:dyDescent="0.25">
      <c r="A312" s="7">
        <v>306</v>
      </c>
      <c r="B312" s="8" t="s">
        <v>680</v>
      </c>
      <c r="C312" s="9">
        <v>7.4</v>
      </c>
      <c r="D312" s="9"/>
      <c r="E312" s="10"/>
      <c r="F312" s="11">
        <f t="shared" si="4"/>
        <v>7.4</v>
      </c>
      <c r="G312" s="8"/>
      <c r="H312" s="9"/>
      <c r="I312" s="10"/>
      <c r="J312" s="9"/>
      <c r="K312" s="12"/>
    </row>
    <row r="313" spans="1:11" ht="15.75" x14ac:dyDescent="0.25">
      <c r="A313" s="7">
        <v>307</v>
      </c>
      <c r="B313" s="8" t="s">
        <v>915</v>
      </c>
      <c r="C313" s="9">
        <v>1.75</v>
      </c>
      <c r="D313" s="9"/>
      <c r="E313" s="10"/>
      <c r="F313" s="11">
        <f t="shared" si="4"/>
        <v>1.75</v>
      </c>
      <c r="G313" s="8"/>
      <c r="H313" s="9"/>
      <c r="I313" s="10"/>
      <c r="J313" s="9"/>
      <c r="K313" s="12"/>
    </row>
    <row r="314" spans="1:11" ht="15.75" x14ac:dyDescent="0.25">
      <c r="A314" s="7">
        <v>308</v>
      </c>
      <c r="B314" s="8" t="s">
        <v>916</v>
      </c>
      <c r="C314" s="9">
        <v>0.75</v>
      </c>
      <c r="D314" s="9"/>
      <c r="E314" s="10"/>
      <c r="F314" s="11">
        <f t="shared" si="4"/>
        <v>0.75</v>
      </c>
      <c r="G314" s="8"/>
      <c r="H314" s="9"/>
      <c r="I314" s="10"/>
      <c r="J314" s="9"/>
      <c r="K314" s="12"/>
    </row>
    <row r="315" spans="1:11" ht="15.75" x14ac:dyDescent="0.25">
      <c r="A315" s="7">
        <v>309</v>
      </c>
      <c r="B315" s="8" t="s">
        <v>917</v>
      </c>
      <c r="C315" s="9">
        <v>1.4</v>
      </c>
      <c r="D315" s="9"/>
      <c r="E315" s="10"/>
      <c r="F315" s="11">
        <f t="shared" si="4"/>
        <v>1.4</v>
      </c>
      <c r="G315" s="8"/>
      <c r="H315" s="9"/>
      <c r="I315" s="10"/>
      <c r="J315" s="9"/>
      <c r="K315" s="12"/>
    </row>
    <row r="316" spans="1:11" ht="15.75" x14ac:dyDescent="0.25">
      <c r="A316" s="7">
        <v>310</v>
      </c>
      <c r="B316" s="8" t="s">
        <v>918</v>
      </c>
      <c r="C316" s="9">
        <v>1.4</v>
      </c>
      <c r="D316" s="9"/>
      <c r="E316" s="10"/>
      <c r="F316" s="11">
        <f t="shared" si="4"/>
        <v>1.4</v>
      </c>
      <c r="G316" s="8"/>
      <c r="H316" s="9"/>
      <c r="I316" s="10"/>
      <c r="J316" s="9"/>
      <c r="K316" s="12"/>
    </row>
    <row r="317" spans="1:11" ht="15.75" x14ac:dyDescent="0.25">
      <c r="A317" s="7">
        <v>311</v>
      </c>
      <c r="B317" s="8" t="s">
        <v>919</v>
      </c>
      <c r="C317" s="9">
        <v>1.4</v>
      </c>
      <c r="D317" s="9"/>
      <c r="E317" s="10"/>
      <c r="F317" s="11">
        <f t="shared" si="4"/>
        <v>1.4</v>
      </c>
      <c r="G317" s="8"/>
      <c r="H317" s="9"/>
      <c r="I317" s="10"/>
      <c r="J317" s="9"/>
      <c r="K317" s="12"/>
    </row>
    <row r="318" spans="1:11" ht="15.75" x14ac:dyDescent="0.25">
      <c r="A318" s="7">
        <v>312</v>
      </c>
      <c r="B318" s="8" t="s">
        <v>920</v>
      </c>
      <c r="C318" s="9">
        <v>1.4</v>
      </c>
      <c r="D318" s="9"/>
      <c r="E318" s="10"/>
      <c r="F318" s="11">
        <f t="shared" si="4"/>
        <v>1.4</v>
      </c>
      <c r="G318" s="8"/>
      <c r="H318" s="9"/>
      <c r="I318" s="10"/>
      <c r="J318" s="9"/>
      <c r="K318" s="12"/>
    </row>
    <row r="319" spans="1:11" ht="15.75" x14ac:dyDescent="0.25">
      <c r="A319" s="7">
        <v>313</v>
      </c>
      <c r="B319" s="8" t="s">
        <v>921</v>
      </c>
      <c r="C319" s="9">
        <v>1.4</v>
      </c>
      <c r="D319" s="9"/>
      <c r="E319" s="10"/>
      <c r="F319" s="11">
        <f t="shared" si="4"/>
        <v>1.4</v>
      </c>
      <c r="G319" s="8"/>
      <c r="H319" s="9"/>
      <c r="I319" s="10"/>
      <c r="J319" s="9"/>
      <c r="K319" s="12"/>
    </row>
    <row r="320" spans="1:11" ht="15.75" x14ac:dyDescent="0.25">
      <c r="A320" s="7">
        <v>314</v>
      </c>
      <c r="B320" s="8" t="s">
        <v>922</v>
      </c>
      <c r="C320" s="9">
        <v>3</v>
      </c>
      <c r="D320" s="9"/>
      <c r="E320" s="10"/>
      <c r="F320" s="11">
        <f t="shared" si="4"/>
        <v>3</v>
      </c>
      <c r="G320" s="8"/>
      <c r="H320" s="9"/>
      <c r="I320" s="10"/>
      <c r="J320" s="9"/>
      <c r="K320" s="12"/>
    </row>
    <row r="321" spans="1:11" ht="15.75" x14ac:dyDescent="0.25">
      <c r="A321" s="7">
        <v>315</v>
      </c>
      <c r="B321" s="8" t="s">
        <v>923</v>
      </c>
      <c r="C321" s="9">
        <v>0.5</v>
      </c>
      <c r="D321" s="9"/>
      <c r="E321" s="10"/>
      <c r="F321" s="11">
        <f t="shared" si="4"/>
        <v>0.5</v>
      </c>
      <c r="G321" s="8"/>
      <c r="H321" s="9"/>
      <c r="I321" s="10"/>
      <c r="J321" s="9"/>
      <c r="K321" s="12"/>
    </row>
    <row r="322" spans="1:11" ht="15.75" x14ac:dyDescent="0.25">
      <c r="A322" s="7">
        <v>316</v>
      </c>
      <c r="B322" s="8" t="s">
        <v>924</v>
      </c>
      <c r="C322" s="9">
        <v>1.4</v>
      </c>
      <c r="D322" s="9"/>
      <c r="E322" s="10"/>
      <c r="F322" s="11">
        <f t="shared" si="4"/>
        <v>1.4</v>
      </c>
      <c r="G322" s="8"/>
      <c r="H322" s="9"/>
      <c r="I322" s="10"/>
      <c r="J322" s="9"/>
      <c r="K322" s="12"/>
    </row>
    <row r="323" spans="1:11" ht="15.75" x14ac:dyDescent="0.25">
      <c r="A323" s="7">
        <v>317</v>
      </c>
      <c r="B323" s="8" t="s">
        <v>925</v>
      </c>
      <c r="C323" s="9">
        <v>0.5</v>
      </c>
      <c r="D323" s="9"/>
      <c r="E323" s="10"/>
      <c r="F323" s="11">
        <f t="shared" si="4"/>
        <v>0.5</v>
      </c>
      <c r="G323" s="8"/>
      <c r="H323" s="9"/>
      <c r="I323" s="10"/>
      <c r="J323" s="9"/>
      <c r="K323" s="12"/>
    </row>
    <row r="324" spans="1:11" ht="15.75" x14ac:dyDescent="0.25">
      <c r="A324" s="7">
        <v>318</v>
      </c>
      <c r="B324" s="8" t="s">
        <v>926</v>
      </c>
      <c r="C324" s="9">
        <v>1.5</v>
      </c>
      <c r="D324" s="9"/>
      <c r="E324" s="10"/>
      <c r="F324" s="11">
        <f t="shared" si="4"/>
        <v>1.5</v>
      </c>
      <c r="G324" s="8"/>
      <c r="H324" s="9"/>
      <c r="I324" s="10"/>
      <c r="J324" s="9"/>
      <c r="K324" s="12"/>
    </row>
    <row r="325" spans="1:11" ht="15.75" x14ac:dyDescent="0.25">
      <c r="A325" s="7">
        <v>319</v>
      </c>
      <c r="B325" s="8" t="s">
        <v>927</v>
      </c>
      <c r="C325" s="9">
        <v>1</v>
      </c>
      <c r="D325" s="9"/>
      <c r="E325" s="10"/>
      <c r="F325" s="11">
        <f t="shared" si="4"/>
        <v>1</v>
      </c>
      <c r="G325" s="8"/>
      <c r="H325" s="9"/>
      <c r="I325" s="10"/>
      <c r="J325" s="9"/>
      <c r="K325" s="12"/>
    </row>
    <row r="326" spans="1:11" ht="15.75" x14ac:dyDescent="0.25">
      <c r="A326" s="7">
        <v>320</v>
      </c>
      <c r="B326" s="8" t="s">
        <v>928</v>
      </c>
      <c r="C326" s="9">
        <v>1.4</v>
      </c>
      <c r="D326" s="9"/>
      <c r="E326" s="10"/>
      <c r="F326" s="11">
        <f t="shared" si="4"/>
        <v>1.4</v>
      </c>
      <c r="G326" s="8"/>
      <c r="H326" s="9"/>
      <c r="I326" s="10"/>
      <c r="J326" s="9"/>
      <c r="K326" s="12"/>
    </row>
    <row r="327" spans="1:11" ht="15.75" x14ac:dyDescent="0.25">
      <c r="A327" s="7">
        <v>321</v>
      </c>
      <c r="B327" s="8" t="s">
        <v>929</v>
      </c>
      <c r="C327" s="9">
        <v>1</v>
      </c>
      <c r="D327" s="9"/>
      <c r="E327" s="10"/>
      <c r="F327" s="11">
        <f t="shared" si="4"/>
        <v>1</v>
      </c>
      <c r="G327" s="8"/>
      <c r="H327" s="9"/>
      <c r="I327" s="10"/>
      <c r="J327" s="9"/>
      <c r="K327" s="12"/>
    </row>
    <row r="328" spans="1:11" ht="15.75" x14ac:dyDescent="0.25">
      <c r="A328" s="7">
        <v>322</v>
      </c>
      <c r="B328" s="8" t="s">
        <v>930</v>
      </c>
      <c r="C328" s="9">
        <v>1.5</v>
      </c>
      <c r="D328" s="9"/>
      <c r="E328" s="10"/>
      <c r="F328" s="11">
        <f t="shared" ref="F328:F374" si="5">SUM(C328,D328)</f>
        <v>1.5</v>
      </c>
      <c r="G328" s="8"/>
      <c r="H328" s="9"/>
      <c r="I328" s="10"/>
      <c r="J328" s="9"/>
      <c r="K328" s="12"/>
    </row>
    <row r="329" spans="1:11" ht="15.75" x14ac:dyDescent="0.25">
      <c r="A329" s="7">
        <v>323</v>
      </c>
      <c r="B329" s="8" t="s">
        <v>931</v>
      </c>
      <c r="C329" s="9">
        <v>1.4</v>
      </c>
      <c r="D329" s="9"/>
      <c r="E329" s="10"/>
      <c r="F329" s="11">
        <f t="shared" si="5"/>
        <v>1.4</v>
      </c>
      <c r="G329" s="8"/>
      <c r="H329" s="9"/>
      <c r="I329" s="10"/>
      <c r="J329" s="9"/>
      <c r="K329" s="12"/>
    </row>
    <row r="330" spans="1:11" ht="15.75" x14ac:dyDescent="0.25">
      <c r="A330" s="7">
        <v>324</v>
      </c>
      <c r="B330" s="8" t="s">
        <v>932</v>
      </c>
      <c r="C330" s="9">
        <v>0.5</v>
      </c>
      <c r="D330" s="9"/>
      <c r="E330" s="10"/>
      <c r="F330" s="11">
        <f t="shared" si="5"/>
        <v>0.5</v>
      </c>
      <c r="G330" s="8"/>
      <c r="H330" s="9"/>
      <c r="I330" s="10"/>
      <c r="J330" s="9"/>
      <c r="K330" s="12"/>
    </row>
    <row r="331" spans="1:11" ht="15.75" x14ac:dyDescent="0.25">
      <c r="A331" s="7">
        <v>325</v>
      </c>
      <c r="B331" s="8" t="s">
        <v>933</v>
      </c>
      <c r="C331" s="9">
        <v>1</v>
      </c>
      <c r="D331" s="9"/>
      <c r="E331" s="10"/>
      <c r="F331" s="11">
        <f t="shared" si="5"/>
        <v>1</v>
      </c>
      <c r="G331" s="8"/>
      <c r="H331" s="9"/>
      <c r="I331" s="10"/>
      <c r="J331" s="9"/>
      <c r="K331" s="12"/>
    </row>
    <row r="332" spans="1:11" ht="15.75" x14ac:dyDescent="0.25">
      <c r="A332" s="7">
        <v>326</v>
      </c>
      <c r="B332" s="8" t="s">
        <v>934</v>
      </c>
      <c r="C332" s="9">
        <v>1.4</v>
      </c>
      <c r="D332" s="9"/>
      <c r="E332" s="10"/>
      <c r="F332" s="11">
        <f t="shared" si="5"/>
        <v>1.4</v>
      </c>
      <c r="G332" s="8"/>
      <c r="H332" s="9"/>
      <c r="I332" s="10"/>
      <c r="J332" s="9"/>
      <c r="K332" s="12"/>
    </row>
    <row r="333" spans="1:11" ht="15.75" x14ac:dyDescent="0.25">
      <c r="A333" s="7">
        <v>327</v>
      </c>
      <c r="B333" s="8" t="s">
        <v>935</v>
      </c>
      <c r="C333" s="9">
        <v>1.4</v>
      </c>
      <c r="D333" s="9"/>
      <c r="E333" s="10"/>
      <c r="F333" s="11">
        <f t="shared" si="5"/>
        <v>1.4</v>
      </c>
      <c r="G333" s="8"/>
      <c r="H333" s="9"/>
      <c r="I333" s="10"/>
      <c r="J333" s="9"/>
      <c r="K333" s="12"/>
    </row>
    <row r="334" spans="1:11" ht="15.75" x14ac:dyDescent="0.25">
      <c r="A334" s="7">
        <v>328</v>
      </c>
      <c r="B334" s="8" t="s">
        <v>936</v>
      </c>
      <c r="C334" s="9">
        <v>2</v>
      </c>
      <c r="D334" s="9"/>
      <c r="E334" s="10"/>
      <c r="F334" s="11">
        <f t="shared" si="5"/>
        <v>2</v>
      </c>
      <c r="G334" s="8"/>
      <c r="H334" s="9"/>
      <c r="I334" s="10"/>
      <c r="J334" s="9"/>
      <c r="K334" s="12"/>
    </row>
    <row r="335" spans="1:11" ht="15.75" x14ac:dyDescent="0.25">
      <c r="A335" s="7">
        <v>329</v>
      </c>
      <c r="B335" s="8" t="s">
        <v>937</v>
      </c>
      <c r="C335" s="9">
        <v>1</v>
      </c>
      <c r="D335" s="9"/>
      <c r="E335" s="10"/>
      <c r="F335" s="11">
        <f t="shared" si="5"/>
        <v>1</v>
      </c>
      <c r="G335" s="8"/>
      <c r="H335" s="9"/>
      <c r="I335" s="10"/>
      <c r="J335" s="9"/>
      <c r="K335" s="12"/>
    </row>
    <row r="336" spans="1:11" ht="15.75" x14ac:dyDescent="0.25">
      <c r="A336" s="7">
        <v>330</v>
      </c>
      <c r="B336" s="8" t="s">
        <v>938</v>
      </c>
      <c r="C336" s="9">
        <v>1.5</v>
      </c>
      <c r="D336" s="9"/>
      <c r="E336" s="10"/>
      <c r="F336" s="11">
        <f t="shared" si="5"/>
        <v>1.5</v>
      </c>
      <c r="G336" s="8"/>
      <c r="H336" s="9"/>
      <c r="I336" s="10"/>
      <c r="J336" s="9"/>
      <c r="K336" s="12"/>
    </row>
    <row r="337" spans="1:11" ht="15.75" x14ac:dyDescent="0.25">
      <c r="A337" s="7">
        <v>331</v>
      </c>
      <c r="B337" s="8" t="s">
        <v>939</v>
      </c>
      <c r="C337" s="9">
        <v>1.4</v>
      </c>
      <c r="D337" s="9"/>
      <c r="E337" s="10"/>
      <c r="F337" s="11">
        <f t="shared" si="5"/>
        <v>1.4</v>
      </c>
      <c r="G337" s="8"/>
      <c r="H337" s="9"/>
      <c r="I337" s="10"/>
      <c r="J337" s="9"/>
      <c r="K337" s="12"/>
    </row>
    <row r="338" spans="1:11" ht="15.75" x14ac:dyDescent="0.25">
      <c r="A338" s="7">
        <v>332</v>
      </c>
      <c r="B338" s="8" t="s">
        <v>940</v>
      </c>
      <c r="C338" s="9">
        <v>0.4</v>
      </c>
      <c r="D338" s="9"/>
      <c r="E338" s="10"/>
      <c r="F338" s="11">
        <f t="shared" si="5"/>
        <v>0.4</v>
      </c>
      <c r="G338" s="8"/>
      <c r="H338" s="9"/>
      <c r="I338" s="10"/>
      <c r="J338" s="9"/>
      <c r="K338" s="12"/>
    </row>
    <row r="339" spans="1:11" ht="15.75" x14ac:dyDescent="0.25">
      <c r="A339" s="7">
        <v>333</v>
      </c>
      <c r="B339" s="8" t="s">
        <v>941</v>
      </c>
      <c r="C339" s="9">
        <v>1.4</v>
      </c>
      <c r="D339" s="9"/>
      <c r="E339" s="10"/>
      <c r="F339" s="11">
        <f t="shared" si="5"/>
        <v>1.4</v>
      </c>
      <c r="G339" s="8"/>
      <c r="H339" s="9"/>
      <c r="I339" s="10"/>
      <c r="J339" s="9"/>
      <c r="K339" s="12"/>
    </row>
    <row r="340" spans="1:11" ht="15.75" x14ac:dyDescent="0.25">
      <c r="A340" s="7">
        <v>334</v>
      </c>
      <c r="B340" s="8" t="s">
        <v>942</v>
      </c>
      <c r="C340" s="9">
        <v>1.4</v>
      </c>
      <c r="D340" s="9"/>
      <c r="E340" s="10"/>
      <c r="F340" s="11">
        <f t="shared" si="5"/>
        <v>1.4</v>
      </c>
      <c r="G340" s="8"/>
      <c r="H340" s="9"/>
      <c r="I340" s="10"/>
      <c r="J340" s="9"/>
      <c r="K340" s="12"/>
    </row>
    <row r="341" spans="1:11" ht="15.75" x14ac:dyDescent="0.25">
      <c r="A341" s="7">
        <v>335</v>
      </c>
      <c r="B341" s="8" t="s">
        <v>943</v>
      </c>
      <c r="C341" s="9">
        <v>1.4</v>
      </c>
      <c r="D341" s="9"/>
      <c r="E341" s="10"/>
      <c r="F341" s="11">
        <f t="shared" si="5"/>
        <v>1.4</v>
      </c>
      <c r="G341" s="8"/>
      <c r="H341" s="9"/>
      <c r="I341" s="10"/>
      <c r="J341" s="9"/>
      <c r="K341" s="12"/>
    </row>
    <row r="342" spans="1:11" ht="15.75" x14ac:dyDescent="0.25">
      <c r="A342" s="7">
        <v>336</v>
      </c>
      <c r="B342" s="8" t="s">
        <v>944</v>
      </c>
      <c r="C342" s="9">
        <v>0.5</v>
      </c>
      <c r="D342" s="9"/>
      <c r="E342" s="10"/>
      <c r="F342" s="11">
        <f t="shared" si="5"/>
        <v>0.5</v>
      </c>
      <c r="G342" s="8"/>
      <c r="H342" s="9"/>
      <c r="I342" s="10"/>
      <c r="J342" s="9"/>
      <c r="K342" s="12"/>
    </row>
    <row r="343" spans="1:11" ht="15.75" x14ac:dyDescent="0.25">
      <c r="A343" s="7">
        <v>337</v>
      </c>
      <c r="B343" s="8" t="s">
        <v>945</v>
      </c>
      <c r="C343" s="9">
        <v>1</v>
      </c>
      <c r="D343" s="9"/>
      <c r="E343" s="10"/>
      <c r="F343" s="11">
        <f t="shared" si="5"/>
        <v>1</v>
      </c>
      <c r="G343" s="8"/>
      <c r="H343" s="9"/>
      <c r="I343" s="10"/>
      <c r="J343" s="9"/>
      <c r="K343" s="12"/>
    </row>
    <row r="344" spans="1:11" ht="15.75" x14ac:dyDescent="0.25">
      <c r="A344" s="7">
        <v>338</v>
      </c>
      <c r="B344" s="8" t="s">
        <v>946</v>
      </c>
      <c r="C344" s="9">
        <v>1.9</v>
      </c>
      <c r="D344" s="9"/>
      <c r="E344" s="10"/>
      <c r="F344" s="11">
        <f t="shared" si="5"/>
        <v>1.9</v>
      </c>
      <c r="G344" s="8"/>
      <c r="H344" s="9"/>
      <c r="I344" s="10"/>
      <c r="J344" s="9"/>
      <c r="K344" s="12"/>
    </row>
    <row r="345" spans="1:11" ht="15.75" x14ac:dyDescent="0.25">
      <c r="A345" s="7">
        <v>339</v>
      </c>
      <c r="B345" s="8" t="s">
        <v>735</v>
      </c>
      <c r="C345" s="9">
        <v>1</v>
      </c>
      <c r="D345" s="9"/>
      <c r="E345" s="10"/>
      <c r="F345" s="11">
        <f t="shared" si="5"/>
        <v>1</v>
      </c>
      <c r="G345" s="8"/>
      <c r="H345" s="9"/>
      <c r="I345" s="10"/>
      <c r="J345" s="9"/>
      <c r="K345" s="12"/>
    </row>
    <row r="346" spans="1:11" ht="15.75" x14ac:dyDescent="0.25">
      <c r="A346" s="7">
        <v>340</v>
      </c>
      <c r="B346" s="8" t="s">
        <v>818</v>
      </c>
      <c r="C346" s="9">
        <v>1.25</v>
      </c>
      <c r="D346" s="9"/>
      <c r="E346" s="10"/>
      <c r="F346" s="11">
        <f t="shared" si="5"/>
        <v>1.25</v>
      </c>
      <c r="G346" s="8"/>
      <c r="H346" s="9"/>
      <c r="I346" s="10"/>
      <c r="J346" s="9"/>
      <c r="K346" s="12"/>
    </row>
    <row r="347" spans="1:11" ht="15.75" x14ac:dyDescent="0.25">
      <c r="A347" s="7">
        <v>341</v>
      </c>
      <c r="B347" s="8" t="s">
        <v>947</v>
      </c>
      <c r="C347" s="9">
        <v>1</v>
      </c>
      <c r="D347" s="9"/>
      <c r="E347" s="10"/>
      <c r="F347" s="11">
        <f t="shared" si="5"/>
        <v>1</v>
      </c>
      <c r="G347" s="8"/>
      <c r="H347" s="9"/>
      <c r="I347" s="10"/>
      <c r="J347" s="9"/>
      <c r="K347" s="12"/>
    </row>
    <row r="348" spans="1:11" ht="15.75" x14ac:dyDescent="0.25">
      <c r="A348" s="7">
        <v>342</v>
      </c>
      <c r="B348" s="8" t="s">
        <v>948</v>
      </c>
      <c r="C348" s="9">
        <v>1.4</v>
      </c>
      <c r="D348" s="9"/>
      <c r="E348" s="10"/>
      <c r="F348" s="11">
        <f t="shared" si="5"/>
        <v>1.4</v>
      </c>
      <c r="G348" s="8"/>
      <c r="H348" s="9"/>
      <c r="I348" s="10"/>
      <c r="J348" s="9"/>
      <c r="K348" s="12"/>
    </row>
    <row r="349" spans="1:11" ht="15.75" x14ac:dyDescent="0.25">
      <c r="A349" s="7">
        <v>343</v>
      </c>
      <c r="B349" s="8" t="s">
        <v>940</v>
      </c>
      <c r="C349" s="9">
        <v>0.5</v>
      </c>
      <c r="D349" s="9"/>
      <c r="E349" s="10"/>
      <c r="F349" s="11">
        <f t="shared" si="5"/>
        <v>0.5</v>
      </c>
      <c r="G349" s="8"/>
      <c r="H349" s="9"/>
      <c r="I349" s="10"/>
      <c r="J349" s="9"/>
      <c r="K349" s="12"/>
    </row>
    <row r="350" spans="1:11" ht="15.75" x14ac:dyDescent="0.25">
      <c r="A350" s="7">
        <v>344</v>
      </c>
      <c r="B350" s="8" t="s">
        <v>785</v>
      </c>
      <c r="C350" s="9">
        <v>1</v>
      </c>
      <c r="D350" s="9"/>
      <c r="E350" s="10"/>
      <c r="F350" s="11">
        <f t="shared" si="5"/>
        <v>1</v>
      </c>
      <c r="G350" s="8"/>
      <c r="H350" s="9"/>
      <c r="I350" s="10"/>
      <c r="J350" s="9"/>
      <c r="K350" s="12"/>
    </row>
    <row r="351" spans="1:11" ht="15.75" x14ac:dyDescent="0.25">
      <c r="A351" s="7">
        <v>345</v>
      </c>
      <c r="B351" s="8" t="s">
        <v>746</v>
      </c>
      <c r="C351" s="9">
        <v>1.4</v>
      </c>
      <c r="D351" s="9"/>
      <c r="E351" s="10"/>
      <c r="F351" s="11">
        <f t="shared" si="5"/>
        <v>1.4</v>
      </c>
      <c r="G351" s="8"/>
      <c r="H351" s="9"/>
      <c r="I351" s="10"/>
      <c r="J351" s="9"/>
      <c r="K351" s="12"/>
    </row>
    <row r="352" spans="1:11" ht="15.75" x14ac:dyDescent="0.25">
      <c r="A352" s="7">
        <v>346</v>
      </c>
      <c r="B352" s="8" t="s">
        <v>949</v>
      </c>
      <c r="C352" s="9">
        <v>1.4</v>
      </c>
      <c r="D352" s="9"/>
      <c r="E352" s="10"/>
      <c r="F352" s="11">
        <f t="shared" si="5"/>
        <v>1.4</v>
      </c>
      <c r="G352" s="8"/>
      <c r="H352" s="9"/>
      <c r="I352" s="10"/>
      <c r="J352" s="9"/>
      <c r="K352" s="12"/>
    </row>
    <row r="353" spans="1:11" ht="15.75" x14ac:dyDescent="0.25">
      <c r="A353" s="7">
        <v>347</v>
      </c>
      <c r="B353" s="8" t="s">
        <v>740</v>
      </c>
      <c r="C353" s="9">
        <v>3</v>
      </c>
      <c r="D353" s="9"/>
      <c r="E353" s="10"/>
      <c r="F353" s="11">
        <f t="shared" si="5"/>
        <v>3</v>
      </c>
      <c r="G353" s="8"/>
      <c r="H353" s="9"/>
      <c r="I353" s="10"/>
      <c r="J353" s="9"/>
      <c r="K353" s="12"/>
    </row>
    <row r="354" spans="1:11" ht="15.75" x14ac:dyDescent="0.25">
      <c r="A354" s="7">
        <v>348</v>
      </c>
      <c r="B354" s="8" t="s">
        <v>816</v>
      </c>
      <c r="C354" s="9">
        <v>1.4</v>
      </c>
      <c r="D354" s="9"/>
      <c r="E354" s="10"/>
      <c r="F354" s="11">
        <f t="shared" si="5"/>
        <v>1.4</v>
      </c>
      <c r="G354" s="8"/>
      <c r="H354" s="9"/>
      <c r="I354" s="10"/>
      <c r="J354" s="9"/>
      <c r="K354" s="12"/>
    </row>
    <row r="355" spans="1:11" ht="15.75" x14ac:dyDescent="0.25">
      <c r="A355" s="7">
        <v>349</v>
      </c>
      <c r="B355" s="8" t="s">
        <v>950</v>
      </c>
      <c r="C355" s="9">
        <v>1.4</v>
      </c>
      <c r="D355" s="9"/>
      <c r="E355" s="10"/>
      <c r="F355" s="11">
        <f t="shared" si="5"/>
        <v>1.4</v>
      </c>
      <c r="G355" s="8"/>
      <c r="H355" s="9"/>
      <c r="I355" s="10"/>
      <c r="J355" s="9"/>
      <c r="K355" s="12"/>
    </row>
    <row r="356" spans="1:11" ht="15.75" x14ac:dyDescent="0.25">
      <c r="A356" s="7">
        <v>350</v>
      </c>
      <c r="B356" s="8" t="s">
        <v>951</v>
      </c>
      <c r="C356" s="9">
        <v>1.4</v>
      </c>
      <c r="D356" s="9"/>
      <c r="E356" s="10"/>
      <c r="F356" s="11">
        <f t="shared" si="5"/>
        <v>1.4</v>
      </c>
      <c r="G356" s="8"/>
      <c r="H356" s="9"/>
      <c r="I356" s="10"/>
      <c r="J356" s="9"/>
      <c r="K356" s="12"/>
    </row>
    <row r="357" spans="1:11" ht="15.75" x14ac:dyDescent="0.25">
      <c r="A357" s="7">
        <v>351</v>
      </c>
      <c r="B357" s="8" t="s">
        <v>952</v>
      </c>
      <c r="C357" s="9">
        <v>2</v>
      </c>
      <c r="D357" s="9"/>
      <c r="E357" s="10"/>
      <c r="F357" s="11">
        <f t="shared" si="5"/>
        <v>2</v>
      </c>
      <c r="G357" s="8"/>
      <c r="H357" s="9"/>
      <c r="I357" s="10"/>
      <c r="J357" s="9"/>
      <c r="K357" s="12"/>
    </row>
    <row r="358" spans="1:11" ht="15.75" x14ac:dyDescent="0.25">
      <c r="A358" s="7">
        <v>352</v>
      </c>
      <c r="B358" s="8" t="s">
        <v>953</v>
      </c>
      <c r="C358" s="9">
        <v>1</v>
      </c>
      <c r="D358" s="9"/>
      <c r="E358" s="10"/>
      <c r="F358" s="11">
        <f t="shared" si="5"/>
        <v>1</v>
      </c>
      <c r="G358" s="8"/>
      <c r="H358" s="9"/>
      <c r="I358" s="10"/>
      <c r="J358" s="9"/>
      <c r="K358" s="12"/>
    </row>
    <row r="359" spans="1:11" ht="15.75" x14ac:dyDescent="0.25">
      <c r="A359" s="7">
        <v>353</v>
      </c>
      <c r="B359" s="8" t="s">
        <v>814</v>
      </c>
      <c r="C359" s="9">
        <v>0.6</v>
      </c>
      <c r="D359" s="9"/>
      <c r="E359" s="10"/>
      <c r="F359" s="11">
        <f t="shared" si="5"/>
        <v>0.6</v>
      </c>
      <c r="G359" s="8"/>
      <c r="H359" s="9"/>
      <c r="I359" s="10"/>
      <c r="J359" s="9"/>
      <c r="K359" s="12"/>
    </row>
    <row r="360" spans="1:11" ht="15.75" x14ac:dyDescent="0.25">
      <c r="A360" s="7">
        <v>354</v>
      </c>
      <c r="B360" s="8" t="s">
        <v>954</v>
      </c>
      <c r="C360" s="9">
        <v>3</v>
      </c>
      <c r="D360" s="9"/>
      <c r="E360" s="10"/>
      <c r="F360" s="11">
        <f t="shared" si="5"/>
        <v>3</v>
      </c>
      <c r="G360" s="8"/>
      <c r="H360" s="9"/>
      <c r="I360" s="10"/>
      <c r="J360" s="9"/>
      <c r="K360" s="12"/>
    </row>
    <row r="361" spans="1:11" ht="15.75" x14ac:dyDescent="0.25">
      <c r="A361" s="7">
        <v>355</v>
      </c>
      <c r="B361" s="8" t="s">
        <v>955</v>
      </c>
      <c r="C361" s="9">
        <v>2</v>
      </c>
      <c r="D361" s="9"/>
      <c r="E361" s="10"/>
      <c r="F361" s="11">
        <f t="shared" si="5"/>
        <v>2</v>
      </c>
      <c r="G361" s="8"/>
      <c r="H361" s="9"/>
      <c r="I361" s="10"/>
      <c r="J361" s="9"/>
      <c r="K361" s="12"/>
    </row>
    <row r="362" spans="1:11" ht="15.75" x14ac:dyDescent="0.25">
      <c r="A362" s="7">
        <v>356</v>
      </c>
      <c r="B362" s="8" t="s">
        <v>956</v>
      </c>
      <c r="C362" s="9">
        <v>1</v>
      </c>
      <c r="D362" s="9"/>
      <c r="E362" s="10"/>
      <c r="F362" s="11">
        <f t="shared" si="5"/>
        <v>1</v>
      </c>
      <c r="G362" s="8"/>
      <c r="H362" s="9"/>
      <c r="I362" s="10"/>
      <c r="J362" s="9"/>
      <c r="K362" s="12"/>
    </row>
    <row r="363" spans="1:11" ht="15.75" x14ac:dyDescent="0.25">
      <c r="A363" s="7">
        <v>357</v>
      </c>
      <c r="B363" s="8" t="s">
        <v>957</v>
      </c>
      <c r="C363" s="9">
        <v>3</v>
      </c>
      <c r="D363" s="9"/>
      <c r="E363" s="10"/>
      <c r="F363" s="11">
        <f t="shared" si="5"/>
        <v>3</v>
      </c>
      <c r="G363" s="8"/>
      <c r="H363" s="9"/>
      <c r="I363" s="10"/>
      <c r="J363" s="9"/>
      <c r="K363" s="12"/>
    </row>
    <row r="364" spans="1:11" ht="15.75" x14ac:dyDescent="0.25">
      <c r="A364" s="7">
        <v>358</v>
      </c>
      <c r="B364" s="8" t="s">
        <v>958</v>
      </c>
      <c r="C364" s="9">
        <v>1.4</v>
      </c>
      <c r="D364" s="9"/>
      <c r="E364" s="10"/>
      <c r="F364" s="11">
        <f t="shared" si="5"/>
        <v>1.4</v>
      </c>
      <c r="G364" s="8"/>
      <c r="H364" s="9"/>
      <c r="I364" s="10"/>
      <c r="J364" s="9"/>
      <c r="K364" s="12"/>
    </row>
    <row r="365" spans="1:11" ht="15.75" x14ac:dyDescent="0.25">
      <c r="A365" s="7">
        <v>359</v>
      </c>
      <c r="B365" s="8" t="s">
        <v>928</v>
      </c>
      <c r="C365" s="9">
        <v>1.4</v>
      </c>
      <c r="D365" s="9"/>
      <c r="E365" s="10"/>
      <c r="F365" s="11">
        <f t="shared" si="5"/>
        <v>1.4</v>
      </c>
      <c r="G365" s="8"/>
      <c r="H365" s="9"/>
      <c r="I365" s="10"/>
      <c r="J365" s="9"/>
      <c r="K365" s="12"/>
    </row>
    <row r="366" spans="1:11" ht="15.75" x14ac:dyDescent="0.25">
      <c r="A366" s="7">
        <v>360</v>
      </c>
      <c r="B366" s="8" t="s">
        <v>959</v>
      </c>
      <c r="C366" s="9">
        <v>3.38</v>
      </c>
      <c r="D366" s="9"/>
      <c r="E366" s="10"/>
      <c r="F366" s="11">
        <f t="shared" si="5"/>
        <v>3.38</v>
      </c>
      <c r="G366" s="8"/>
      <c r="H366" s="9"/>
      <c r="I366" s="10"/>
      <c r="J366" s="9"/>
      <c r="K366" s="12"/>
    </row>
    <row r="367" spans="1:11" ht="15.75" x14ac:dyDescent="0.25">
      <c r="A367" s="7">
        <v>361</v>
      </c>
      <c r="B367" s="8" t="s">
        <v>903</v>
      </c>
      <c r="C367" s="80">
        <v>2.4</v>
      </c>
      <c r="D367" s="9"/>
      <c r="E367" s="10"/>
      <c r="F367" s="11">
        <f t="shared" si="5"/>
        <v>2.4</v>
      </c>
      <c r="G367" s="8"/>
      <c r="H367" s="9"/>
      <c r="I367" s="10"/>
      <c r="J367" s="9"/>
      <c r="K367" s="12"/>
    </row>
    <row r="368" spans="1:11" ht="15.75" x14ac:dyDescent="0.25">
      <c r="A368" s="7">
        <v>362</v>
      </c>
      <c r="B368" s="8" t="s">
        <v>904</v>
      </c>
      <c r="C368" s="80">
        <v>1</v>
      </c>
      <c r="D368" s="9"/>
      <c r="E368" s="10"/>
      <c r="F368" s="11">
        <f t="shared" si="5"/>
        <v>1</v>
      </c>
      <c r="G368" s="8"/>
      <c r="H368" s="9"/>
      <c r="I368" s="10"/>
      <c r="J368" s="9"/>
      <c r="K368" s="12"/>
    </row>
    <row r="369" spans="1:11" ht="15.75" x14ac:dyDescent="0.25">
      <c r="A369" s="7">
        <v>363</v>
      </c>
      <c r="B369" s="8" t="s">
        <v>387</v>
      </c>
      <c r="C369" s="80"/>
      <c r="D369" s="9">
        <v>22.41</v>
      </c>
      <c r="E369" s="10" t="s">
        <v>137</v>
      </c>
      <c r="F369" s="11">
        <f t="shared" si="5"/>
        <v>22.41</v>
      </c>
      <c r="G369" s="8">
        <v>2220</v>
      </c>
      <c r="H369" s="9">
        <v>22.41</v>
      </c>
      <c r="I369" s="10" t="s">
        <v>960</v>
      </c>
      <c r="J369" s="9"/>
      <c r="K369" s="12"/>
    </row>
    <row r="370" spans="1:11" ht="15.75" x14ac:dyDescent="0.25">
      <c r="A370" s="7">
        <v>364</v>
      </c>
      <c r="B370" s="8" t="s">
        <v>387</v>
      </c>
      <c r="C370" s="80"/>
      <c r="D370" s="9">
        <v>94.36</v>
      </c>
      <c r="E370" s="10" t="s">
        <v>137</v>
      </c>
      <c r="F370" s="11">
        <f t="shared" si="5"/>
        <v>94.36</v>
      </c>
      <c r="G370" s="8">
        <v>2220</v>
      </c>
      <c r="H370" s="9">
        <v>94.36</v>
      </c>
      <c r="I370" s="10" t="s">
        <v>960</v>
      </c>
      <c r="J370" s="9"/>
      <c r="K370" s="12"/>
    </row>
    <row r="371" spans="1:11" ht="15.75" x14ac:dyDescent="0.25">
      <c r="A371" s="7">
        <v>365</v>
      </c>
      <c r="B371" s="8" t="s">
        <v>387</v>
      </c>
      <c r="C371" s="80"/>
      <c r="D371" s="9">
        <v>122.81</v>
      </c>
      <c r="E371" s="10" t="s">
        <v>137</v>
      </c>
      <c r="F371" s="11">
        <f t="shared" si="5"/>
        <v>122.81</v>
      </c>
      <c r="G371" s="8">
        <v>2220</v>
      </c>
      <c r="H371" s="9">
        <v>122.81</v>
      </c>
      <c r="I371" s="10" t="s">
        <v>960</v>
      </c>
      <c r="J371" s="9"/>
      <c r="K371" s="12"/>
    </row>
    <row r="372" spans="1:11" ht="299.25" x14ac:dyDescent="0.25">
      <c r="A372" s="7">
        <v>366</v>
      </c>
      <c r="B372" s="10" t="s">
        <v>961</v>
      </c>
      <c r="C372" s="80"/>
      <c r="D372" s="9">
        <v>2.19</v>
      </c>
      <c r="E372" s="10" t="s">
        <v>962</v>
      </c>
      <c r="F372" s="11">
        <f t="shared" si="5"/>
        <v>2.19</v>
      </c>
      <c r="G372" s="8">
        <v>2220</v>
      </c>
      <c r="H372" s="9">
        <v>2.19</v>
      </c>
      <c r="I372" s="10" t="s">
        <v>960</v>
      </c>
      <c r="J372" s="9"/>
      <c r="K372" s="12"/>
    </row>
    <row r="373" spans="1:11" ht="63" x14ac:dyDescent="0.25">
      <c r="A373" s="7">
        <v>367</v>
      </c>
      <c r="B373" s="10" t="s">
        <v>961</v>
      </c>
      <c r="C373" s="80"/>
      <c r="D373" s="9">
        <v>1.44</v>
      </c>
      <c r="E373" s="10" t="s">
        <v>963</v>
      </c>
      <c r="F373" s="11">
        <f t="shared" si="5"/>
        <v>1.44</v>
      </c>
      <c r="G373" s="8">
        <v>2220</v>
      </c>
      <c r="H373" s="9">
        <v>1.44</v>
      </c>
      <c r="I373" s="10"/>
      <c r="J373" s="9"/>
      <c r="K373" s="12"/>
    </row>
    <row r="374" spans="1:11" ht="15.75" x14ac:dyDescent="0.25">
      <c r="A374" s="14"/>
      <c r="B374" s="15" t="s">
        <v>90</v>
      </c>
      <c r="C374" s="16">
        <f>SUM(C7:C368)</f>
        <v>551.89999999999827</v>
      </c>
      <c r="D374" s="16">
        <f>SUM(D7:D373)</f>
        <v>243.20999999999998</v>
      </c>
      <c r="E374" s="17"/>
      <c r="F374" s="18">
        <f t="shared" si="5"/>
        <v>795.10999999999831</v>
      </c>
      <c r="G374" s="19"/>
      <c r="H374" s="16">
        <f>SUM(H7:H373)</f>
        <v>243.20999999999998</v>
      </c>
      <c r="I374" s="17"/>
      <c r="J374" s="16">
        <f>SUM(J7:J373)</f>
        <v>109.145</v>
      </c>
      <c r="K374" s="20">
        <f>C374-H374</f>
        <v>308.68999999999829</v>
      </c>
    </row>
    <row r="377" spans="1:11" ht="15.75" x14ac:dyDescent="0.25">
      <c r="B377" s="21" t="s">
        <v>100</v>
      </c>
      <c r="F377" s="22"/>
      <c r="G377" s="224" t="s">
        <v>964</v>
      </c>
      <c r="H377" s="225"/>
    </row>
    <row r="378" spans="1:11" x14ac:dyDescent="0.25">
      <c r="B378" s="21"/>
      <c r="F378" s="23" t="s">
        <v>93</v>
      </c>
      <c r="G378" s="24"/>
      <c r="H378" s="24"/>
    </row>
    <row r="379" spans="1:11" ht="15.75" x14ac:dyDescent="0.25">
      <c r="B379" s="21" t="s">
        <v>94</v>
      </c>
      <c r="F379" s="22"/>
      <c r="G379" s="224" t="s">
        <v>965</v>
      </c>
      <c r="H379" s="225"/>
    </row>
    <row r="380" spans="1:11" x14ac:dyDescent="0.25">
      <c r="F380" s="23" t="s">
        <v>93</v>
      </c>
      <c r="G380" s="24"/>
      <c r="H380" s="24"/>
    </row>
  </sheetData>
  <mergeCells count="12">
    <mergeCell ref="G377:H377"/>
    <mergeCell ref="G379:H379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2" orientation="landscape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zoomScale="75" workbookViewId="0">
      <selection activeCell="B3" sqref="B3:J3"/>
    </sheetView>
  </sheetViews>
  <sheetFormatPr defaultRowHeight="15" x14ac:dyDescent="0.25"/>
  <cols>
    <col min="1" max="1" width="7.28515625" customWidth="1"/>
    <col min="2" max="2" width="39.5703125" customWidth="1"/>
    <col min="3" max="3" width="16.28515625" customWidth="1"/>
    <col min="4" max="4" width="16" customWidth="1"/>
    <col min="5" max="5" width="37.7109375" customWidth="1"/>
    <col min="6" max="6" width="15.85546875" customWidth="1"/>
    <col min="7" max="7" width="16.5703125" customWidth="1"/>
    <col min="8" max="8" width="14.28515625" customWidth="1"/>
    <col min="9" max="9" width="37.140625" customWidth="1"/>
    <col min="10" max="10" width="14" customWidth="1"/>
    <col min="11" max="11" width="15.5703125" customWidth="1"/>
    <col min="12" max="12" width="3.85546875" customWidth="1"/>
    <col min="13" max="13" width="3.5703125" customWidth="1"/>
    <col min="14" max="14" width="4.140625" customWidth="1"/>
    <col min="15" max="15" width="2.85546875" customWidth="1"/>
    <col min="16" max="16" width="3.5703125" customWidth="1"/>
    <col min="17" max="17" width="3.42578125" customWidth="1"/>
    <col min="18" max="18" width="4.85546875" customWidth="1"/>
    <col min="19" max="19" width="3.28515625" customWidth="1"/>
    <col min="257" max="257" width="7.28515625" customWidth="1"/>
    <col min="258" max="258" width="39.5703125" customWidth="1"/>
    <col min="259" max="259" width="16.28515625" customWidth="1"/>
    <col min="260" max="260" width="16" customWidth="1"/>
    <col min="261" max="261" width="37.7109375" customWidth="1"/>
    <col min="262" max="262" width="15.85546875" customWidth="1"/>
    <col min="263" max="263" width="16.5703125" customWidth="1"/>
    <col min="264" max="264" width="14.28515625" customWidth="1"/>
    <col min="265" max="265" width="37.140625" customWidth="1"/>
    <col min="266" max="266" width="14" customWidth="1"/>
    <col min="267" max="267" width="15.5703125" customWidth="1"/>
    <col min="268" max="268" width="3.85546875" customWidth="1"/>
    <col min="269" max="269" width="3.5703125" customWidth="1"/>
    <col min="270" max="270" width="4.140625" customWidth="1"/>
    <col min="271" max="271" width="2.85546875" customWidth="1"/>
    <col min="272" max="272" width="3.5703125" customWidth="1"/>
    <col min="273" max="273" width="3.42578125" customWidth="1"/>
    <col min="274" max="274" width="4.85546875" customWidth="1"/>
    <col min="275" max="275" width="3.28515625" customWidth="1"/>
    <col min="513" max="513" width="7.28515625" customWidth="1"/>
    <col min="514" max="514" width="39.5703125" customWidth="1"/>
    <col min="515" max="515" width="16.28515625" customWidth="1"/>
    <col min="516" max="516" width="16" customWidth="1"/>
    <col min="517" max="517" width="37.7109375" customWidth="1"/>
    <col min="518" max="518" width="15.85546875" customWidth="1"/>
    <col min="519" max="519" width="16.5703125" customWidth="1"/>
    <col min="520" max="520" width="14.28515625" customWidth="1"/>
    <col min="521" max="521" width="37.140625" customWidth="1"/>
    <col min="522" max="522" width="14" customWidth="1"/>
    <col min="523" max="523" width="15.5703125" customWidth="1"/>
    <col min="524" max="524" width="3.85546875" customWidth="1"/>
    <col min="525" max="525" width="3.5703125" customWidth="1"/>
    <col min="526" max="526" width="4.140625" customWidth="1"/>
    <col min="527" max="527" width="2.85546875" customWidth="1"/>
    <col min="528" max="528" width="3.5703125" customWidth="1"/>
    <col min="529" max="529" width="3.42578125" customWidth="1"/>
    <col min="530" max="530" width="4.85546875" customWidth="1"/>
    <col min="531" max="531" width="3.28515625" customWidth="1"/>
    <col min="769" max="769" width="7.28515625" customWidth="1"/>
    <col min="770" max="770" width="39.5703125" customWidth="1"/>
    <col min="771" max="771" width="16.28515625" customWidth="1"/>
    <col min="772" max="772" width="16" customWidth="1"/>
    <col min="773" max="773" width="37.7109375" customWidth="1"/>
    <col min="774" max="774" width="15.85546875" customWidth="1"/>
    <col min="775" max="775" width="16.5703125" customWidth="1"/>
    <col min="776" max="776" width="14.28515625" customWidth="1"/>
    <col min="777" max="777" width="37.140625" customWidth="1"/>
    <col min="778" max="778" width="14" customWidth="1"/>
    <col min="779" max="779" width="15.5703125" customWidth="1"/>
    <col min="780" max="780" width="3.85546875" customWidth="1"/>
    <col min="781" max="781" width="3.5703125" customWidth="1"/>
    <col min="782" max="782" width="4.140625" customWidth="1"/>
    <col min="783" max="783" width="2.85546875" customWidth="1"/>
    <col min="784" max="784" width="3.5703125" customWidth="1"/>
    <col min="785" max="785" width="3.42578125" customWidth="1"/>
    <col min="786" max="786" width="4.85546875" customWidth="1"/>
    <col min="787" max="787" width="3.28515625" customWidth="1"/>
    <col min="1025" max="1025" width="7.28515625" customWidth="1"/>
    <col min="1026" max="1026" width="39.5703125" customWidth="1"/>
    <col min="1027" max="1027" width="16.28515625" customWidth="1"/>
    <col min="1028" max="1028" width="16" customWidth="1"/>
    <col min="1029" max="1029" width="37.7109375" customWidth="1"/>
    <col min="1030" max="1030" width="15.85546875" customWidth="1"/>
    <col min="1031" max="1031" width="16.5703125" customWidth="1"/>
    <col min="1032" max="1032" width="14.28515625" customWidth="1"/>
    <col min="1033" max="1033" width="37.140625" customWidth="1"/>
    <col min="1034" max="1034" width="14" customWidth="1"/>
    <col min="1035" max="1035" width="15.5703125" customWidth="1"/>
    <col min="1036" max="1036" width="3.85546875" customWidth="1"/>
    <col min="1037" max="1037" width="3.5703125" customWidth="1"/>
    <col min="1038" max="1038" width="4.140625" customWidth="1"/>
    <col min="1039" max="1039" width="2.85546875" customWidth="1"/>
    <col min="1040" max="1040" width="3.5703125" customWidth="1"/>
    <col min="1041" max="1041" width="3.42578125" customWidth="1"/>
    <col min="1042" max="1042" width="4.85546875" customWidth="1"/>
    <col min="1043" max="1043" width="3.28515625" customWidth="1"/>
    <col min="1281" max="1281" width="7.28515625" customWidth="1"/>
    <col min="1282" max="1282" width="39.5703125" customWidth="1"/>
    <col min="1283" max="1283" width="16.28515625" customWidth="1"/>
    <col min="1284" max="1284" width="16" customWidth="1"/>
    <col min="1285" max="1285" width="37.7109375" customWidth="1"/>
    <col min="1286" max="1286" width="15.85546875" customWidth="1"/>
    <col min="1287" max="1287" width="16.5703125" customWidth="1"/>
    <col min="1288" max="1288" width="14.28515625" customWidth="1"/>
    <col min="1289" max="1289" width="37.140625" customWidth="1"/>
    <col min="1290" max="1290" width="14" customWidth="1"/>
    <col min="1291" max="1291" width="15.5703125" customWidth="1"/>
    <col min="1292" max="1292" width="3.85546875" customWidth="1"/>
    <col min="1293" max="1293" width="3.5703125" customWidth="1"/>
    <col min="1294" max="1294" width="4.140625" customWidth="1"/>
    <col min="1295" max="1295" width="2.85546875" customWidth="1"/>
    <col min="1296" max="1296" width="3.5703125" customWidth="1"/>
    <col min="1297" max="1297" width="3.42578125" customWidth="1"/>
    <col min="1298" max="1298" width="4.85546875" customWidth="1"/>
    <col min="1299" max="1299" width="3.28515625" customWidth="1"/>
    <col min="1537" max="1537" width="7.28515625" customWidth="1"/>
    <col min="1538" max="1538" width="39.5703125" customWidth="1"/>
    <col min="1539" max="1539" width="16.28515625" customWidth="1"/>
    <col min="1540" max="1540" width="16" customWidth="1"/>
    <col min="1541" max="1541" width="37.7109375" customWidth="1"/>
    <col min="1542" max="1542" width="15.85546875" customWidth="1"/>
    <col min="1543" max="1543" width="16.5703125" customWidth="1"/>
    <col min="1544" max="1544" width="14.28515625" customWidth="1"/>
    <col min="1545" max="1545" width="37.140625" customWidth="1"/>
    <col min="1546" max="1546" width="14" customWidth="1"/>
    <col min="1547" max="1547" width="15.5703125" customWidth="1"/>
    <col min="1548" max="1548" width="3.85546875" customWidth="1"/>
    <col min="1549" max="1549" width="3.5703125" customWidth="1"/>
    <col min="1550" max="1550" width="4.140625" customWidth="1"/>
    <col min="1551" max="1551" width="2.85546875" customWidth="1"/>
    <col min="1552" max="1552" width="3.5703125" customWidth="1"/>
    <col min="1553" max="1553" width="3.42578125" customWidth="1"/>
    <col min="1554" max="1554" width="4.85546875" customWidth="1"/>
    <col min="1555" max="1555" width="3.28515625" customWidth="1"/>
    <col min="1793" max="1793" width="7.28515625" customWidth="1"/>
    <col min="1794" max="1794" width="39.5703125" customWidth="1"/>
    <col min="1795" max="1795" width="16.28515625" customWidth="1"/>
    <col min="1796" max="1796" width="16" customWidth="1"/>
    <col min="1797" max="1797" width="37.7109375" customWidth="1"/>
    <col min="1798" max="1798" width="15.85546875" customWidth="1"/>
    <col min="1799" max="1799" width="16.5703125" customWidth="1"/>
    <col min="1800" max="1800" width="14.28515625" customWidth="1"/>
    <col min="1801" max="1801" width="37.140625" customWidth="1"/>
    <col min="1802" max="1802" width="14" customWidth="1"/>
    <col min="1803" max="1803" width="15.5703125" customWidth="1"/>
    <col min="1804" max="1804" width="3.85546875" customWidth="1"/>
    <col min="1805" max="1805" width="3.5703125" customWidth="1"/>
    <col min="1806" max="1806" width="4.140625" customWidth="1"/>
    <col min="1807" max="1807" width="2.85546875" customWidth="1"/>
    <col min="1808" max="1808" width="3.5703125" customWidth="1"/>
    <col min="1809" max="1809" width="3.42578125" customWidth="1"/>
    <col min="1810" max="1810" width="4.85546875" customWidth="1"/>
    <col min="1811" max="1811" width="3.28515625" customWidth="1"/>
    <col min="2049" max="2049" width="7.28515625" customWidth="1"/>
    <col min="2050" max="2050" width="39.5703125" customWidth="1"/>
    <col min="2051" max="2051" width="16.28515625" customWidth="1"/>
    <col min="2052" max="2052" width="16" customWidth="1"/>
    <col min="2053" max="2053" width="37.7109375" customWidth="1"/>
    <col min="2054" max="2054" width="15.85546875" customWidth="1"/>
    <col min="2055" max="2055" width="16.5703125" customWidth="1"/>
    <col min="2056" max="2056" width="14.28515625" customWidth="1"/>
    <col min="2057" max="2057" width="37.140625" customWidth="1"/>
    <col min="2058" max="2058" width="14" customWidth="1"/>
    <col min="2059" max="2059" width="15.5703125" customWidth="1"/>
    <col min="2060" max="2060" width="3.85546875" customWidth="1"/>
    <col min="2061" max="2061" width="3.5703125" customWidth="1"/>
    <col min="2062" max="2062" width="4.140625" customWidth="1"/>
    <col min="2063" max="2063" width="2.85546875" customWidth="1"/>
    <col min="2064" max="2064" width="3.5703125" customWidth="1"/>
    <col min="2065" max="2065" width="3.42578125" customWidth="1"/>
    <col min="2066" max="2066" width="4.85546875" customWidth="1"/>
    <col min="2067" max="2067" width="3.28515625" customWidth="1"/>
    <col min="2305" max="2305" width="7.28515625" customWidth="1"/>
    <col min="2306" max="2306" width="39.5703125" customWidth="1"/>
    <col min="2307" max="2307" width="16.28515625" customWidth="1"/>
    <col min="2308" max="2308" width="16" customWidth="1"/>
    <col min="2309" max="2309" width="37.7109375" customWidth="1"/>
    <col min="2310" max="2310" width="15.85546875" customWidth="1"/>
    <col min="2311" max="2311" width="16.5703125" customWidth="1"/>
    <col min="2312" max="2312" width="14.28515625" customWidth="1"/>
    <col min="2313" max="2313" width="37.140625" customWidth="1"/>
    <col min="2314" max="2314" width="14" customWidth="1"/>
    <col min="2315" max="2315" width="15.5703125" customWidth="1"/>
    <col min="2316" max="2316" width="3.85546875" customWidth="1"/>
    <col min="2317" max="2317" width="3.5703125" customWidth="1"/>
    <col min="2318" max="2318" width="4.140625" customWidth="1"/>
    <col min="2319" max="2319" width="2.85546875" customWidth="1"/>
    <col min="2320" max="2320" width="3.5703125" customWidth="1"/>
    <col min="2321" max="2321" width="3.42578125" customWidth="1"/>
    <col min="2322" max="2322" width="4.85546875" customWidth="1"/>
    <col min="2323" max="2323" width="3.28515625" customWidth="1"/>
    <col min="2561" max="2561" width="7.28515625" customWidth="1"/>
    <col min="2562" max="2562" width="39.5703125" customWidth="1"/>
    <col min="2563" max="2563" width="16.28515625" customWidth="1"/>
    <col min="2564" max="2564" width="16" customWidth="1"/>
    <col min="2565" max="2565" width="37.7109375" customWidth="1"/>
    <col min="2566" max="2566" width="15.85546875" customWidth="1"/>
    <col min="2567" max="2567" width="16.5703125" customWidth="1"/>
    <col min="2568" max="2568" width="14.28515625" customWidth="1"/>
    <col min="2569" max="2569" width="37.140625" customWidth="1"/>
    <col min="2570" max="2570" width="14" customWidth="1"/>
    <col min="2571" max="2571" width="15.5703125" customWidth="1"/>
    <col min="2572" max="2572" width="3.85546875" customWidth="1"/>
    <col min="2573" max="2573" width="3.5703125" customWidth="1"/>
    <col min="2574" max="2574" width="4.140625" customWidth="1"/>
    <col min="2575" max="2575" width="2.85546875" customWidth="1"/>
    <col min="2576" max="2576" width="3.5703125" customWidth="1"/>
    <col min="2577" max="2577" width="3.42578125" customWidth="1"/>
    <col min="2578" max="2578" width="4.85546875" customWidth="1"/>
    <col min="2579" max="2579" width="3.28515625" customWidth="1"/>
    <col min="2817" max="2817" width="7.28515625" customWidth="1"/>
    <col min="2818" max="2818" width="39.5703125" customWidth="1"/>
    <col min="2819" max="2819" width="16.28515625" customWidth="1"/>
    <col min="2820" max="2820" width="16" customWidth="1"/>
    <col min="2821" max="2821" width="37.7109375" customWidth="1"/>
    <col min="2822" max="2822" width="15.85546875" customWidth="1"/>
    <col min="2823" max="2823" width="16.5703125" customWidth="1"/>
    <col min="2824" max="2824" width="14.28515625" customWidth="1"/>
    <col min="2825" max="2825" width="37.140625" customWidth="1"/>
    <col min="2826" max="2826" width="14" customWidth="1"/>
    <col min="2827" max="2827" width="15.5703125" customWidth="1"/>
    <col min="2828" max="2828" width="3.85546875" customWidth="1"/>
    <col min="2829" max="2829" width="3.5703125" customWidth="1"/>
    <col min="2830" max="2830" width="4.140625" customWidth="1"/>
    <col min="2831" max="2831" width="2.85546875" customWidth="1"/>
    <col min="2832" max="2832" width="3.5703125" customWidth="1"/>
    <col min="2833" max="2833" width="3.42578125" customWidth="1"/>
    <col min="2834" max="2834" width="4.85546875" customWidth="1"/>
    <col min="2835" max="2835" width="3.28515625" customWidth="1"/>
    <col min="3073" max="3073" width="7.28515625" customWidth="1"/>
    <col min="3074" max="3074" width="39.5703125" customWidth="1"/>
    <col min="3075" max="3075" width="16.28515625" customWidth="1"/>
    <col min="3076" max="3076" width="16" customWidth="1"/>
    <col min="3077" max="3077" width="37.7109375" customWidth="1"/>
    <col min="3078" max="3078" width="15.85546875" customWidth="1"/>
    <col min="3079" max="3079" width="16.5703125" customWidth="1"/>
    <col min="3080" max="3080" width="14.28515625" customWidth="1"/>
    <col min="3081" max="3081" width="37.140625" customWidth="1"/>
    <col min="3082" max="3082" width="14" customWidth="1"/>
    <col min="3083" max="3083" width="15.5703125" customWidth="1"/>
    <col min="3084" max="3084" width="3.85546875" customWidth="1"/>
    <col min="3085" max="3085" width="3.5703125" customWidth="1"/>
    <col min="3086" max="3086" width="4.140625" customWidth="1"/>
    <col min="3087" max="3087" width="2.85546875" customWidth="1"/>
    <col min="3088" max="3088" width="3.5703125" customWidth="1"/>
    <col min="3089" max="3089" width="3.42578125" customWidth="1"/>
    <col min="3090" max="3090" width="4.85546875" customWidth="1"/>
    <col min="3091" max="3091" width="3.28515625" customWidth="1"/>
    <col min="3329" max="3329" width="7.28515625" customWidth="1"/>
    <col min="3330" max="3330" width="39.5703125" customWidth="1"/>
    <col min="3331" max="3331" width="16.28515625" customWidth="1"/>
    <col min="3332" max="3332" width="16" customWidth="1"/>
    <col min="3333" max="3333" width="37.7109375" customWidth="1"/>
    <col min="3334" max="3334" width="15.85546875" customWidth="1"/>
    <col min="3335" max="3335" width="16.5703125" customWidth="1"/>
    <col min="3336" max="3336" width="14.28515625" customWidth="1"/>
    <col min="3337" max="3337" width="37.140625" customWidth="1"/>
    <col min="3338" max="3338" width="14" customWidth="1"/>
    <col min="3339" max="3339" width="15.5703125" customWidth="1"/>
    <col min="3340" max="3340" width="3.85546875" customWidth="1"/>
    <col min="3341" max="3341" width="3.5703125" customWidth="1"/>
    <col min="3342" max="3342" width="4.140625" customWidth="1"/>
    <col min="3343" max="3343" width="2.85546875" customWidth="1"/>
    <col min="3344" max="3344" width="3.5703125" customWidth="1"/>
    <col min="3345" max="3345" width="3.42578125" customWidth="1"/>
    <col min="3346" max="3346" width="4.85546875" customWidth="1"/>
    <col min="3347" max="3347" width="3.28515625" customWidth="1"/>
    <col min="3585" max="3585" width="7.28515625" customWidth="1"/>
    <col min="3586" max="3586" width="39.5703125" customWidth="1"/>
    <col min="3587" max="3587" width="16.28515625" customWidth="1"/>
    <col min="3588" max="3588" width="16" customWidth="1"/>
    <col min="3589" max="3589" width="37.7109375" customWidth="1"/>
    <col min="3590" max="3590" width="15.85546875" customWidth="1"/>
    <col min="3591" max="3591" width="16.5703125" customWidth="1"/>
    <col min="3592" max="3592" width="14.28515625" customWidth="1"/>
    <col min="3593" max="3593" width="37.140625" customWidth="1"/>
    <col min="3594" max="3594" width="14" customWidth="1"/>
    <col min="3595" max="3595" width="15.5703125" customWidth="1"/>
    <col min="3596" max="3596" width="3.85546875" customWidth="1"/>
    <col min="3597" max="3597" width="3.5703125" customWidth="1"/>
    <col min="3598" max="3598" width="4.140625" customWidth="1"/>
    <col min="3599" max="3599" width="2.85546875" customWidth="1"/>
    <col min="3600" max="3600" width="3.5703125" customWidth="1"/>
    <col min="3601" max="3601" width="3.42578125" customWidth="1"/>
    <col min="3602" max="3602" width="4.85546875" customWidth="1"/>
    <col min="3603" max="3603" width="3.28515625" customWidth="1"/>
    <col min="3841" max="3841" width="7.28515625" customWidth="1"/>
    <col min="3842" max="3842" width="39.5703125" customWidth="1"/>
    <col min="3843" max="3843" width="16.28515625" customWidth="1"/>
    <col min="3844" max="3844" width="16" customWidth="1"/>
    <col min="3845" max="3845" width="37.7109375" customWidth="1"/>
    <col min="3846" max="3846" width="15.85546875" customWidth="1"/>
    <col min="3847" max="3847" width="16.5703125" customWidth="1"/>
    <col min="3848" max="3848" width="14.28515625" customWidth="1"/>
    <col min="3849" max="3849" width="37.140625" customWidth="1"/>
    <col min="3850" max="3850" width="14" customWidth="1"/>
    <col min="3851" max="3851" width="15.5703125" customWidth="1"/>
    <col min="3852" max="3852" width="3.85546875" customWidth="1"/>
    <col min="3853" max="3853" width="3.5703125" customWidth="1"/>
    <col min="3854" max="3854" width="4.140625" customWidth="1"/>
    <col min="3855" max="3855" width="2.85546875" customWidth="1"/>
    <col min="3856" max="3856" width="3.5703125" customWidth="1"/>
    <col min="3857" max="3857" width="3.42578125" customWidth="1"/>
    <col min="3858" max="3858" width="4.85546875" customWidth="1"/>
    <col min="3859" max="3859" width="3.28515625" customWidth="1"/>
    <col min="4097" max="4097" width="7.28515625" customWidth="1"/>
    <col min="4098" max="4098" width="39.5703125" customWidth="1"/>
    <col min="4099" max="4099" width="16.28515625" customWidth="1"/>
    <col min="4100" max="4100" width="16" customWidth="1"/>
    <col min="4101" max="4101" width="37.7109375" customWidth="1"/>
    <col min="4102" max="4102" width="15.85546875" customWidth="1"/>
    <col min="4103" max="4103" width="16.5703125" customWidth="1"/>
    <col min="4104" max="4104" width="14.28515625" customWidth="1"/>
    <col min="4105" max="4105" width="37.140625" customWidth="1"/>
    <col min="4106" max="4106" width="14" customWidth="1"/>
    <col min="4107" max="4107" width="15.5703125" customWidth="1"/>
    <col min="4108" max="4108" width="3.85546875" customWidth="1"/>
    <col min="4109" max="4109" width="3.5703125" customWidth="1"/>
    <col min="4110" max="4110" width="4.140625" customWidth="1"/>
    <col min="4111" max="4111" width="2.85546875" customWidth="1"/>
    <col min="4112" max="4112" width="3.5703125" customWidth="1"/>
    <col min="4113" max="4113" width="3.42578125" customWidth="1"/>
    <col min="4114" max="4114" width="4.85546875" customWidth="1"/>
    <col min="4115" max="4115" width="3.28515625" customWidth="1"/>
    <col min="4353" max="4353" width="7.28515625" customWidth="1"/>
    <col min="4354" max="4354" width="39.5703125" customWidth="1"/>
    <col min="4355" max="4355" width="16.28515625" customWidth="1"/>
    <col min="4356" max="4356" width="16" customWidth="1"/>
    <col min="4357" max="4357" width="37.7109375" customWidth="1"/>
    <col min="4358" max="4358" width="15.85546875" customWidth="1"/>
    <col min="4359" max="4359" width="16.5703125" customWidth="1"/>
    <col min="4360" max="4360" width="14.28515625" customWidth="1"/>
    <col min="4361" max="4361" width="37.140625" customWidth="1"/>
    <col min="4362" max="4362" width="14" customWidth="1"/>
    <col min="4363" max="4363" width="15.5703125" customWidth="1"/>
    <col min="4364" max="4364" width="3.85546875" customWidth="1"/>
    <col min="4365" max="4365" width="3.5703125" customWidth="1"/>
    <col min="4366" max="4366" width="4.140625" customWidth="1"/>
    <col min="4367" max="4367" width="2.85546875" customWidth="1"/>
    <col min="4368" max="4368" width="3.5703125" customWidth="1"/>
    <col min="4369" max="4369" width="3.42578125" customWidth="1"/>
    <col min="4370" max="4370" width="4.85546875" customWidth="1"/>
    <col min="4371" max="4371" width="3.28515625" customWidth="1"/>
    <col min="4609" max="4609" width="7.28515625" customWidth="1"/>
    <col min="4610" max="4610" width="39.5703125" customWidth="1"/>
    <col min="4611" max="4611" width="16.28515625" customWidth="1"/>
    <col min="4612" max="4612" width="16" customWidth="1"/>
    <col min="4613" max="4613" width="37.7109375" customWidth="1"/>
    <col min="4614" max="4614" width="15.85546875" customWidth="1"/>
    <col min="4615" max="4615" width="16.5703125" customWidth="1"/>
    <col min="4616" max="4616" width="14.28515625" customWidth="1"/>
    <col min="4617" max="4617" width="37.140625" customWidth="1"/>
    <col min="4618" max="4618" width="14" customWidth="1"/>
    <col min="4619" max="4619" width="15.5703125" customWidth="1"/>
    <col min="4620" max="4620" width="3.85546875" customWidth="1"/>
    <col min="4621" max="4621" width="3.5703125" customWidth="1"/>
    <col min="4622" max="4622" width="4.140625" customWidth="1"/>
    <col min="4623" max="4623" width="2.85546875" customWidth="1"/>
    <col min="4624" max="4624" width="3.5703125" customWidth="1"/>
    <col min="4625" max="4625" width="3.42578125" customWidth="1"/>
    <col min="4626" max="4626" width="4.85546875" customWidth="1"/>
    <col min="4627" max="4627" width="3.28515625" customWidth="1"/>
    <col min="4865" max="4865" width="7.28515625" customWidth="1"/>
    <col min="4866" max="4866" width="39.5703125" customWidth="1"/>
    <col min="4867" max="4867" width="16.28515625" customWidth="1"/>
    <col min="4868" max="4868" width="16" customWidth="1"/>
    <col min="4869" max="4869" width="37.7109375" customWidth="1"/>
    <col min="4870" max="4870" width="15.85546875" customWidth="1"/>
    <col min="4871" max="4871" width="16.5703125" customWidth="1"/>
    <col min="4872" max="4872" width="14.28515625" customWidth="1"/>
    <col min="4873" max="4873" width="37.140625" customWidth="1"/>
    <col min="4874" max="4874" width="14" customWidth="1"/>
    <col min="4875" max="4875" width="15.5703125" customWidth="1"/>
    <col min="4876" max="4876" width="3.85546875" customWidth="1"/>
    <col min="4877" max="4877" width="3.5703125" customWidth="1"/>
    <col min="4878" max="4878" width="4.140625" customWidth="1"/>
    <col min="4879" max="4879" width="2.85546875" customWidth="1"/>
    <col min="4880" max="4880" width="3.5703125" customWidth="1"/>
    <col min="4881" max="4881" width="3.42578125" customWidth="1"/>
    <col min="4882" max="4882" width="4.85546875" customWidth="1"/>
    <col min="4883" max="4883" width="3.28515625" customWidth="1"/>
    <col min="5121" max="5121" width="7.28515625" customWidth="1"/>
    <col min="5122" max="5122" width="39.5703125" customWidth="1"/>
    <col min="5123" max="5123" width="16.28515625" customWidth="1"/>
    <col min="5124" max="5124" width="16" customWidth="1"/>
    <col min="5125" max="5125" width="37.7109375" customWidth="1"/>
    <col min="5126" max="5126" width="15.85546875" customWidth="1"/>
    <col min="5127" max="5127" width="16.5703125" customWidth="1"/>
    <col min="5128" max="5128" width="14.28515625" customWidth="1"/>
    <col min="5129" max="5129" width="37.140625" customWidth="1"/>
    <col min="5130" max="5130" width="14" customWidth="1"/>
    <col min="5131" max="5131" width="15.5703125" customWidth="1"/>
    <col min="5132" max="5132" width="3.85546875" customWidth="1"/>
    <col min="5133" max="5133" width="3.5703125" customWidth="1"/>
    <col min="5134" max="5134" width="4.140625" customWidth="1"/>
    <col min="5135" max="5135" width="2.85546875" customWidth="1"/>
    <col min="5136" max="5136" width="3.5703125" customWidth="1"/>
    <col min="5137" max="5137" width="3.42578125" customWidth="1"/>
    <col min="5138" max="5138" width="4.85546875" customWidth="1"/>
    <col min="5139" max="5139" width="3.28515625" customWidth="1"/>
    <col min="5377" max="5377" width="7.28515625" customWidth="1"/>
    <col min="5378" max="5378" width="39.5703125" customWidth="1"/>
    <col min="5379" max="5379" width="16.28515625" customWidth="1"/>
    <col min="5380" max="5380" width="16" customWidth="1"/>
    <col min="5381" max="5381" width="37.7109375" customWidth="1"/>
    <col min="5382" max="5382" width="15.85546875" customWidth="1"/>
    <col min="5383" max="5383" width="16.5703125" customWidth="1"/>
    <col min="5384" max="5384" width="14.28515625" customWidth="1"/>
    <col min="5385" max="5385" width="37.140625" customWidth="1"/>
    <col min="5386" max="5386" width="14" customWidth="1"/>
    <col min="5387" max="5387" width="15.5703125" customWidth="1"/>
    <col min="5388" max="5388" width="3.85546875" customWidth="1"/>
    <col min="5389" max="5389" width="3.5703125" customWidth="1"/>
    <col min="5390" max="5390" width="4.140625" customWidth="1"/>
    <col min="5391" max="5391" width="2.85546875" customWidth="1"/>
    <col min="5392" max="5392" width="3.5703125" customWidth="1"/>
    <col min="5393" max="5393" width="3.42578125" customWidth="1"/>
    <col min="5394" max="5394" width="4.85546875" customWidth="1"/>
    <col min="5395" max="5395" width="3.28515625" customWidth="1"/>
    <col min="5633" max="5633" width="7.28515625" customWidth="1"/>
    <col min="5634" max="5634" width="39.5703125" customWidth="1"/>
    <col min="5635" max="5635" width="16.28515625" customWidth="1"/>
    <col min="5636" max="5636" width="16" customWidth="1"/>
    <col min="5637" max="5637" width="37.7109375" customWidth="1"/>
    <col min="5638" max="5638" width="15.85546875" customWidth="1"/>
    <col min="5639" max="5639" width="16.5703125" customWidth="1"/>
    <col min="5640" max="5640" width="14.28515625" customWidth="1"/>
    <col min="5641" max="5641" width="37.140625" customWidth="1"/>
    <col min="5642" max="5642" width="14" customWidth="1"/>
    <col min="5643" max="5643" width="15.5703125" customWidth="1"/>
    <col min="5644" max="5644" width="3.85546875" customWidth="1"/>
    <col min="5645" max="5645" width="3.5703125" customWidth="1"/>
    <col min="5646" max="5646" width="4.140625" customWidth="1"/>
    <col min="5647" max="5647" width="2.85546875" customWidth="1"/>
    <col min="5648" max="5648" width="3.5703125" customWidth="1"/>
    <col min="5649" max="5649" width="3.42578125" customWidth="1"/>
    <col min="5650" max="5650" width="4.85546875" customWidth="1"/>
    <col min="5651" max="5651" width="3.28515625" customWidth="1"/>
    <col min="5889" max="5889" width="7.28515625" customWidth="1"/>
    <col min="5890" max="5890" width="39.5703125" customWidth="1"/>
    <col min="5891" max="5891" width="16.28515625" customWidth="1"/>
    <col min="5892" max="5892" width="16" customWidth="1"/>
    <col min="5893" max="5893" width="37.7109375" customWidth="1"/>
    <col min="5894" max="5894" width="15.85546875" customWidth="1"/>
    <col min="5895" max="5895" width="16.5703125" customWidth="1"/>
    <col min="5896" max="5896" width="14.28515625" customWidth="1"/>
    <col min="5897" max="5897" width="37.140625" customWidth="1"/>
    <col min="5898" max="5898" width="14" customWidth="1"/>
    <col min="5899" max="5899" width="15.5703125" customWidth="1"/>
    <col min="5900" max="5900" width="3.85546875" customWidth="1"/>
    <col min="5901" max="5901" width="3.5703125" customWidth="1"/>
    <col min="5902" max="5902" width="4.140625" customWidth="1"/>
    <col min="5903" max="5903" width="2.85546875" customWidth="1"/>
    <col min="5904" max="5904" width="3.5703125" customWidth="1"/>
    <col min="5905" max="5905" width="3.42578125" customWidth="1"/>
    <col min="5906" max="5906" width="4.85546875" customWidth="1"/>
    <col min="5907" max="5907" width="3.28515625" customWidth="1"/>
    <col min="6145" max="6145" width="7.28515625" customWidth="1"/>
    <col min="6146" max="6146" width="39.5703125" customWidth="1"/>
    <col min="6147" max="6147" width="16.28515625" customWidth="1"/>
    <col min="6148" max="6148" width="16" customWidth="1"/>
    <col min="6149" max="6149" width="37.7109375" customWidth="1"/>
    <col min="6150" max="6150" width="15.85546875" customWidth="1"/>
    <col min="6151" max="6151" width="16.5703125" customWidth="1"/>
    <col min="6152" max="6152" width="14.28515625" customWidth="1"/>
    <col min="6153" max="6153" width="37.140625" customWidth="1"/>
    <col min="6154" max="6154" width="14" customWidth="1"/>
    <col min="6155" max="6155" width="15.5703125" customWidth="1"/>
    <col min="6156" max="6156" width="3.85546875" customWidth="1"/>
    <col min="6157" max="6157" width="3.5703125" customWidth="1"/>
    <col min="6158" max="6158" width="4.140625" customWidth="1"/>
    <col min="6159" max="6159" width="2.85546875" customWidth="1"/>
    <col min="6160" max="6160" width="3.5703125" customWidth="1"/>
    <col min="6161" max="6161" width="3.42578125" customWidth="1"/>
    <col min="6162" max="6162" width="4.85546875" customWidth="1"/>
    <col min="6163" max="6163" width="3.28515625" customWidth="1"/>
    <col min="6401" max="6401" width="7.28515625" customWidth="1"/>
    <col min="6402" max="6402" width="39.5703125" customWidth="1"/>
    <col min="6403" max="6403" width="16.28515625" customWidth="1"/>
    <col min="6404" max="6404" width="16" customWidth="1"/>
    <col min="6405" max="6405" width="37.7109375" customWidth="1"/>
    <col min="6406" max="6406" width="15.85546875" customWidth="1"/>
    <col min="6407" max="6407" width="16.5703125" customWidth="1"/>
    <col min="6408" max="6408" width="14.28515625" customWidth="1"/>
    <col min="6409" max="6409" width="37.140625" customWidth="1"/>
    <col min="6410" max="6410" width="14" customWidth="1"/>
    <col min="6411" max="6411" width="15.5703125" customWidth="1"/>
    <col min="6412" max="6412" width="3.85546875" customWidth="1"/>
    <col min="6413" max="6413" width="3.5703125" customWidth="1"/>
    <col min="6414" max="6414" width="4.140625" customWidth="1"/>
    <col min="6415" max="6415" width="2.85546875" customWidth="1"/>
    <col min="6416" max="6416" width="3.5703125" customWidth="1"/>
    <col min="6417" max="6417" width="3.42578125" customWidth="1"/>
    <col min="6418" max="6418" width="4.85546875" customWidth="1"/>
    <col min="6419" max="6419" width="3.28515625" customWidth="1"/>
    <col min="6657" max="6657" width="7.28515625" customWidth="1"/>
    <col min="6658" max="6658" width="39.5703125" customWidth="1"/>
    <col min="6659" max="6659" width="16.28515625" customWidth="1"/>
    <col min="6660" max="6660" width="16" customWidth="1"/>
    <col min="6661" max="6661" width="37.7109375" customWidth="1"/>
    <col min="6662" max="6662" width="15.85546875" customWidth="1"/>
    <col min="6663" max="6663" width="16.5703125" customWidth="1"/>
    <col min="6664" max="6664" width="14.28515625" customWidth="1"/>
    <col min="6665" max="6665" width="37.140625" customWidth="1"/>
    <col min="6666" max="6666" width="14" customWidth="1"/>
    <col min="6667" max="6667" width="15.5703125" customWidth="1"/>
    <col min="6668" max="6668" width="3.85546875" customWidth="1"/>
    <col min="6669" max="6669" width="3.5703125" customWidth="1"/>
    <col min="6670" max="6670" width="4.140625" customWidth="1"/>
    <col min="6671" max="6671" width="2.85546875" customWidth="1"/>
    <col min="6672" max="6672" width="3.5703125" customWidth="1"/>
    <col min="6673" max="6673" width="3.42578125" customWidth="1"/>
    <col min="6674" max="6674" width="4.85546875" customWidth="1"/>
    <col min="6675" max="6675" width="3.28515625" customWidth="1"/>
    <col min="6913" max="6913" width="7.28515625" customWidth="1"/>
    <col min="6914" max="6914" width="39.5703125" customWidth="1"/>
    <col min="6915" max="6915" width="16.28515625" customWidth="1"/>
    <col min="6916" max="6916" width="16" customWidth="1"/>
    <col min="6917" max="6917" width="37.7109375" customWidth="1"/>
    <col min="6918" max="6918" width="15.85546875" customWidth="1"/>
    <col min="6919" max="6919" width="16.5703125" customWidth="1"/>
    <col min="6920" max="6920" width="14.28515625" customWidth="1"/>
    <col min="6921" max="6921" width="37.140625" customWidth="1"/>
    <col min="6922" max="6922" width="14" customWidth="1"/>
    <col min="6923" max="6923" width="15.5703125" customWidth="1"/>
    <col min="6924" max="6924" width="3.85546875" customWidth="1"/>
    <col min="6925" max="6925" width="3.5703125" customWidth="1"/>
    <col min="6926" max="6926" width="4.140625" customWidth="1"/>
    <col min="6927" max="6927" width="2.85546875" customWidth="1"/>
    <col min="6928" max="6928" width="3.5703125" customWidth="1"/>
    <col min="6929" max="6929" width="3.42578125" customWidth="1"/>
    <col min="6930" max="6930" width="4.85546875" customWidth="1"/>
    <col min="6931" max="6931" width="3.28515625" customWidth="1"/>
    <col min="7169" max="7169" width="7.28515625" customWidth="1"/>
    <col min="7170" max="7170" width="39.5703125" customWidth="1"/>
    <col min="7171" max="7171" width="16.28515625" customWidth="1"/>
    <col min="7172" max="7172" width="16" customWidth="1"/>
    <col min="7173" max="7173" width="37.7109375" customWidth="1"/>
    <col min="7174" max="7174" width="15.85546875" customWidth="1"/>
    <col min="7175" max="7175" width="16.5703125" customWidth="1"/>
    <col min="7176" max="7176" width="14.28515625" customWidth="1"/>
    <col min="7177" max="7177" width="37.140625" customWidth="1"/>
    <col min="7178" max="7178" width="14" customWidth="1"/>
    <col min="7179" max="7179" width="15.5703125" customWidth="1"/>
    <col min="7180" max="7180" width="3.85546875" customWidth="1"/>
    <col min="7181" max="7181" width="3.5703125" customWidth="1"/>
    <col min="7182" max="7182" width="4.140625" customWidth="1"/>
    <col min="7183" max="7183" width="2.85546875" customWidth="1"/>
    <col min="7184" max="7184" width="3.5703125" customWidth="1"/>
    <col min="7185" max="7185" width="3.42578125" customWidth="1"/>
    <col min="7186" max="7186" width="4.85546875" customWidth="1"/>
    <col min="7187" max="7187" width="3.28515625" customWidth="1"/>
    <col min="7425" max="7425" width="7.28515625" customWidth="1"/>
    <col min="7426" max="7426" width="39.5703125" customWidth="1"/>
    <col min="7427" max="7427" width="16.28515625" customWidth="1"/>
    <col min="7428" max="7428" width="16" customWidth="1"/>
    <col min="7429" max="7429" width="37.7109375" customWidth="1"/>
    <col min="7430" max="7430" width="15.85546875" customWidth="1"/>
    <col min="7431" max="7431" width="16.5703125" customWidth="1"/>
    <col min="7432" max="7432" width="14.28515625" customWidth="1"/>
    <col min="7433" max="7433" width="37.140625" customWidth="1"/>
    <col min="7434" max="7434" width="14" customWidth="1"/>
    <col min="7435" max="7435" width="15.5703125" customWidth="1"/>
    <col min="7436" max="7436" width="3.85546875" customWidth="1"/>
    <col min="7437" max="7437" width="3.5703125" customWidth="1"/>
    <col min="7438" max="7438" width="4.140625" customWidth="1"/>
    <col min="7439" max="7439" width="2.85546875" customWidth="1"/>
    <col min="7440" max="7440" width="3.5703125" customWidth="1"/>
    <col min="7441" max="7441" width="3.42578125" customWidth="1"/>
    <col min="7442" max="7442" width="4.85546875" customWidth="1"/>
    <col min="7443" max="7443" width="3.28515625" customWidth="1"/>
    <col min="7681" max="7681" width="7.28515625" customWidth="1"/>
    <col min="7682" max="7682" width="39.5703125" customWidth="1"/>
    <col min="7683" max="7683" width="16.28515625" customWidth="1"/>
    <col min="7684" max="7684" width="16" customWidth="1"/>
    <col min="7685" max="7685" width="37.7109375" customWidth="1"/>
    <col min="7686" max="7686" width="15.85546875" customWidth="1"/>
    <col min="7687" max="7687" width="16.5703125" customWidth="1"/>
    <col min="7688" max="7688" width="14.28515625" customWidth="1"/>
    <col min="7689" max="7689" width="37.140625" customWidth="1"/>
    <col min="7690" max="7690" width="14" customWidth="1"/>
    <col min="7691" max="7691" width="15.5703125" customWidth="1"/>
    <col min="7692" max="7692" width="3.85546875" customWidth="1"/>
    <col min="7693" max="7693" width="3.5703125" customWidth="1"/>
    <col min="7694" max="7694" width="4.140625" customWidth="1"/>
    <col min="7695" max="7695" width="2.85546875" customWidth="1"/>
    <col min="7696" max="7696" width="3.5703125" customWidth="1"/>
    <col min="7697" max="7697" width="3.42578125" customWidth="1"/>
    <col min="7698" max="7698" width="4.85546875" customWidth="1"/>
    <col min="7699" max="7699" width="3.28515625" customWidth="1"/>
    <col min="7937" max="7937" width="7.28515625" customWidth="1"/>
    <col min="7938" max="7938" width="39.5703125" customWidth="1"/>
    <col min="7939" max="7939" width="16.28515625" customWidth="1"/>
    <col min="7940" max="7940" width="16" customWidth="1"/>
    <col min="7941" max="7941" width="37.7109375" customWidth="1"/>
    <col min="7942" max="7942" width="15.85546875" customWidth="1"/>
    <col min="7943" max="7943" width="16.5703125" customWidth="1"/>
    <col min="7944" max="7944" width="14.28515625" customWidth="1"/>
    <col min="7945" max="7945" width="37.140625" customWidth="1"/>
    <col min="7946" max="7946" width="14" customWidth="1"/>
    <col min="7947" max="7947" width="15.5703125" customWidth="1"/>
    <col min="7948" max="7948" width="3.85546875" customWidth="1"/>
    <col min="7949" max="7949" width="3.5703125" customWidth="1"/>
    <col min="7950" max="7950" width="4.140625" customWidth="1"/>
    <col min="7951" max="7951" width="2.85546875" customWidth="1"/>
    <col min="7952" max="7952" width="3.5703125" customWidth="1"/>
    <col min="7953" max="7953" width="3.42578125" customWidth="1"/>
    <col min="7954" max="7954" width="4.85546875" customWidth="1"/>
    <col min="7955" max="7955" width="3.28515625" customWidth="1"/>
    <col min="8193" max="8193" width="7.28515625" customWidth="1"/>
    <col min="8194" max="8194" width="39.5703125" customWidth="1"/>
    <col min="8195" max="8195" width="16.28515625" customWidth="1"/>
    <col min="8196" max="8196" width="16" customWidth="1"/>
    <col min="8197" max="8197" width="37.7109375" customWidth="1"/>
    <col min="8198" max="8198" width="15.85546875" customWidth="1"/>
    <col min="8199" max="8199" width="16.5703125" customWidth="1"/>
    <col min="8200" max="8200" width="14.28515625" customWidth="1"/>
    <col min="8201" max="8201" width="37.140625" customWidth="1"/>
    <col min="8202" max="8202" width="14" customWidth="1"/>
    <col min="8203" max="8203" width="15.5703125" customWidth="1"/>
    <col min="8204" max="8204" width="3.85546875" customWidth="1"/>
    <col min="8205" max="8205" width="3.5703125" customWidth="1"/>
    <col min="8206" max="8206" width="4.140625" customWidth="1"/>
    <col min="8207" max="8207" width="2.85546875" customWidth="1"/>
    <col min="8208" max="8208" width="3.5703125" customWidth="1"/>
    <col min="8209" max="8209" width="3.42578125" customWidth="1"/>
    <col min="8210" max="8210" width="4.85546875" customWidth="1"/>
    <col min="8211" max="8211" width="3.28515625" customWidth="1"/>
    <col min="8449" max="8449" width="7.28515625" customWidth="1"/>
    <col min="8450" max="8450" width="39.5703125" customWidth="1"/>
    <col min="8451" max="8451" width="16.28515625" customWidth="1"/>
    <col min="8452" max="8452" width="16" customWidth="1"/>
    <col min="8453" max="8453" width="37.7109375" customWidth="1"/>
    <col min="8454" max="8454" width="15.85546875" customWidth="1"/>
    <col min="8455" max="8455" width="16.5703125" customWidth="1"/>
    <col min="8456" max="8456" width="14.28515625" customWidth="1"/>
    <col min="8457" max="8457" width="37.140625" customWidth="1"/>
    <col min="8458" max="8458" width="14" customWidth="1"/>
    <col min="8459" max="8459" width="15.5703125" customWidth="1"/>
    <col min="8460" max="8460" width="3.85546875" customWidth="1"/>
    <col min="8461" max="8461" width="3.5703125" customWidth="1"/>
    <col min="8462" max="8462" width="4.140625" customWidth="1"/>
    <col min="8463" max="8463" width="2.85546875" customWidth="1"/>
    <col min="8464" max="8464" width="3.5703125" customWidth="1"/>
    <col min="8465" max="8465" width="3.42578125" customWidth="1"/>
    <col min="8466" max="8466" width="4.85546875" customWidth="1"/>
    <col min="8467" max="8467" width="3.28515625" customWidth="1"/>
    <col min="8705" max="8705" width="7.28515625" customWidth="1"/>
    <col min="8706" max="8706" width="39.5703125" customWidth="1"/>
    <col min="8707" max="8707" width="16.28515625" customWidth="1"/>
    <col min="8708" max="8708" width="16" customWidth="1"/>
    <col min="8709" max="8709" width="37.7109375" customWidth="1"/>
    <col min="8710" max="8710" width="15.85546875" customWidth="1"/>
    <col min="8711" max="8711" width="16.5703125" customWidth="1"/>
    <col min="8712" max="8712" width="14.28515625" customWidth="1"/>
    <col min="8713" max="8713" width="37.140625" customWidth="1"/>
    <col min="8714" max="8714" width="14" customWidth="1"/>
    <col min="8715" max="8715" width="15.5703125" customWidth="1"/>
    <col min="8716" max="8716" width="3.85546875" customWidth="1"/>
    <col min="8717" max="8717" width="3.5703125" customWidth="1"/>
    <col min="8718" max="8718" width="4.140625" customWidth="1"/>
    <col min="8719" max="8719" width="2.85546875" customWidth="1"/>
    <col min="8720" max="8720" width="3.5703125" customWidth="1"/>
    <col min="8721" max="8721" width="3.42578125" customWidth="1"/>
    <col min="8722" max="8722" width="4.85546875" customWidth="1"/>
    <col min="8723" max="8723" width="3.28515625" customWidth="1"/>
    <col min="8961" max="8961" width="7.28515625" customWidth="1"/>
    <col min="8962" max="8962" width="39.5703125" customWidth="1"/>
    <col min="8963" max="8963" width="16.28515625" customWidth="1"/>
    <col min="8964" max="8964" width="16" customWidth="1"/>
    <col min="8965" max="8965" width="37.7109375" customWidth="1"/>
    <col min="8966" max="8966" width="15.85546875" customWidth="1"/>
    <col min="8967" max="8967" width="16.5703125" customWidth="1"/>
    <col min="8968" max="8968" width="14.28515625" customWidth="1"/>
    <col min="8969" max="8969" width="37.140625" customWidth="1"/>
    <col min="8970" max="8970" width="14" customWidth="1"/>
    <col min="8971" max="8971" width="15.5703125" customWidth="1"/>
    <col min="8972" max="8972" width="3.85546875" customWidth="1"/>
    <col min="8973" max="8973" width="3.5703125" customWidth="1"/>
    <col min="8974" max="8974" width="4.140625" customWidth="1"/>
    <col min="8975" max="8975" width="2.85546875" customWidth="1"/>
    <col min="8976" max="8976" width="3.5703125" customWidth="1"/>
    <col min="8977" max="8977" width="3.42578125" customWidth="1"/>
    <col min="8978" max="8978" width="4.85546875" customWidth="1"/>
    <col min="8979" max="8979" width="3.28515625" customWidth="1"/>
    <col min="9217" max="9217" width="7.28515625" customWidth="1"/>
    <col min="9218" max="9218" width="39.5703125" customWidth="1"/>
    <col min="9219" max="9219" width="16.28515625" customWidth="1"/>
    <col min="9220" max="9220" width="16" customWidth="1"/>
    <col min="9221" max="9221" width="37.7109375" customWidth="1"/>
    <col min="9222" max="9222" width="15.85546875" customWidth="1"/>
    <col min="9223" max="9223" width="16.5703125" customWidth="1"/>
    <col min="9224" max="9224" width="14.28515625" customWidth="1"/>
    <col min="9225" max="9225" width="37.140625" customWidth="1"/>
    <col min="9226" max="9226" width="14" customWidth="1"/>
    <col min="9227" max="9227" width="15.5703125" customWidth="1"/>
    <col min="9228" max="9228" width="3.85546875" customWidth="1"/>
    <col min="9229" max="9229" width="3.5703125" customWidth="1"/>
    <col min="9230" max="9230" width="4.140625" customWidth="1"/>
    <col min="9231" max="9231" width="2.85546875" customWidth="1"/>
    <col min="9232" max="9232" width="3.5703125" customWidth="1"/>
    <col min="9233" max="9233" width="3.42578125" customWidth="1"/>
    <col min="9234" max="9234" width="4.85546875" customWidth="1"/>
    <col min="9235" max="9235" width="3.28515625" customWidth="1"/>
    <col min="9473" max="9473" width="7.28515625" customWidth="1"/>
    <col min="9474" max="9474" width="39.5703125" customWidth="1"/>
    <col min="9475" max="9475" width="16.28515625" customWidth="1"/>
    <col min="9476" max="9476" width="16" customWidth="1"/>
    <col min="9477" max="9477" width="37.7109375" customWidth="1"/>
    <col min="9478" max="9478" width="15.85546875" customWidth="1"/>
    <col min="9479" max="9479" width="16.5703125" customWidth="1"/>
    <col min="9480" max="9480" width="14.28515625" customWidth="1"/>
    <col min="9481" max="9481" width="37.140625" customWidth="1"/>
    <col min="9482" max="9482" width="14" customWidth="1"/>
    <col min="9483" max="9483" width="15.5703125" customWidth="1"/>
    <col min="9484" max="9484" width="3.85546875" customWidth="1"/>
    <col min="9485" max="9485" width="3.5703125" customWidth="1"/>
    <col min="9486" max="9486" width="4.140625" customWidth="1"/>
    <col min="9487" max="9487" width="2.85546875" customWidth="1"/>
    <col min="9488" max="9488" width="3.5703125" customWidth="1"/>
    <col min="9489" max="9489" width="3.42578125" customWidth="1"/>
    <col min="9490" max="9490" width="4.85546875" customWidth="1"/>
    <col min="9491" max="9491" width="3.28515625" customWidth="1"/>
    <col min="9729" max="9729" width="7.28515625" customWidth="1"/>
    <col min="9730" max="9730" width="39.5703125" customWidth="1"/>
    <col min="9731" max="9731" width="16.28515625" customWidth="1"/>
    <col min="9732" max="9732" width="16" customWidth="1"/>
    <col min="9733" max="9733" width="37.7109375" customWidth="1"/>
    <col min="9734" max="9734" width="15.85546875" customWidth="1"/>
    <col min="9735" max="9735" width="16.5703125" customWidth="1"/>
    <col min="9736" max="9736" width="14.28515625" customWidth="1"/>
    <col min="9737" max="9737" width="37.140625" customWidth="1"/>
    <col min="9738" max="9738" width="14" customWidth="1"/>
    <col min="9739" max="9739" width="15.5703125" customWidth="1"/>
    <col min="9740" max="9740" width="3.85546875" customWidth="1"/>
    <col min="9741" max="9741" width="3.5703125" customWidth="1"/>
    <col min="9742" max="9742" width="4.140625" customWidth="1"/>
    <col min="9743" max="9743" width="2.85546875" customWidth="1"/>
    <col min="9744" max="9744" width="3.5703125" customWidth="1"/>
    <col min="9745" max="9745" width="3.42578125" customWidth="1"/>
    <col min="9746" max="9746" width="4.85546875" customWidth="1"/>
    <col min="9747" max="9747" width="3.28515625" customWidth="1"/>
    <col min="9985" max="9985" width="7.28515625" customWidth="1"/>
    <col min="9986" max="9986" width="39.5703125" customWidth="1"/>
    <col min="9987" max="9987" width="16.28515625" customWidth="1"/>
    <col min="9988" max="9988" width="16" customWidth="1"/>
    <col min="9989" max="9989" width="37.7109375" customWidth="1"/>
    <col min="9990" max="9990" width="15.85546875" customWidth="1"/>
    <col min="9991" max="9991" width="16.5703125" customWidth="1"/>
    <col min="9992" max="9992" width="14.28515625" customWidth="1"/>
    <col min="9993" max="9993" width="37.140625" customWidth="1"/>
    <col min="9994" max="9994" width="14" customWidth="1"/>
    <col min="9995" max="9995" width="15.5703125" customWidth="1"/>
    <col min="9996" max="9996" width="3.85546875" customWidth="1"/>
    <col min="9997" max="9997" width="3.5703125" customWidth="1"/>
    <col min="9998" max="9998" width="4.140625" customWidth="1"/>
    <col min="9999" max="9999" width="2.85546875" customWidth="1"/>
    <col min="10000" max="10000" width="3.5703125" customWidth="1"/>
    <col min="10001" max="10001" width="3.42578125" customWidth="1"/>
    <col min="10002" max="10002" width="4.85546875" customWidth="1"/>
    <col min="10003" max="10003" width="3.28515625" customWidth="1"/>
    <col min="10241" max="10241" width="7.28515625" customWidth="1"/>
    <col min="10242" max="10242" width="39.5703125" customWidth="1"/>
    <col min="10243" max="10243" width="16.28515625" customWidth="1"/>
    <col min="10244" max="10244" width="16" customWidth="1"/>
    <col min="10245" max="10245" width="37.7109375" customWidth="1"/>
    <col min="10246" max="10246" width="15.85546875" customWidth="1"/>
    <col min="10247" max="10247" width="16.5703125" customWidth="1"/>
    <col min="10248" max="10248" width="14.28515625" customWidth="1"/>
    <col min="10249" max="10249" width="37.140625" customWidth="1"/>
    <col min="10250" max="10250" width="14" customWidth="1"/>
    <col min="10251" max="10251" width="15.5703125" customWidth="1"/>
    <col min="10252" max="10252" width="3.85546875" customWidth="1"/>
    <col min="10253" max="10253" width="3.5703125" customWidth="1"/>
    <col min="10254" max="10254" width="4.140625" customWidth="1"/>
    <col min="10255" max="10255" width="2.85546875" customWidth="1"/>
    <col min="10256" max="10256" width="3.5703125" customWidth="1"/>
    <col min="10257" max="10257" width="3.42578125" customWidth="1"/>
    <col min="10258" max="10258" width="4.85546875" customWidth="1"/>
    <col min="10259" max="10259" width="3.28515625" customWidth="1"/>
    <col min="10497" max="10497" width="7.28515625" customWidth="1"/>
    <col min="10498" max="10498" width="39.5703125" customWidth="1"/>
    <col min="10499" max="10499" width="16.28515625" customWidth="1"/>
    <col min="10500" max="10500" width="16" customWidth="1"/>
    <col min="10501" max="10501" width="37.7109375" customWidth="1"/>
    <col min="10502" max="10502" width="15.85546875" customWidth="1"/>
    <col min="10503" max="10503" width="16.5703125" customWidth="1"/>
    <col min="10504" max="10504" width="14.28515625" customWidth="1"/>
    <col min="10505" max="10505" width="37.140625" customWidth="1"/>
    <col min="10506" max="10506" width="14" customWidth="1"/>
    <col min="10507" max="10507" width="15.5703125" customWidth="1"/>
    <col min="10508" max="10508" width="3.85546875" customWidth="1"/>
    <col min="10509" max="10509" width="3.5703125" customWidth="1"/>
    <col min="10510" max="10510" width="4.140625" customWidth="1"/>
    <col min="10511" max="10511" width="2.85546875" customWidth="1"/>
    <col min="10512" max="10512" width="3.5703125" customWidth="1"/>
    <col min="10513" max="10513" width="3.42578125" customWidth="1"/>
    <col min="10514" max="10514" width="4.85546875" customWidth="1"/>
    <col min="10515" max="10515" width="3.28515625" customWidth="1"/>
    <col min="10753" max="10753" width="7.28515625" customWidth="1"/>
    <col min="10754" max="10754" width="39.5703125" customWidth="1"/>
    <col min="10755" max="10755" width="16.28515625" customWidth="1"/>
    <col min="10756" max="10756" width="16" customWidth="1"/>
    <col min="10757" max="10757" width="37.7109375" customWidth="1"/>
    <col min="10758" max="10758" width="15.85546875" customWidth="1"/>
    <col min="10759" max="10759" width="16.5703125" customWidth="1"/>
    <col min="10760" max="10760" width="14.28515625" customWidth="1"/>
    <col min="10761" max="10761" width="37.140625" customWidth="1"/>
    <col min="10762" max="10762" width="14" customWidth="1"/>
    <col min="10763" max="10763" width="15.5703125" customWidth="1"/>
    <col min="10764" max="10764" width="3.85546875" customWidth="1"/>
    <col min="10765" max="10765" width="3.5703125" customWidth="1"/>
    <col min="10766" max="10766" width="4.140625" customWidth="1"/>
    <col min="10767" max="10767" width="2.85546875" customWidth="1"/>
    <col min="10768" max="10768" width="3.5703125" customWidth="1"/>
    <col min="10769" max="10769" width="3.42578125" customWidth="1"/>
    <col min="10770" max="10770" width="4.85546875" customWidth="1"/>
    <col min="10771" max="10771" width="3.28515625" customWidth="1"/>
    <col min="11009" max="11009" width="7.28515625" customWidth="1"/>
    <col min="11010" max="11010" width="39.5703125" customWidth="1"/>
    <col min="11011" max="11011" width="16.28515625" customWidth="1"/>
    <col min="11012" max="11012" width="16" customWidth="1"/>
    <col min="11013" max="11013" width="37.7109375" customWidth="1"/>
    <col min="11014" max="11014" width="15.85546875" customWidth="1"/>
    <col min="11015" max="11015" width="16.5703125" customWidth="1"/>
    <col min="11016" max="11016" width="14.28515625" customWidth="1"/>
    <col min="11017" max="11017" width="37.140625" customWidth="1"/>
    <col min="11018" max="11018" width="14" customWidth="1"/>
    <col min="11019" max="11019" width="15.5703125" customWidth="1"/>
    <col min="11020" max="11020" width="3.85546875" customWidth="1"/>
    <col min="11021" max="11021" width="3.5703125" customWidth="1"/>
    <col min="11022" max="11022" width="4.140625" customWidth="1"/>
    <col min="11023" max="11023" width="2.85546875" customWidth="1"/>
    <col min="11024" max="11024" width="3.5703125" customWidth="1"/>
    <col min="11025" max="11025" width="3.42578125" customWidth="1"/>
    <col min="11026" max="11026" width="4.85546875" customWidth="1"/>
    <col min="11027" max="11027" width="3.28515625" customWidth="1"/>
    <col min="11265" max="11265" width="7.28515625" customWidth="1"/>
    <col min="11266" max="11266" width="39.5703125" customWidth="1"/>
    <col min="11267" max="11267" width="16.28515625" customWidth="1"/>
    <col min="11268" max="11268" width="16" customWidth="1"/>
    <col min="11269" max="11269" width="37.7109375" customWidth="1"/>
    <col min="11270" max="11270" width="15.85546875" customWidth="1"/>
    <col min="11271" max="11271" width="16.5703125" customWidth="1"/>
    <col min="11272" max="11272" width="14.28515625" customWidth="1"/>
    <col min="11273" max="11273" width="37.140625" customWidth="1"/>
    <col min="11274" max="11274" width="14" customWidth="1"/>
    <col min="11275" max="11275" width="15.5703125" customWidth="1"/>
    <col min="11276" max="11276" width="3.85546875" customWidth="1"/>
    <col min="11277" max="11277" width="3.5703125" customWidth="1"/>
    <col min="11278" max="11278" width="4.140625" customWidth="1"/>
    <col min="11279" max="11279" width="2.85546875" customWidth="1"/>
    <col min="11280" max="11280" width="3.5703125" customWidth="1"/>
    <col min="11281" max="11281" width="3.42578125" customWidth="1"/>
    <col min="11282" max="11282" width="4.85546875" customWidth="1"/>
    <col min="11283" max="11283" width="3.28515625" customWidth="1"/>
    <col min="11521" max="11521" width="7.28515625" customWidth="1"/>
    <col min="11522" max="11522" width="39.5703125" customWidth="1"/>
    <col min="11523" max="11523" width="16.28515625" customWidth="1"/>
    <col min="11524" max="11524" width="16" customWidth="1"/>
    <col min="11525" max="11525" width="37.7109375" customWidth="1"/>
    <col min="11526" max="11526" width="15.85546875" customWidth="1"/>
    <col min="11527" max="11527" width="16.5703125" customWidth="1"/>
    <col min="11528" max="11528" width="14.28515625" customWidth="1"/>
    <col min="11529" max="11529" width="37.140625" customWidth="1"/>
    <col min="11530" max="11530" width="14" customWidth="1"/>
    <col min="11531" max="11531" width="15.5703125" customWidth="1"/>
    <col min="11532" max="11532" width="3.85546875" customWidth="1"/>
    <col min="11533" max="11533" width="3.5703125" customWidth="1"/>
    <col min="11534" max="11534" width="4.140625" customWidth="1"/>
    <col min="11535" max="11535" width="2.85546875" customWidth="1"/>
    <col min="11536" max="11536" width="3.5703125" customWidth="1"/>
    <col min="11537" max="11537" width="3.42578125" customWidth="1"/>
    <col min="11538" max="11538" width="4.85546875" customWidth="1"/>
    <col min="11539" max="11539" width="3.28515625" customWidth="1"/>
    <col min="11777" max="11777" width="7.28515625" customWidth="1"/>
    <col min="11778" max="11778" width="39.5703125" customWidth="1"/>
    <col min="11779" max="11779" width="16.28515625" customWidth="1"/>
    <col min="11780" max="11780" width="16" customWidth="1"/>
    <col min="11781" max="11781" width="37.7109375" customWidth="1"/>
    <col min="11782" max="11782" width="15.85546875" customWidth="1"/>
    <col min="11783" max="11783" width="16.5703125" customWidth="1"/>
    <col min="11784" max="11784" width="14.28515625" customWidth="1"/>
    <col min="11785" max="11785" width="37.140625" customWidth="1"/>
    <col min="11786" max="11786" width="14" customWidth="1"/>
    <col min="11787" max="11787" width="15.5703125" customWidth="1"/>
    <col min="11788" max="11788" width="3.85546875" customWidth="1"/>
    <col min="11789" max="11789" width="3.5703125" customWidth="1"/>
    <col min="11790" max="11790" width="4.140625" customWidth="1"/>
    <col min="11791" max="11791" width="2.85546875" customWidth="1"/>
    <col min="11792" max="11792" width="3.5703125" customWidth="1"/>
    <col min="11793" max="11793" width="3.42578125" customWidth="1"/>
    <col min="11794" max="11794" width="4.85546875" customWidth="1"/>
    <col min="11795" max="11795" width="3.28515625" customWidth="1"/>
    <col min="12033" max="12033" width="7.28515625" customWidth="1"/>
    <col min="12034" max="12034" width="39.5703125" customWidth="1"/>
    <col min="12035" max="12035" width="16.28515625" customWidth="1"/>
    <col min="12036" max="12036" width="16" customWidth="1"/>
    <col min="12037" max="12037" width="37.7109375" customWidth="1"/>
    <col min="12038" max="12038" width="15.85546875" customWidth="1"/>
    <col min="12039" max="12039" width="16.5703125" customWidth="1"/>
    <col min="12040" max="12040" width="14.28515625" customWidth="1"/>
    <col min="12041" max="12041" width="37.140625" customWidth="1"/>
    <col min="12042" max="12042" width="14" customWidth="1"/>
    <col min="12043" max="12043" width="15.5703125" customWidth="1"/>
    <col min="12044" max="12044" width="3.85546875" customWidth="1"/>
    <col min="12045" max="12045" width="3.5703125" customWidth="1"/>
    <col min="12046" max="12046" width="4.140625" customWidth="1"/>
    <col min="12047" max="12047" width="2.85546875" customWidth="1"/>
    <col min="12048" max="12048" width="3.5703125" customWidth="1"/>
    <col min="12049" max="12049" width="3.42578125" customWidth="1"/>
    <col min="12050" max="12050" width="4.85546875" customWidth="1"/>
    <col min="12051" max="12051" width="3.28515625" customWidth="1"/>
    <col min="12289" max="12289" width="7.28515625" customWidth="1"/>
    <col min="12290" max="12290" width="39.5703125" customWidth="1"/>
    <col min="12291" max="12291" width="16.28515625" customWidth="1"/>
    <col min="12292" max="12292" width="16" customWidth="1"/>
    <col min="12293" max="12293" width="37.7109375" customWidth="1"/>
    <col min="12294" max="12294" width="15.85546875" customWidth="1"/>
    <col min="12295" max="12295" width="16.5703125" customWidth="1"/>
    <col min="12296" max="12296" width="14.28515625" customWidth="1"/>
    <col min="12297" max="12297" width="37.140625" customWidth="1"/>
    <col min="12298" max="12298" width="14" customWidth="1"/>
    <col min="12299" max="12299" width="15.5703125" customWidth="1"/>
    <col min="12300" max="12300" width="3.85546875" customWidth="1"/>
    <col min="12301" max="12301" width="3.5703125" customWidth="1"/>
    <col min="12302" max="12302" width="4.140625" customWidth="1"/>
    <col min="12303" max="12303" width="2.85546875" customWidth="1"/>
    <col min="12304" max="12304" width="3.5703125" customWidth="1"/>
    <col min="12305" max="12305" width="3.42578125" customWidth="1"/>
    <col min="12306" max="12306" width="4.85546875" customWidth="1"/>
    <col min="12307" max="12307" width="3.28515625" customWidth="1"/>
    <col min="12545" max="12545" width="7.28515625" customWidth="1"/>
    <col min="12546" max="12546" width="39.5703125" customWidth="1"/>
    <col min="12547" max="12547" width="16.28515625" customWidth="1"/>
    <col min="12548" max="12548" width="16" customWidth="1"/>
    <col min="12549" max="12549" width="37.7109375" customWidth="1"/>
    <col min="12550" max="12550" width="15.85546875" customWidth="1"/>
    <col min="12551" max="12551" width="16.5703125" customWidth="1"/>
    <col min="12552" max="12552" width="14.28515625" customWidth="1"/>
    <col min="12553" max="12553" width="37.140625" customWidth="1"/>
    <col min="12554" max="12554" width="14" customWidth="1"/>
    <col min="12555" max="12555" width="15.5703125" customWidth="1"/>
    <col min="12556" max="12556" width="3.85546875" customWidth="1"/>
    <col min="12557" max="12557" width="3.5703125" customWidth="1"/>
    <col min="12558" max="12558" width="4.140625" customWidth="1"/>
    <col min="12559" max="12559" width="2.85546875" customWidth="1"/>
    <col min="12560" max="12560" width="3.5703125" customWidth="1"/>
    <col min="12561" max="12561" width="3.42578125" customWidth="1"/>
    <col min="12562" max="12562" width="4.85546875" customWidth="1"/>
    <col min="12563" max="12563" width="3.28515625" customWidth="1"/>
    <col min="12801" max="12801" width="7.28515625" customWidth="1"/>
    <col min="12802" max="12802" width="39.5703125" customWidth="1"/>
    <col min="12803" max="12803" width="16.28515625" customWidth="1"/>
    <col min="12804" max="12804" width="16" customWidth="1"/>
    <col min="12805" max="12805" width="37.7109375" customWidth="1"/>
    <col min="12806" max="12806" width="15.85546875" customWidth="1"/>
    <col min="12807" max="12807" width="16.5703125" customWidth="1"/>
    <col min="12808" max="12808" width="14.28515625" customWidth="1"/>
    <col min="12809" max="12809" width="37.140625" customWidth="1"/>
    <col min="12810" max="12810" width="14" customWidth="1"/>
    <col min="12811" max="12811" width="15.5703125" customWidth="1"/>
    <col min="12812" max="12812" width="3.85546875" customWidth="1"/>
    <col min="12813" max="12813" width="3.5703125" customWidth="1"/>
    <col min="12814" max="12814" width="4.140625" customWidth="1"/>
    <col min="12815" max="12815" width="2.85546875" customWidth="1"/>
    <col min="12816" max="12816" width="3.5703125" customWidth="1"/>
    <col min="12817" max="12817" width="3.42578125" customWidth="1"/>
    <col min="12818" max="12818" width="4.85546875" customWidth="1"/>
    <col min="12819" max="12819" width="3.28515625" customWidth="1"/>
    <col min="13057" max="13057" width="7.28515625" customWidth="1"/>
    <col min="13058" max="13058" width="39.5703125" customWidth="1"/>
    <col min="13059" max="13059" width="16.28515625" customWidth="1"/>
    <col min="13060" max="13060" width="16" customWidth="1"/>
    <col min="13061" max="13061" width="37.7109375" customWidth="1"/>
    <col min="13062" max="13062" width="15.85546875" customWidth="1"/>
    <col min="13063" max="13063" width="16.5703125" customWidth="1"/>
    <col min="13064" max="13064" width="14.28515625" customWidth="1"/>
    <col min="13065" max="13065" width="37.140625" customWidth="1"/>
    <col min="13066" max="13066" width="14" customWidth="1"/>
    <col min="13067" max="13067" width="15.5703125" customWidth="1"/>
    <col min="13068" max="13068" width="3.85546875" customWidth="1"/>
    <col min="13069" max="13069" width="3.5703125" customWidth="1"/>
    <col min="13070" max="13070" width="4.140625" customWidth="1"/>
    <col min="13071" max="13071" width="2.85546875" customWidth="1"/>
    <col min="13072" max="13072" width="3.5703125" customWidth="1"/>
    <col min="13073" max="13073" width="3.42578125" customWidth="1"/>
    <col min="13074" max="13074" width="4.85546875" customWidth="1"/>
    <col min="13075" max="13075" width="3.28515625" customWidth="1"/>
    <col min="13313" max="13313" width="7.28515625" customWidth="1"/>
    <col min="13314" max="13314" width="39.5703125" customWidth="1"/>
    <col min="13315" max="13315" width="16.28515625" customWidth="1"/>
    <col min="13316" max="13316" width="16" customWidth="1"/>
    <col min="13317" max="13317" width="37.7109375" customWidth="1"/>
    <col min="13318" max="13318" width="15.85546875" customWidth="1"/>
    <col min="13319" max="13319" width="16.5703125" customWidth="1"/>
    <col min="13320" max="13320" width="14.28515625" customWidth="1"/>
    <col min="13321" max="13321" width="37.140625" customWidth="1"/>
    <col min="13322" max="13322" width="14" customWidth="1"/>
    <col min="13323" max="13323" width="15.5703125" customWidth="1"/>
    <col min="13324" max="13324" width="3.85546875" customWidth="1"/>
    <col min="13325" max="13325" width="3.5703125" customWidth="1"/>
    <col min="13326" max="13326" width="4.140625" customWidth="1"/>
    <col min="13327" max="13327" width="2.85546875" customWidth="1"/>
    <col min="13328" max="13328" width="3.5703125" customWidth="1"/>
    <col min="13329" max="13329" width="3.42578125" customWidth="1"/>
    <col min="13330" max="13330" width="4.85546875" customWidth="1"/>
    <col min="13331" max="13331" width="3.28515625" customWidth="1"/>
    <col min="13569" max="13569" width="7.28515625" customWidth="1"/>
    <col min="13570" max="13570" width="39.5703125" customWidth="1"/>
    <col min="13571" max="13571" width="16.28515625" customWidth="1"/>
    <col min="13572" max="13572" width="16" customWidth="1"/>
    <col min="13573" max="13573" width="37.7109375" customWidth="1"/>
    <col min="13574" max="13574" width="15.85546875" customWidth="1"/>
    <col min="13575" max="13575" width="16.5703125" customWidth="1"/>
    <col min="13576" max="13576" width="14.28515625" customWidth="1"/>
    <col min="13577" max="13577" width="37.140625" customWidth="1"/>
    <col min="13578" max="13578" width="14" customWidth="1"/>
    <col min="13579" max="13579" width="15.5703125" customWidth="1"/>
    <col min="13580" max="13580" width="3.85546875" customWidth="1"/>
    <col min="13581" max="13581" width="3.5703125" customWidth="1"/>
    <col min="13582" max="13582" width="4.140625" customWidth="1"/>
    <col min="13583" max="13583" width="2.85546875" customWidth="1"/>
    <col min="13584" max="13584" width="3.5703125" customWidth="1"/>
    <col min="13585" max="13585" width="3.42578125" customWidth="1"/>
    <col min="13586" max="13586" width="4.85546875" customWidth="1"/>
    <col min="13587" max="13587" width="3.28515625" customWidth="1"/>
    <col min="13825" max="13825" width="7.28515625" customWidth="1"/>
    <col min="13826" max="13826" width="39.5703125" customWidth="1"/>
    <col min="13827" max="13827" width="16.28515625" customWidth="1"/>
    <col min="13828" max="13828" width="16" customWidth="1"/>
    <col min="13829" max="13829" width="37.7109375" customWidth="1"/>
    <col min="13830" max="13830" width="15.85546875" customWidth="1"/>
    <col min="13831" max="13831" width="16.5703125" customWidth="1"/>
    <col min="13832" max="13832" width="14.28515625" customWidth="1"/>
    <col min="13833" max="13833" width="37.140625" customWidth="1"/>
    <col min="13834" max="13834" width="14" customWidth="1"/>
    <col min="13835" max="13835" width="15.5703125" customWidth="1"/>
    <col min="13836" max="13836" width="3.85546875" customWidth="1"/>
    <col min="13837" max="13837" width="3.5703125" customWidth="1"/>
    <col min="13838" max="13838" width="4.140625" customWidth="1"/>
    <col min="13839" max="13839" width="2.85546875" customWidth="1"/>
    <col min="13840" max="13840" width="3.5703125" customWidth="1"/>
    <col min="13841" max="13841" width="3.42578125" customWidth="1"/>
    <col min="13842" max="13842" width="4.85546875" customWidth="1"/>
    <col min="13843" max="13843" width="3.28515625" customWidth="1"/>
    <col min="14081" max="14081" width="7.28515625" customWidth="1"/>
    <col min="14082" max="14082" width="39.5703125" customWidth="1"/>
    <col min="14083" max="14083" width="16.28515625" customWidth="1"/>
    <col min="14084" max="14084" width="16" customWidth="1"/>
    <col min="14085" max="14085" width="37.7109375" customWidth="1"/>
    <col min="14086" max="14086" width="15.85546875" customWidth="1"/>
    <col min="14087" max="14087" width="16.5703125" customWidth="1"/>
    <col min="14088" max="14088" width="14.28515625" customWidth="1"/>
    <col min="14089" max="14089" width="37.140625" customWidth="1"/>
    <col min="14090" max="14090" width="14" customWidth="1"/>
    <col min="14091" max="14091" width="15.5703125" customWidth="1"/>
    <col min="14092" max="14092" width="3.85546875" customWidth="1"/>
    <col min="14093" max="14093" width="3.5703125" customWidth="1"/>
    <col min="14094" max="14094" width="4.140625" customWidth="1"/>
    <col min="14095" max="14095" width="2.85546875" customWidth="1"/>
    <col min="14096" max="14096" width="3.5703125" customWidth="1"/>
    <col min="14097" max="14097" width="3.42578125" customWidth="1"/>
    <col min="14098" max="14098" width="4.85546875" customWidth="1"/>
    <col min="14099" max="14099" width="3.28515625" customWidth="1"/>
    <col min="14337" max="14337" width="7.28515625" customWidth="1"/>
    <col min="14338" max="14338" width="39.5703125" customWidth="1"/>
    <col min="14339" max="14339" width="16.28515625" customWidth="1"/>
    <col min="14340" max="14340" width="16" customWidth="1"/>
    <col min="14341" max="14341" width="37.7109375" customWidth="1"/>
    <col min="14342" max="14342" width="15.85546875" customWidth="1"/>
    <col min="14343" max="14343" width="16.5703125" customWidth="1"/>
    <col min="14344" max="14344" width="14.28515625" customWidth="1"/>
    <col min="14345" max="14345" width="37.140625" customWidth="1"/>
    <col min="14346" max="14346" width="14" customWidth="1"/>
    <col min="14347" max="14347" width="15.5703125" customWidth="1"/>
    <col min="14348" max="14348" width="3.85546875" customWidth="1"/>
    <col min="14349" max="14349" width="3.5703125" customWidth="1"/>
    <col min="14350" max="14350" width="4.140625" customWidth="1"/>
    <col min="14351" max="14351" width="2.85546875" customWidth="1"/>
    <col min="14352" max="14352" width="3.5703125" customWidth="1"/>
    <col min="14353" max="14353" width="3.42578125" customWidth="1"/>
    <col min="14354" max="14354" width="4.85546875" customWidth="1"/>
    <col min="14355" max="14355" width="3.28515625" customWidth="1"/>
    <col min="14593" max="14593" width="7.28515625" customWidth="1"/>
    <col min="14594" max="14594" width="39.5703125" customWidth="1"/>
    <col min="14595" max="14595" width="16.28515625" customWidth="1"/>
    <col min="14596" max="14596" width="16" customWidth="1"/>
    <col min="14597" max="14597" width="37.7109375" customWidth="1"/>
    <col min="14598" max="14598" width="15.85546875" customWidth="1"/>
    <col min="14599" max="14599" width="16.5703125" customWidth="1"/>
    <col min="14600" max="14600" width="14.28515625" customWidth="1"/>
    <col min="14601" max="14601" width="37.140625" customWidth="1"/>
    <col min="14602" max="14602" width="14" customWidth="1"/>
    <col min="14603" max="14603" width="15.5703125" customWidth="1"/>
    <col min="14604" max="14604" width="3.85546875" customWidth="1"/>
    <col min="14605" max="14605" width="3.5703125" customWidth="1"/>
    <col min="14606" max="14606" width="4.140625" customWidth="1"/>
    <col min="14607" max="14607" width="2.85546875" customWidth="1"/>
    <col min="14608" max="14608" width="3.5703125" customWidth="1"/>
    <col min="14609" max="14609" width="3.42578125" customWidth="1"/>
    <col min="14610" max="14610" width="4.85546875" customWidth="1"/>
    <col min="14611" max="14611" width="3.28515625" customWidth="1"/>
    <col min="14849" max="14849" width="7.28515625" customWidth="1"/>
    <col min="14850" max="14850" width="39.5703125" customWidth="1"/>
    <col min="14851" max="14851" width="16.28515625" customWidth="1"/>
    <col min="14852" max="14852" width="16" customWidth="1"/>
    <col min="14853" max="14853" width="37.7109375" customWidth="1"/>
    <col min="14854" max="14854" width="15.85546875" customWidth="1"/>
    <col min="14855" max="14855" width="16.5703125" customWidth="1"/>
    <col min="14856" max="14856" width="14.28515625" customWidth="1"/>
    <col min="14857" max="14857" width="37.140625" customWidth="1"/>
    <col min="14858" max="14858" width="14" customWidth="1"/>
    <col min="14859" max="14859" width="15.5703125" customWidth="1"/>
    <col min="14860" max="14860" width="3.85546875" customWidth="1"/>
    <col min="14861" max="14861" width="3.5703125" customWidth="1"/>
    <col min="14862" max="14862" width="4.140625" customWidth="1"/>
    <col min="14863" max="14863" width="2.85546875" customWidth="1"/>
    <col min="14864" max="14864" width="3.5703125" customWidth="1"/>
    <col min="14865" max="14865" width="3.42578125" customWidth="1"/>
    <col min="14866" max="14866" width="4.85546875" customWidth="1"/>
    <col min="14867" max="14867" width="3.28515625" customWidth="1"/>
    <col min="15105" max="15105" width="7.28515625" customWidth="1"/>
    <col min="15106" max="15106" width="39.5703125" customWidth="1"/>
    <col min="15107" max="15107" width="16.28515625" customWidth="1"/>
    <col min="15108" max="15108" width="16" customWidth="1"/>
    <col min="15109" max="15109" width="37.7109375" customWidth="1"/>
    <col min="15110" max="15110" width="15.85546875" customWidth="1"/>
    <col min="15111" max="15111" width="16.5703125" customWidth="1"/>
    <col min="15112" max="15112" width="14.28515625" customWidth="1"/>
    <col min="15113" max="15113" width="37.140625" customWidth="1"/>
    <col min="15114" max="15114" width="14" customWidth="1"/>
    <col min="15115" max="15115" width="15.5703125" customWidth="1"/>
    <col min="15116" max="15116" width="3.85546875" customWidth="1"/>
    <col min="15117" max="15117" width="3.5703125" customWidth="1"/>
    <col min="15118" max="15118" width="4.140625" customWidth="1"/>
    <col min="15119" max="15119" width="2.85546875" customWidth="1"/>
    <col min="15120" max="15120" width="3.5703125" customWidth="1"/>
    <col min="15121" max="15121" width="3.42578125" customWidth="1"/>
    <col min="15122" max="15122" width="4.85546875" customWidth="1"/>
    <col min="15123" max="15123" width="3.28515625" customWidth="1"/>
    <col min="15361" max="15361" width="7.28515625" customWidth="1"/>
    <col min="15362" max="15362" width="39.5703125" customWidth="1"/>
    <col min="15363" max="15363" width="16.28515625" customWidth="1"/>
    <col min="15364" max="15364" width="16" customWidth="1"/>
    <col min="15365" max="15365" width="37.7109375" customWidth="1"/>
    <col min="15366" max="15366" width="15.85546875" customWidth="1"/>
    <col min="15367" max="15367" width="16.5703125" customWidth="1"/>
    <col min="15368" max="15368" width="14.28515625" customWidth="1"/>
    <col min="15369" max="15369" width="37.140625" customWidth="1"/>
    <col min="15370" max="15370" width="14" customWidth="1"/>
    <col min="15371" max="15371" width="15.5703125" customWidth="1"/>
    <col min="15372" max="15372" width="3.85546875" customWidth="1"/>
    <col min="15373" max="15373" width="3.5703125" customWidth="1"/>
    <col min="15374" max="15374" width="4.140625" customWidth="1"/>
    <col min="15375" max="15375" width="2.85546875" customWidth="1"/>
    <col min="15376" max="15376" width="3.5703125" customWidth="1"/>
    <col min="15377" max="15377" width="3.42578125" customWidth="1"/>
    <col min="15378" max="15378" width="4.85546875" customWidth="1"/>
    <col min="15379" max="15379" width="3.28515625" customWidth="1"/>
    <col min="15617" max="15617" width="7.28515625" customWidth="1"/>
    <col min="15618" max="15618" width="39.5703125" customWidth="1"/>
    <col min="15619" max="15619" width="16.28515625" customWidth="1"/>
    <col min="15620" max="15620" width="16" customWidth="1"/>
    <col min="15621" max="15621" width="37.7109375" customWidth="1"/>
    <col min="15622" max="15622" width="15.85546875" customWidth="1"/>
    <col min="15623" max="15623" width="16.5703125" customWidth="1"/>
    <col min="15624" max="15624" width="14.28515625" customWidth="1"/>
    <col min="15625" max="15625" width="37.140625" customWidth="1"/>
    <col min="15626" max="15626" width="14" customWidth="1"/>
    <col min="15627" max="15627" width="15.5703125" customWidth="1"/>
    <col min="15628" max="15628" width="3.85546875" customWidth="1"/>
    <col min="15629" max="15629" width="3.5703125" customWidth="1"/>
    <col min="15630" max="15630" width="4.140625" customWidth="1"/>
    <col min="15631" max="15631" width="2.85546875" customWidth="1"/>
    <col min="15632" max="15632" width="3.5703125" customWidth="1"/>
    <col min="15633" max="15633" width="3.42578125" customWidth="1"/>
    <col min="15634" max="15634" width="4.85546875" customWidth="1"/>
    <col min="15635" max="15635" width="3.28515625" customWidth="1"/>
    <col min="15873" max="15873" width="7.28515625" customWidth="1"/>
    <col min="15874" max="15874" width="39.5703125" customWidth="1"/>
    <col min="15875" max="15875" width="16.28515625" customWidth="1"/>
    <col min="15876" max="15876" width="16" customWidth="1"/>
    <col min="15877" max="15877" width="37.7109375" customWidth="1"/>
    <col min="15878" max="15878" width="15.85546875" customWidth="1"/>
    <col min="15879" max="15879" width="16.5703125" customWidth="1"/>
    <col min="15880" max="15880" width="14.28515625" customWidth="1"/>
    <col min="15881" max="15881" width="37.140625" customWidth="1"/>
    <col min="15882" max="15882" width="14" customWidth="1"/>
    <col min="15883" max="15883" width="15.5703125" customWidth="1"/>
    <col min="15884" max="15884" width="3.85546875" customWidth="1"/>
    <col min="15885" max="15885" width="3.5703125" customWidth="1"/>
    <col min="15886" max="15886" width="4.140625" customWidth="1"/>
    <col min="15887" max="15887" width="2.85546875" customWidth="1"/>
    <col min="15888" max="15888" width="3.5703125" customWidth="1"/>
    <col min="15889" max="15889" width="3.42578125" customWidth="1"/>
    <col min="15890" max="15890" width="4.85546875" customWidth="1"/>
    <col min="15891" max="15891" width="3.28515625" customWidth="1"/>
    <col min="16129" max="16129" width="7.28515625" customWidth="1"/>
    <col min="16130" max="16130" width="39.5703125" customWidth="1"/>
    <col min="16131" max="16131" width="16.28515625" customWidth="1"/>
    <col min="16132" max="16132" width="16" customWidth="1"/>
    <col min="16133" max="16133" width="37.7109375" customWidth="1"/>
    <col min="16134" max="16134" width="15.85546875" customWidth="1"/>
    <col min="16135" max="16135" width="16.5703125" customWidth="1"/>
    <col min="16136" max="16136" width="14.28515625" customWidth="1"/>
    <col min="16137" max="16137" width="37.140625" customWidth="1"/>
    <col min="16138" max="16138" width="14" customWidth="1"/>
    <col min="16139" max="16139" width="15.5703125" customWidth="1"/>
    <col min="16140" max="16140" width="3.85546875" customWidth="1"/>
    <col min="16141" max="16141" width="3.5703125" customWidth="1"/>
    <col min="16142" max="16142" width="4.140625" customWidth="1"/>
    <col min="16143" max="16143" width="2.85546875" customWidth="1"/>
    <col min="16144" max="16144" width="3.5703125" customWidth="1"/>
    <col min="16145" max="16145" width="3.42578125" customWidth="1"/>
    <col min="16146" max="16146" width="4.85546875" customWidth="1"/>
    <col min="16147" max="16147" width="3.285156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97</v>
      </c>
    </row>
    <row r="3" spans="1:13" ht="61.5" customHeight="1" x14ac:dyDescent="0.25">
      <c r="A3" s="2"/>
      <c r="B3" s="272" t="s">
        <v>983</v>
      </c>
      <c r="C3" s="273"/>
      <c r="D3" s="273"/>
      <c r="E3" s="273"/>
      <c r="F3" s="273"/>
      <c r="G3" s="273"/>
      <c r="H3" s="273"/>
      <c r="I3" s="273"/>
      <c r="J3" s="273"/>
      <c r="K3" s="2"/>
    </row>
    <row r="4" spans="1:13" ht="31.5" customHeight="1" x14ac:dyDescent="0.25">
      <c r="A4" s="274" t="s">
        <v>984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</row>
    <row r="5" spans="1:13" ht="33" customHeight="1" x14ac:dyDescent="0.25">
      <c r="A5" s="231" t="s">
        <v>4</v>
      </c>
      <c r="B5" s="231" t="s">
        <v>5</v>
      </c>
      <c r="C5" s="232" t="s">
        <v>6</v>
      </c>
      <c r="D5" s="232"/>
      <c r="E5" s="232"/>
      <c r="F5" s="232" t="s">
        <v>7</v>
      </c>
      <c r="G5" s="232" t="s">
        <v>8</v>
      </c>
      <c r="H5" s="232"/>
      <c r="I5" s="232"/>
      <c r="J5" s="232"/>
      <c r="K5" s="233" t="s">
        <v>9</v>
      </c>
    </row>
    <row r="6" spans="1:13" ht="111" customHeight="1" x14ac:dyDescent="0.25">
      <c r="A6" s="231"/>
      <c r="B6" s="231"/>
      <c r="C6" s="5" t="s">
        <v>10</v>
      </c>
      <c r="D6" s="5" t="s">
        <v>11</v>
      </c>
      <c r="E6" s="5" t="s">
        <v>12</v>
      </c>
      <c r="F6" s="232"/>
      <c r="G6" s="5" t="s">
        <v>13</v>
      </c>
      <c r="H6" s="5" t="s">
        <v>14</v>
      </c>
      <c r="I6" s="5" t="s">
        <v>15</v>
      </c>
      <c r="J6" s="5" t="s">
        <v>14</v>
      </c>
      <c r="K6" s="233"/>
    </row>
    <row r="7" spans="1:13" ht="37.5" customHeight="1" x14ac:dyDescent="0.25">
      <c r="A7" s="7">
        <v>1</v>
      </c>
      <c r="B7" s="183" t="s">
        <v>966</v>
      </c>
      <c r="C7" s="9"/>
      <c r="D7" s="205"/>
      <c r="E7" s="56" t="s">
        <v>967</v>
      </c>
      <c r="F7" s="73">
        <f>SUM(C7,D7)</f>
        <v>0</v>
      </c>
      <c r="G7" s="8"/>
      <c r="H7" s="206"/>
      <c r="I7" s="56" t="s">
        <v>967</v>
      </c>
      <c r="J7" s="205"/>
      <c r="K7" s="12"/>
    </row>
    <row r="8" spans="1:13" ht="37.5" customHeight="1" x14ac:dyDescent="0.25">
      <c r="A8" s="7">
        <v>2</v>
      </c>
      <c r="B8" s="56" t="s">
        <v>968</v>
      </c>
      <c r="C8" s="187"/>
      <c r="D8" s="207">
        <v>5.726</v>
      </c>
      <c r="E8" s="56" t="s">
        <v>967</v>
      </c>
      <c r="F8" s="73">
        <f t="shared" ref="F8:F50" si="0">SUM(C8,D8)</f>
        <v>5.726</v>
      </c>
      <c r="G8" s="8"/>
      <c r="H8" s="206"/>
      <c r="I8" s="56" t="s">
        <v>967</v>
      </c>
      <c r="J8" s="207">
        <v>5.726</v>
      </c>
      <c r="K8" s="12"/>
    </row>
    <row r="9" spans="1:13" ht="50.25" customHeight="1" x14ac:dyDescent="0.25">
      <c r="A9" s="7">
        <v>3</v>
      </c>
      <c r="B9" s="183" t="s">
        <v>259</v>
      </c>
      <c r="C9" s="9"/>
      <c r="D9" s="208">
        <v>4.7240000000000002</v>
      </c>
      <c r="E9" s="56" t="s">
        <v>969</v>
      </c>
      <c r="F9" s="73">
        <f t="shared" si="0"/>
        <v>4.7240000000000002</v>
      </c>
      <c r="G9" s="8"/>
      <c r="H9" s="209"/>
      <c r="I9" s="56" t="s">
        <v>969</v>
      </c>
      <c r="J9" s="208">
        <v>4.7240000000000002</v>
      </c>
      <c r="K9" s="12"/>
    </row>
    <row r="10" spans="1:13" ht="38.25" customHeight="1" x14ac:dyDescent="0.25">
      <c r="A10" s="7"/>
      <c r="B10" s="183"/>
      <c r="C10" s="187"/>
      <c r="D10" s="207"/>
      <c r="E10" s="56" t="s">
        <v>970</v>
      </c>
      <c r="F10" s="73">
        <f t="shared" si="0"/>
        <v>0</v>
      </c>
      <c r="G10" s="8"/>
      <c r="H10" s="209"/>
      <c r="I10" s="56" t="s">
        <v>970</v>
      </c>
      <c r="J10" s="207"/>
      <c r="K10" s="12"/>
    </row>
    <row r="11" spans="1:13" ht="50.25" customHeight="1" x14ac:dyDescent="0.25">
      <c r="A11" s="7">
        <v>4</v>
      </c>
      <c r="B11" s="56" t="s">
        <v>971</v>
      </c>
      <c r="C11" s="187"/>
      <c r="D11" s="210"/>
      <c r="E11" s="183" t="s">
        <v>972</v>
      </c>
      <c r="F11" s="73">
        <f t="shared" si="0"/>
        <v>0</v>
      </c>
      <c r="G11" s="8"/>
      <c r="H11" s="211"/>
      <c r="I11" s="183" t="s">
        <v>972</v>
      </c>
      <c r="J11" s="210"/>
      <c r="K11" s="12"/>
    </row>
    <row r="12" spans="1:13" ht="48" customHeight="1" x14ac:dyDescent="0.25">
      <c r="A12" s="7">
        <v>5</v>
      </c>
      <c r="B12" s="56" t="s">
        <v>973</v>
      </c>
      <c r="C12" s="187"/>
      <c r="D12" s="210"/>
      <c r="E12" s="56" t="s">
        <v>974</v>
      </c>
      <c r="F12" s="73">
        <f t="shared" si="0"/>
        <v>0</v>
      </c>
      <c r="G12" s="8"/>
      <c r="H12" s="211"/>
      <c r="I12" s="56" t="s">
        <v>974</v>
      </c>
      <c r="J12" s="210"/>
      <c r="K12" s="12"/>
    </row>
    <row r="13" spans="1:13" ht="42.75" customHeight="1" x14ac:dyDescent="0.25">
      <c r="A13" s="7">
        <v>6</v>
      </c>
      <c r="B13" s="56" t="s">
        <v>975</v>
      </c>
      <c r="C13" s="9"/>
      <c r="D13" s="212">
        <v>17.398</v>
      </c>
      <c r="E13" s="183" t="s">
        <v>972</v>
      </c>
      <c r="F13" s="73">
        <f t="shared" si="0"/>
        <v>17.398</v>
      </c>
      <c r="G13" s="13"/>
      <c r="H13" s="211"/>
      <c r="I13" s="183" t="s">
        <v>972</v>
      </c>
      <c r="J13" s="212">
        <v>17.398</v>
      </c>
      <c r="K13" s="12"/>
    </row>
    <row r="14" spans="1:13" ht="38.25" customHeight="1" x14ac:dyDescent="0.25">
      <c r="A14" s="7"/>
      <c r="B14" s="187"/>
      <c r="D14" s="213">
        <v>13.159000000000001</v>
      </c>
      <c r="E14" s="56" t="s">
        <v>970</v>
      </c>
      <c r="F14" s="73">
        <f t="shared" si="0"/>
        <v>13.159000000000001</v>
      </c>
      <c r="G14" s="13"/>
      <c r="H14" s="209"/>
      <c r="I14" s="56" t="s">
        <v>970</v>
      </c>
      <c r="J14" s="213">
        <v>13.159000000000001</v>
      </c>
      <c r="K14" s="12"/>
    </row>
    <row r="15" spans="1:13" ht="56.25" customHeight="1" x14ac:dyDescent="0.25">
      <c r="A15" s="7">
        <v>7</v>
      </c>
      <c r="B15" s="56" t="s">
        <v>976</v>
      </c>
      <c r="C15" s="9"/>
      <c r="D15" s="208">
        <v>5.1379999999999999</v>
      </c>
      <c r="E15" s="56" t="s">
        <v>977</v>
      </c>
      <c r="F15" s="73">
        <f t="shared" si="0"/>
        <v>5.1379999999999999</v>
      </c>
      <c r="G15" s="8"/>
      <c r="H15" s="209"/>
      <c r="I15" s="56" t="s">
        <v>977</v>
      </c>
      <c r="J15" s="208">
        <v>5.1379999999999999</v>
      </c>
      <c r="K15" s="12"/>
    </row>
    <row r="16" spans="1:13" ht="46.5" customHeight="1" x14ac:dyDescent="0.25">
      <c r="A16" s="13"/>
      <c r="B16" s="187"/>
      <c r="C16" s="187"/>
      <c r="D16" s="213"/>
      <c r="E16" s="214" t="s">
        <v>978</v>
      </c>
      <c r="F16" s="73">
        <f t="shared" si="0"/>
        <v>0</v>
      </c>
      <c r="G16" s="8"/>
      <c r="H16" s="215"/>
      <c r="I16" s="214" t="s">
        <v>978</v>
      </c>
      <c r="J16" s="213"/>
      <c r="K16" s="12"/>
    </row>
    <row r="17" spans="1:11" ht="35.25" customHeight="1" x14ac:dyDescent="0.25">
      <c r="A17" s="13">
        <v>8</v>
      </c>
      <c r="B17" s="183" t="s">
        <v>979</v>
      </c>
      <c r="C17" s="9"/>
      <c r="D17" s="216">
        <v>0.77400000000000002</v>
      </c>
      <c r="E17" s="217" t="s">
        <v>980</v>
      </c>
      <c r="F17" s="73">
        <f t="shared" si="0"/>
        <v>0.77400000000000002</v>
      </c>
      <c r="G17" s="8"/>
      <c r="H17" s="209"/>
      <c r="I17" s="217" t="s">
        <v>980</v>
      </c>
      <c r="J17" s="216">
        <v>0.77400000000000002</v>
      </c>
      <c r="K17" s="218"/>
    </row>
    <row r="18" spans="1:11" ht="33.75" customHeight="1" x14ac:dyDescent="0.25">
      <c r="A18" s="7">
        <v>9</v>
      </c>
      <c r="B18" s="183" t="s">
        <v>981</v>
      </c>
      <c r="C18" s="9"/>
      <c r="D18" s="208">
        <v>2.46</v>
      </c>
      <c r="E18" s="56" t="s">
        <v>982</v>
      </c>
      <c r="F18" s="73">
        <f t="shared" si="0"/>
        <v>2.46</v>
      </c>
      <c r="G18" s="8"/>
      <c r="H18" s="209"/>
      <c r="I18" s="56" t="s">
        <v>982</v>
      </c>
      <c r="J18" s="208">
        <v>2.46</v>
      </c>
      <c r="K18" s="12"/>
    </row>
    <row r="19" spans="1:11" ht="21" customHeight="1" x14ac:dyDescent="0.25">
      <c r="A19" s="7"/>
      <c r="B19" s="56"/>
      <c r="C19" s="9"/>
      <c r="D19" s="219"/>
      <c r="E19" s="217"/>
      <c r="F19" s="73">
        <f t="shared" si="0"/>
        <v>0</v>
      </c>
      <c r="G19" s="8"/>
      <c r="H19" s="220"/>
      <c r="I19" s="217"/>
      <c r="J19" s="219"/>
      <c r="K19" s="12"/>
    </row>
    <row r="20" spans="1:11" ht="18.75" customHeight="1" x14ac:dyDescent="0.25">
      <c r="A20" s="7"/>
      <c r="B20" s="10"/>
      <c r="C20" s="9"/>
      <c r="D20" s="221"/>
      <c r="E20" s="56"/>
      <c r="F20" s="73">
        <f t="shared" si="0"/>
        <v>0</v>
      </c>
      <c r="G20" s="8"/>
      <c r="H20" s="222"/>
      <c r="I20" s="56"/>
      <c r="J20" s="223"/>
      <c r="K20" s="12"/>
    </row>
    <row r="21" spans="1:11" ht="21" customHeight="1" x14ac:dyDescent="0.25">
      <c r="A21" s="7"/>
      <c r="B21" s="183"/>
      <c r="C21" s="9"/>
      <c r="D21" s="221"/>
      <c r="E21" s="56"/>
      <c r="F21" s="73">
        <f t="shared" si="0"/>
        <v>0</v>
      </c>
      <c r="G21" s="8"/>
      <c r="H21" s="9"/>
      <c r="I21" s="56"/>
      <c r="J21" s="223"/>
      <c r="K21" s="12"/>
    </row>
    <row r="22" spans="1:11" ht="15.75" hidden="1" x14ac:dyDescent="0.25">
      <c r="A22" s="7"/>
      <c r="B22" s="8"/>
      <c r="C22" s="9"/>
      <c r="D22" s="9"/>
      <c r="E22" s="10"/>
      <c r="F22" s="73">
        <f t="shared" si="0"/>
        <v>0</v>
      </c>
      <c r="G22" s="8"/>
      <c r="H22" s="9"/>
      <c r="I22" s="10"/>
      <c r="J22" s="9"/>
      <c r="K22" s="12"/>
    </row>
    <row r="23" spans="1:11" ht="15.75" hidden="1" x14ac:dyDescent="0.25">
      <c r="A23" s="7"/>
      <c r="B23" s="8"/>
      <c r="C23" s="9"/>
      <c r="D23" s="9"/>
      <c r="E23" s="10"/>
      <c r="F23" s="73">
        <f t="shared" si="0"/>
        <v>0</v>
      </c>
      <c r="G23" s="8"/>
      <c r="H23" s="9"/>
      <c r="I23" s="10"/>
      <c r="J23" s="9"/>
      <c r="K23" s="12"/>
    </row>
    <row r="24" spans="1:11" ht="15.75" hidden="1" x14ac:dyDescent="0.25">
      <c r="A24" s="7"/>
      <c r="B24" s="8"/>
      <c r="C24" s="9"/>
      <c r="D24" s="9"/>
      <c r="E24" s="10"/>
      <c r="F24" s="73">
        <f t="shared" si="0"/>
        <v>0</v>
      </c>
      <c r="G24" s="8"/>
      <c r="H24" s="9"/>
      <c r="I24" s="10"/>
      <c r="J24" s="9"/>
      <c r="K24" s="12"/>
    </row>
    <row r="25" spans="1:11" ht="15.75" hidden="1" x14ac:dyDescent="0.25">
      <c r="A25" s="7"/>
      <c r="B25" s="8"/>
      <c r="C25" s="9"/>
      <c r="D25" s="9"/>
      <c r="E25" s="10"/>
      <c r="F25" s="73">
        <f t="shared" si="0"/>
        <v>0</v>
      </c>
      <c r="G25" s="8"/>
      <c r="H25" s="9"/>
      <c r="I25" s="10"/>
      <c r="J25" s="9"/>
      <c r="K25" s="12"/>
    </row>
    <row r="26" spans="1:11" ht="15.75" hidden="1" x14ac:dyDescent="0.25">
      <c r="A26" s="13"/>
      <c r="B26" s="8"/>
      <c r="C26" s="9"/>
      <c r="D26" s="9"/>
      <c r="E26" s="10"/>
      <c r="F26" s="73">
        <f t="shared" si="0"/>
        <v>0</v>
      </c>
      <c r="G26" s="8"/>
      <c r="H26" s="9"/>
      <c r="I26" s="10"/>
      <c r="J26" s="9"/>
      <c r="K26" s="12"/>
    </row>
    <row r="27" spans="1:11" ht="15.75" hidden="1" x14ac:dyDescent="0.25">
      <c r="A27" s="13"/>
      <c r="B27" s="8"/>
      <c r="C27" s="9"/>
      <c r="D27" s="9"/>
      <c r="E27" s="10"/>
      <c r="F27" s="73">
        <f t="shared" si="0"/>
        <v>0</v>
      </c>
      <c r="G27" s="8"/>
      <c r="H27" s="9"/>
      <c r="I27" s="10"/>
      <c r="J27" s="9"/>
      <c r="K27" s="12"/>
    </row>
    <row r="28" spans="1:11" ht="15.75" hidden="1" x14ac:dyDescent="0.25">
      <c r="A28" s="7"/>
      <c r="B28" s="8"/>
      <c r="C28" s="9"/>
      <c r="D28" s="9"/>
      <c r="E28" s="10"/>
      <c r="F28" s="73">
        <f t="shared" si="0"/>
        <v>0</v>
      </c>
      <c r="G28" s="8"/>
      <c r="H28" s="9"/>
      <c r="I28" s="10"/>
      <c r="J28" s="9"/>
      <c r="K28" s="12"/>
    </row>
    <row r="29" spans="1:11" ht="15.75" hidden="1" x14ac:dyDescent="0.25">
      <c r="A29" s="7"/>
      <c r="B29" s="8"/>
      <c r="C29" s="9"/>
      <c r="D29" s="9"/>
      <c r="E29" s="10"/>
      <c r="F29" s="73">
        <f t="shared" si="0"/>
        <v>0</v>
      </c>
      <c r="G29" s="8"/>
      <c r="H29" s="9"/>
      <c r="I29" s="10"/>
      <c r="J29" s="9"/>
      <c r="K29" s="12"/>
    </row>
    <row r="30" spans="1:11" ht="15.75" hidden="1" x14ac:dyDescent="0.25">
      <c r="A30" s="7"/>
      <c r="B30" s="8"/>
      <c r="C30" s="9"/>
      <c r="D30" s="9"/>
      <c r="E30" s="10"/>
      <c r="F30" s="73">
        <f t="shared" si="0"/>
        <v>0</v>
      </c>
      <c r="G30" s="8"/>
      <c r="H30" s="9"/>
      <c r="I30" s="10"/>
      <c r="J30" s="9"/>
      <c r="K30" s="12"/>
    </row>
    <row r="31" spans="1:11" ht="15.75" hidden="1" x14ac:dyDescent="0.25">
      <c r="A31" s="7"/>
      <c r="B31" s="8"/>
      <c r="C31" s="9"/>
      <c r="D31" s="9"/>
      <c r="E31" s="10"/>
      <c r="F31" s="73">
        <f t="shared" si="0"/>
        <v>0</v>
      </c>
      <c r="G31" s="8"/>
      <c r="H31" s="9"/>
      <c r="I31" s="10"/>
      <c r="J31" s="9"/>
      <c r="K31" s="12"/>
    </row>
    <row r="32" spans="1:11" ht="15.75" hidden="1" x14ac:dyDescent="0.25">
      <c r="A32" s="7"/>
      <c r="B32" s="8"/>
      <c r="C32" s="9"/>
      <c r="D32" s="9"/>
      <c r="E32" s="10"/>
      <c r="F32" s="73">
        <f t="shared" si="0"/>
        <v>0</v>
      </c>
      <c r="G32" s="8"/>
      <c r="H32" s="9"/>
      <c r="I32" s="10"/>
      <c r="J32" s="9"/>
      <c r="K32" s="12"/>
    </row>
    <row r="33" spans="1:11" ht="15.75" hidden="1" x14ac:dyDescent="0.25">
      <c r="A33" s="7"/>
      <c r="B33" s="8"/>
      <c r="C33" s="9"/>
      <c r="D33" s="9"/>
      <c r="E33" s="10"/>
      <c r="F33" s="73">
        <f t="shared" si="0"/>
        <v>0</v>
      </c>
      <c r="G33" s="8"/>
      <c r="H33" s="9"/>
      <c r="I33" s="10"/>
      <c r="J33" s="9"/>
      <c r="K33" s="12"/>
    </row>
    <row r="34" spans="1:11" ht="15.75" hidden="1" x14ac:dyDescent="0.25">
      <c r="A34" s="7"/>
      <c r="B34" s="8"/>
      <c r="C34" s="9"/>
      <c r="D34" s="9"/>
      <c r="E34" s="10"/>
      <c r="F34" s="73">
        <f t="shared" si="0"/>
        <v>0</v>
      </c>
      <c r="G34" s="8"/>
      <c r="H34" s="9"/>
      <c r="I34" s="10"/>
      <c r="J34" s="9"/>
      <c r="K34" s="12"/>
    </row>
    <row r="35" spans="1:11" ht="15.75" hidden="1" x14ac:dyDescent="0.25">
      <c r="A35" s="7"/>
      <c r="B35" s="8"/>
      <c r="C35" s="9"/>
      <c r="D35" s="9"/>
      <c r="E35" s="10"/>
      <c r="F35" s="73">
        <f t="shared" si="0"/>
        <v>0</v>
      </c>
      <c r="G35" s="8"/>
      <c r="H35" s="9"/>
      <c r="I35" s="10"/>
      <c r="J35" s="9"/>
      <c r="K35" s="12"/>
    </row>
    <row r="36" spans="1:11" ht="15.75" hidden="1" x14ac:dyDescent="0.25">
      <c r="A36" s="13"/>
      <c r="B36" s="8"/>
      <c r="C36" s="9"/>
      <c r="D36" s="9"/>
      <c r="E36" s="10"/>
      <c r="F36" s="73">
        <f t="shared" si="0"/>
        <v>0</v>
      </c>
      <c r="G36" s="8"/>
      <c r="H36" s="9"/>
      <c r="I36" s="10"/>
      <c r="J36" s="9"/>
      <c r="K36" s="12"/>
    </row>
    <row r="37" spans="1:11" ht="15.75" hidden="1" x14ac:dyDescent="0.25">
      <c r="A37" s="13"/>
      <c r="B37" s="8"/>
      <c r="C37" s="9"/>
      <c r="D37" s="9"/>
      <c r="E37" s="10"/>
      <c r="F37" s="73">
        <f t="shared" si="0"/>
        <v>0</v>
      </c>
      <c r="G37" s="8"/>
      <c r="H37" s="9"/>
      <c r="I37" s="10"/>
      <c r="J37" s="9"/>
      <c r="K37" s="12"/>
    </row>
    <row r="38" spans="1:11" ht="15.75" hidden="1" x14ac:dyDescent="0.25">
      <c r="A38" s="7"/>
      <c r="B38" s="8"/>
      <c r="C38" s="9"/>
      <c r="D38" s="9"/>
      <c r="E38" s="10"/>
      <c r="F38" s="73">
        <f t="shared" si="0"/>
        <v>0</v>
      </c>
      <c r="G38" s="8"/>
      <c r="H38" s="9"/>
      <c r="I38" s="10"/>
      <c r="J38" s="9"/>
      <c r="K38" s="12"/>
    </row>
    <row r="39" spans="1:11" ht="15.75" hidden="1" x14ac:dyDescent="0.25">
      <c r="A39" s="7"/>
      <c r="B39" s="8"/>
      <c r="C39" s="9"/>
      <c r="D39" s="9"/>
      <c r="E39" s="10"/>
      <c r="F39" s="73">
        <f t="shared" si="0"/>
        <v>0</v>
      </c>
      <c r="G39" s="8"/>
      <c r="H39" s="9"/>
      <c r="I39" s="10"/>
      <c r="J39" s="9"/>
      <c r="K39" s="12"/>
    </row>
    <row r="40" spans="1:11" ht="15.75" hidden="1" x14ac:dyDescent="0.25">
      <c r="A40" s="7"/>
      <c r="B40" s="8"/>
      <c r="C40" s="9"/>
      <c r="D40" s="9"/>
      <c r="E40" s="10"/>
      <c r="F40" s="73">
        <f t="shared" si="0"/>
        <v>0</v>
      </c>
      <c r="G40" s="8"/>
      <c r="H40" s="9"/>
      <c r="I40" s="10"/>
      <c r="J40" s="9"/>
      <c r="K40" s="12"/>
    </row>
    <row r="41" spans="1:11" ht="15.75" hidden="1" x14ac:dyDescent="0.25">
      <c r="A41" s="7"/>
      <c r="B41" s="8"/>
      <c r="C41" s="9"/>
      <c r="D41" s="9"/>
      <c r="E41" s="10"/>
      <c r="F41" s="73">
        <f t="shared" si="0"/>
        <v>0</v>
      </c>
      <c r="G41" s="8"/>
      <c r="H41" s="9"/>
      <c r="I41" s="10"/>
      <c r="J41" s="9"/>
      <c r="K41" s="12"/>
    </row>
    <row r="42" spans="1:11" ht="15.75" hidden="1" x14ac:dyDescent="0.25">
      <c r="A42" s="7"/>
      <c r="B42" s="8"/>
      <c r="C42" s="9"/>
      <c r="D42" s="9"/>
      <c r="E42" s="10"/>
      <c r="F42" s="73">
        <f t="shared" si="0"/>
        <v>0</v>
      </c>
      <c r="G42" s="8"/>
      <c r="H42" s="9"/>
      <c r="I42" s="10"/>
      <c r="J42" s="9"/>
      <c r="K42" s="12"/>
    </row>
    <row r="43" spans="1:11" ht="15.75" hidden="1" x14ac:dyDescent="0.25">
      <c r="A43" s="7"/>
      <c r="B43" s="8"/>
      <c r="C43" s="9"/>
      <c r="D43" s="9"/>
      <c r="E43" s="10"/>
      <c r="F43" s="73">
        <f t="shared" si="0"/>
        <v>0</v>
      </c>
      <c r="G43" s="8"/>
      <c r="H43" s="9"/>
      <c r="I43" s="10"/>
      <c r="J43" s="9"/>
      <c r="K43" s="12"/>
    </row>
    <row r="44" spans="1:11" ht="15.75" hidden="1" x14ac:dyDescent="0.25">
      <c r="A44" s="7"/>
      <c r="B44" s="8"/>
      <c r="C44" s="9"/>
      <c r="D44" s="9"/>
      <c r="E44" s="10"/>
      <c r="F44" s="73">
        <f t="shared" si="0"/>
        <v>0</v>
      </c>
      <c r="G44" s="8"/>
      <c r="H44" s="9"/>
      <c r="I44" s="10"/>
      <c r="J44" s="9"/>
      <c r="K44" s="12"/>
    </row>
    <row r="45" spans="1:11" ht="15.75" hidden="1" x14ac:dyDescent="0.25">
      <c r="A45" s="7"/>
      <c r="B45" s="8"/>
      <c r="C45" s="9"/>
      <c r="D45" s="9"/>
      <c r="E45" s="10"/>
      <c r="F45" s="73">
        <f t="shared" si="0"/>
        <v>0</v>
      </c>
      <c r="G45" s="8"/>
      <c r="H45" s="9"/>
      <c r="I45" s="10"/>
      <c r="J45" s="9"/>
      <c r="K45" s="12"/>
    </row>
    <row r="46" spans="1:11" ht="15.75" hidden="1" x14ac:dyDescent="0.25">
      <c r="A46" s="13"/>
      <c r="B46" s="8"/>
      <c r="C46" s="9"/>
      <c r="D46" s="9"/>
      <c r="E46" s="10"/>
      <c r="F46" s="73">
        <f t="shared" si="0"/>
        <v>0</v>
      </c>
      <c r="G46" s="8"/>
      <c r="H46" s="9"/>
      <c r="I46" s="10"/>
      <c r="J46" s="9"/>
      <c r="K46" s="12"/>
    </row>
    <row r="47" spans="1:11" ht="15.75" hidden="1" x14ac:dyDescent="0.25">
      <c r="A47" s="13"/>
      <c r="B47" s="8"/>
      <c r="C47" s="9"/>
      <c r="D47" s="9"/>
      <c r="E47" s="10"/>
      <c r="F47" s="73">
        <f t="shared" si="0"/>
        <v>0</v>
      </c>
      <c r="G47" s="8"/>
      <c r="H47" s="9"/>
      <c r="I47" s="10"/>
      <c r="J47" s="9"/>
      <c r="K47" s="12"/>
    </row>
    <row r="48" spans="1:11" ht="15.75" hidden="1" x14ac:dyDescent="0.25">
      <c r="A48" s="27"/>
      <c r="B48" s="14"/>
      <c r="C48" s="28"/>
      <c r="D48" s="28"/>
      <c r="E48" s="29"/>
      <c r="F48" s="73">
        <f t="shared" si="0"/>
        <v>0</v>
      </c>
      <c r="G48" s="14"/>
      <c r="H48" s="28"/>
      <c r="I48" s="29"/>
      <c r="J48" s="28"/>
      <c r="K48" s="12"/>
    </row>
    <row r="49" spans="1:11" ht="15.75" hidden="1" x14ac:dyDescent="0.25">
      <c r="A49" s="27"/>
      <c r="B49" s="14"/>
      <c r="C49" s="28"/>
      <c r="D49" s="28"/>
      <c r="E49" s="29"/>
      <c r="F49" s="73">
        <f t="shared" si="0"/>
        <v>0</v>
      </c>
      <c r="G49" s="14"/>
      <c r="H49" s="28"/>
      <c r="I49" s="29"/>
      <c r="J49" s="28"/>
      <c r="K49" s="12"/>
    </row>
    <row r="50" spans="1:11" ht="15.75" hidden="1" x14ac:dyDescent="0.25">
      <c r="A50" s="27"/>
      <c r="B50" s="14"/>
      <c r="C50" s="28"/>
      <c r="D50" s="28"/>
      <c r="E50" s="29"/>
      <c r="F50" s="73">
        <f t="shared" si="0"/>
        <v>0</v>
      </c>
      <c r="G50" s="14"/>
      <c r="H50" s="28"/>
      <c r="I50" s="29"/>
      <c r="J50" s="28"/>
      <c r="K50" s="12"/>
    </row>
    <row r="51" spans="1:11" ht="15.75" x14ac:dyDescent="0.25">
      <c r="A51" s="14"/>
      <c r="B51" s="15" t="s">
        <v>90</v>
      </c>
      <c r="C51" s="16">
        <f>SUM(C7:C50)</f>
        <v>0</v>
      </c>
      <c r="D51" s="59">
        <f>SUM(D7:D50)</f>
        <v>49.378999999999998</v>
      </c>
      <c r="E51" s="17"/>
      <c r="F51" s="18">
        <f>SUM(C51,D51)</f>
        <v>49.378999999999998</v>
      </c>
      <c r="G51" s="19"/>
      <c r="H51" s="16">
        <f>SUM(H7:H50)</f>
        <v>0</v>
      </c>
      <c r="I51" s="17"/>
      <c r="J51" s="59">
        <f>SUM(J7:J50)</f>
        <v>49.378999999999998</v>
      </c>
      <c r="K51" s="20">
        <f>C51-H51</f>
        <v>0</v>
      </c>
    </row>
    <row r="54" spans="1:11" ht="15.75" x14ac:dyDescent="0.25">
      <c r="B54" s="21" t="s">
        <v>289</v>
      </c>
      <c r="F54" s="22"/>
      <c r="G54" s="224" t="s">
        <v>985</v>
      </c>
      <c r="H54" s="225"/>
    </row>
    <row r="55" spans="1:11" x14ac:dyDescent="0.25">
      <c r="B55" s="21"/>
      <c r="F55" s="23" t="s">
        <v>93</v>
      </c>
      <c r="G55" s="24"/>
      <c r="H55" s="24"/>
    </row>
    <row r="56" spans="1:11" ht="15.75" x14ac:dyDescent="0.25">
      <c r="B56" s="21" t="s">
        <v>94</v>
      </c>
      <c r="F56" s="22"/>
      <c r="G56" s="224" t="s">
        <v>986</v>
      </c>
      <c r="H56" s="225"/>
    </row>
    <row r="57" spans="1:11" x14ac:dyDescent="0.25">
      <c r="F57" s="23" t="s">
        <v>93</v>
      </c>
      <c r="G57" s="24"/>
      <c r="H57" s="24"/>
    </row>
  </sheetData>
  <mergeCells count="10">
    <mergeCell ref="G54:H54"/>
    <mergeCell ref="G56:H56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0" orientation="landscape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B3" sqref="B3:J3"/>
    </sheetView>
  </sheetViews>
  <sheetFormatPr defaultRowHeight="15" x14ac:dyDescent="0.25"/>
  <cols>
    <col min="1" max="1" width="7.28515625" customWidth="1"/>
    <col min="2" max="2" width="34.85546875" customWidth="1"/>
    <col min="3" max="3" width="16.28515625" customWidth="1"/>
    <col min="4" max="4" width="13.5703125" customWidth="1"/>
    <col min="5" max="5" width="43.14062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34.85546875" customWidth="1"/>
    <col min="259" max="259" width="16.28515625" customWidth="1"/>
    <col min="260" max="260" width="13.5703125" customWidth="1"/>
    <col min="261" max="261" width="43.14062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34.85546875" customWidth="1"/>
    <col min="515" max="515" width="16.28515625" customWidth="1"/>
    <col min="516" max="516" width="13.5703125" customWidth="1"/>
    <col min="517" max="517" width="43.14062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34.85546875" customWidth="1"/>
    <col min="771" max="771" width="16.28515625" customWidth="1"/>
    <col min="772" max="772" width="13.5703125" customWidth="1"/>
    <col min="773" max="773" width="43.14062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34.85546875" customWidth="1"/>
    <col min="1027" max="1027" width="16.28515625" customWidth="1"/>
    <col min="1028" max="1028" width="13.5703125" customWidth="1"/>
    <col min="1029" max="1029" width="43.14062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34.85546875" customWidth="1"/>
    <col min="1283" max="1283" width="16.28515625" customWidth="1"/>
    <col min="1284" max="1284" width="13.5703125" customWidth="1"/>
    <col min="1285" max="1285" width="43.14062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34.85546875" customWidth="1"/>
    <col min="1539" max="1539" width="16.28515625" customWidth="1"/>
    <col min="1540" max="1540" width="13.5703125" customWidth="1"/>
    <col min="1541" max="1541" width="43.14062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34.85546875" customWidth="1"/>
    <col min="1795" max="1795" width="16.28515625" customWidth="1"/>
    <col min="1796" max="1796" width="13.5703125" customWidth="1"/>
    <col min="1797" max="1797" width="43.14062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34.85546875" customWidth="1"/>
    <col min="2051" max="2051" width="16.28515625" customWidth="1"/>
    <col min="2052" max="2052" width="13.5703125" customWidth="1"/>
    <col min="2053" max="2053" width="43.14062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34.85546875" customWidth="1"/>
    <col min="2307" max="2307" width="16.28515625" customWidth="1"/>
    <col min="2308" max="2308" width="13.5703125" customWidth="1"/>
    <col min="2309" max="2309" width="43.14062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34.85546875" customWidth="1"/>
    <col min="2563" max="2563" width="16.28515625" customWidth="1"/>
    <col min="2564" max="2564" width="13.5703125" customWidth="1"/>
    <col min="2565" max="2565" width="43.14062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34.85546875" customWidth="1"/>
    <col min="2819" max="2819" width="16.28515625" customWidth="1"/>
    <col min="2820" max="2820" width="13.5703125" customWidth="1"/>
    <col min="2821" max="2821" width="43.14062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34.85546875" customWidth="1"/>
    <col min="3075" max="3075" width="16.28515625" customWidth="1"/>
    <col min="3076" max="3076" width="13.5703125" customWidth="1"/>
    <col min="3077" max="3077" width="43.14062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34.85546875" customWidth="1"/>
    <col min="3331" max="3331" width="16.28515625" customWidth="1"/>
    <col min="3332" max="3332" width="13.5703125" customWidth="1"/>
    <col min="3333" max="3333" width="43.14062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34.85546875" customWidth="1"/>
    <col min="3587" max="3587" width="16.28515625" customWidth="1"/>
    <col min="3588" max="3588" width="13.5703125" customWidth="1"/>
    <col min="3589" max="3589" width="43.14062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34.85546875" customWidth="1"/>
    <col min="3843" max="3843" width="16.28515625" customWidth="1"/>
    <col min="3844" max="3844" width="13.5703125" customWidth="1"/>
    <col min="3845" max="3845" width="43.14062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34.85546875" customWidth="1"/>
    <col min="4099" max="4099" width="16.28515625" customWidth="1"/>
    <col min="4100" max="4100" width="13.5703125" customWidth="1"/>
    <col min="4101" max="4101" width="43.14062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34.85546875" customWidth="1"/>
    <col min="4355" max="4355" width="16.28515625" customWidth="1"/>
    <col min="4356" max="4356" width="13.5703125" customWidth="1"/>
    <col min="4357" max="4357" width="43.14062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34.85546875" customWidth="1"/>
    <col min="4611" max="4611" width="16.28515625" customWidth="1"/>
    <col min="4612" max="4612" width="13.5703125" customWidth="1"/>
    <col min="4613" max="4613" width="43.14062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34.85546875" customWidth="1"/>
    <col min="4867" max="4867" width="16.28515625" customWidth="1"/>
    <col min="4868" max="4868" width="13.5703125" customWidth="1"/>
    <col min="4869" max="4869" width="43.14062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34.85546875" customWidth="1"/>
    <col min="5123" max="5123" width="16.28515625" customWidth="1"/>
    <col min="5124" max="5124" width="13.5703125" customWidth="1"/>
    <col min="5125" max="5125" width="43.14062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34.85546875" customWidth="1"/>
    <col min="5379" max="5379" width="16.28515625" customWidth="1"/>
    <col min="5380" max="5380" width="13.5703125" customWidth="1"/>
    <col min="5381" max="5381" width="43.14062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34.85546875" customWidth="1"/>
    <col min="5635" max="5635" width="16.28515625" customWidth="1"/>
    <col min="5636" max="5636" width="13.5703125" customWidth="1"/>
    <col min="5637" max="5637" width="43.14062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34.85546875" customWidth="1"/>
    <col min="5891" max="5891" width="16.28515625" customWidth="1"/>
    <col min="5892" max="5892" width="13.5703125" customWidth="1"/>
    <col min="5893" max="5893" width="43.14062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34.85546875" customWidth="1"/>
    <col min="6147" max="6147" width="16.28515625" customWidth="1"/>
    <col min="6148" max="6148" width="13.5703125" customWidth="1"/>
    <col min="6149" max="6149" width="43.14062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34.85546875" customWidth="1"/>
    <col min="6403" max="6403" width="16.28515625" customWidth="1"/>
    <col min="6404" max="6404" width="13.5703125" customWidth="1"/>
    <col min="6405" max="6405" width="43.14062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34.85546875" customWidth="1"/>
    <col min="6659" max="6659" width="16.28515625" customWidth="1"/>
    <col min="6660" max="6660" width="13.5703125" customWidth="1"/>
    <col min="6661" max="6661" width="43.14062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34.85546875" customWidth="1"/>
    <col min="6915" max="6915" width="16.28515625" customWidth="1"/>
    <col min="6916" max="6916" width="13.5703125" customWidth="1"/>
    <col min="6917" max="6917" width="43.14062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34.85546875" customWidth="1"/>
    <col min="7171" max="7171" width="16.28515625" customWidth="1"/>
    <col min="7172" max="7172" width="13.5703125" customWidth="1"/>
    <col min="7173" max="7173" width="43.14062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34.85546875" customWidth="1"/>
    <col min="7427" max="7427" width="16.28515625" customWidth="1"/>
    <col min="7428" max="7428" width="13.5703125" customWidth="1"/>
    <col min="7429" max="7429" width="43.14062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34.85546875" customWidth="1"/>
    <col min="7683" max="7683" width="16.28515625" customWidth="1"/>
    <col min="7684" max="7684" width="13.5703125" customWidth="1"/>
    <col min="7685" max="7685" width="43.14062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34.85546875" customWidth="1"/>
    <col min="7939" max="7939" width="16.28515625" customWidth="1"/>
    <col min="7940" max="7940" width="13.5703125" customWidth="1"/>
    <col min="7941" max="7941" width="43.14062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34.85546875" customWidth="1"/>
    <col min="8195" max="8195" width="16.28515625" customWidth="1"/>
    <col min="8196" max="8196" width="13.5703125" customWidth="1"/>
    <col min="8197" max="8197" width="43.14062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34.85546875" customWidth="1"/>
    <col min="8451" max="8451" width="16.28515625" customWidth="1"/>
    <col min="8452" max="8452" width="13.5703125" customWidth="1"/>
    <col min="8453" max="8453" width="43.14062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34.85546875" customWidth="1"/>
    <col min="8707" max="8707" width="16.28515625" customWidth="1"/>
    <col min="8708" max="8708" width="13.5703125" customWidth="1"/>
    <col min="8709" max="8709" width="43.14062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34.85546875" customWidth="1"/>
    <col min="8963" max="8963" width="16.28515625" customWidth="1"/>
    <col min="8964" max="8964" width="13.5703125" customWidth="1"/>
    <col min="8965" max="8965" width="43.14062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34.85546875" customWidth="1"/>
    <col min="9219" max="9219" width="16.28515625" customWidth="1"/>
    <col min="9220" max="9220" width="13.5703125" customWidth="1"/>
    <col min="9221" max="9221" width="43.14062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34.85546875" customWidth="1"/>
    <col min="9475" max="9475" width="16.28515625" customWidth="1"/>
    <col min="9476" max="9476" width="13.5703125" customWidth="1"/>
    <col min="9477" max="9477" width="43.14062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34.85546875" customWidth="1"/>
    <col min="9731" max="9731" width="16.28515625" customWidth="1"/>
    <col min="9732" max="9732" width="13.5703125" customWidth="1"/>
    <col min="9733" max="9733" width="43.14062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34.85546875" customWidth="1"/>
    <col min="9987" max="9987" width="16.28515625" customWidth="1"/>
    <col min="9988" max="9988" width="13.5703125" customWidth="1"/>
    <col min="9989" max="9989" width="43.14062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34.85546875" customWidth="1"/>
    <col min="10243" max="10243" width="16.28515625" customWidth="1"/>
    <col min="10244" max="10244" width="13.5703125" customWidth="1"/>
    <col min="10245" max="10245" width="43.14062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34.85546875" customWidth="1"/>
    <col min="10499" max="10499" width="16.28515625" customWidth="1"/>
    <col min="10500" max="10500" width="13.5703125" customWidth="1"/>
    <col min="10501" max="10501" width="43.14062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34.85546875" customWidth="1"/>
    <col min="10755" max="10755" width="16.28515625" customWidth="1"/>
    <col min="10756" max="10756" width="13.5703125" customWidth="1"/>
    <col min="10757" max="10757" width="43.14062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34.85546875" customWidth="1"/>
    <col min="11011" max="11011" width="16.28515625" customWidth="1"/>
    <col min="11012" max="11012" width="13.5703125" customWidth="1"/>
    <col min="11013" max="11013" width="43.14062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34.85546875" customWidth="1"/>
    <col min="11267" max="11267" width="16.28515625" customWidth="1"/>
    <col min="11268" max="11268" width="13.5703125" customWidth="1"/>
    <col min="11269" max="11269" width="43.14062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34.85546875" customWidth="1"/>
    <col min="11523" max="11523" width="16.28515625" customWidth="1"/>
    <col min="11524" max="11524" width="13.5703125" customWidth="1"/>
    <col min="11525" max="11525" width="43.14062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34.85546875" customWidth="1"/>
    <col min="11779" max="11779" width="16.28515625" customWidth="1"/>
    <col min="11780" max="11780" width="13.5703125" customWidth="1"/>
    <col min="11781" max="11781" width="43.14062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34.85546875" customWidth="1"/>
    <col min="12035" max="12035" width="16.28515625" customWidth="1"/>
    <col min="12036" max="12036" width="13.5703125" customWidth="1"/>
    <col min="12037" max="12037" width="43.14062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34.85546875" customWidth="1"/>
    <col min="12291" max="12291" width="16.28515625" customWidth="1"/>
    <col min="12292" max="12292" width="13.5703125" customWidth="1"/>
    <col min="12293" max="12293" width="43.14062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34.85546875" customWidth="1"/>
    <col min="12547" max="12547" width="16.28515625" customWidth="1"/>
    <col min="12548" max="12548" width="13.5703125" customWidth="1"/>
    <col min="12549" max="12549" width="43.14062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34.85546875" customWidth="1"/>
    <col min="12803" max="12803" width="16.28515625" customWidth="1"/>
    <col min="12804" max="12804" width="13.5703125" customWidth="1"/>
    <col min="12805" max="12805" width="43.14062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34.85546875" customWidth="1"/>
    <col min="13059" max="13059" width="16.28515625" customWidth="1"/>
    <col min="13060" max="13060" width="13.5703125" customWidth="1"/>
    <col min="13061" max="13061" width="43.14062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34.85546875" customWidth="1"/>
    <col min="13315" max="13315" width="16.28515625" customWidth="1"/>
    <col min="13316" max="13316" width="13.5703125" customWidth="1"/>
    <col min="13317" max="13317" width="43.14062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34.85546875" customWidth="1"/>
    <col min="13571" max="13571" width="16.28515625" customWidth="1"/>
    <col min="13572" max="13572" width="13.5703125" customWidth="1"/>
    <col min="13573" max="13573" width="43.14062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34.85546875" customWidth="1"/>
    <col min="13827" max="13827" width="16.28515625" customWidth="1"/>
    <col min="13828" max="13828" width="13.5703125" customWidth="1"/>
    <col min="13829" max="13829" width="43.14062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34.85546875" customWidth="1"/>
    <col min="14083" max="14083" width="16.28515625" customWidth="1"/>
    <col min="14084" max="14084" width="13.5703125" customWidth="1"/>
    <col min="14085" max="14085" width="43.14062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34.85546875" customWidth="1"/>
    <col min="14339" max="14339" width="16.28515625" customWidth="1"/>
    <col min="14340" max="14340" width="13.5703125" customWidth="1"/>
    <col min="14341" max="14341" width="43.14062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34.85546875" customWidth="1"/>
    <col min="14595" max="14595" width="16.28515625" customWidth="1"/>
    <col min="14596" max="14596" width="13.5703125" customWidth="1"/>
    <col min="14597" max="14597" width="43.14062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34.85546875" customWidth="1"/>
    <col min="14851" max="14851" width="16.28515625" customWidth="1"/>
    <col min="14852" max="14852" width="13.5703125" customWidth="1"/>
    <col min="14853" max="14853" width="43.14062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34.85546875" customWidth="1"/>
    <col min="15107" max="15107" width="16.28515625" customWidth="1"/>
    <col min="15108" max="15108" width="13.5703125" customWidth="1"/>
    <col min="15109" max="15109" width="43.14062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34.85546875" customWidth="1"/>
    <col min="15363" max="15363" width="16.28515625" customWidth="1"/>
    <col min="15364" max="15364" width="13.5703125" customWidth="1"/>
    <col min="15365" max="15365" width="43.14062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34.85546875" customWidth="1"/>
    <col min="15619" max="15619" width="16.28515625" customWidth="1"/>
    <col min="15620" max="15620" width="13.5703125" customWidth="1"/>
    <col min="15621" max="15621" width="43.14062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34.85546875" customWidth="1"/>
    <col min="15875" max="15875" width="16.28515625" customWidth="1"/>
    <col min="15876" max="15876" width="13.5703125" customWidth="1"/>
    <col min="15877" max="15877" width="43.14062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34.85546875" customWidth="1"/>
    <col min="16131" max="16131" width="16.28515625" customWidth="1"/>
    <col min="16132" max="16132" width="13.5703125" customWidth="1"/>
    <col min="16133" max="16133" width="43.14062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26" t="s">
        <v>0</v>
      </c>
      <c r="N1" s="226"/>
      <c r="O1" s="226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227" t="s">
        <v>101</v>
      </c>
      <c r="N2" s="227"/>
      <c r="O2" s="227"/>
      <c r="P2" s="227"/>
    </row>
    <row r="3" spans="1:16" ht="61.5" customHeight="1" x14ac:dyDescent="0.25">
      <c r="A3" s="2"/>
      <c r="B3" s="228" t="s">
        <v>987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6" ht="31.5" customHeight="1" x14ac:dyDescent="0.25">
      <c r="A4" s="230" t="s">
        <v>3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6" ht="33" customHeight="1" x14ac:dyDescent="0.25">
      <c r="A5" s="231" t="s">
        <v>4</v>
      </c>
      <c r="B5" s="231" t="s">
        <v>5</v>
      </c>
      <c r="C5" s="232" t="s">
        <v>6</v>
      </c>
      <c r="D5" s="232"/>
      <c r="E5" s="232"/>
      <c r="F5" s="232" t="s">
        <v>7</v>
      </c>
      <c r="G5" s="232" t="s">
        <v>8</v>
      </c>
      <c r="H5" s="232"/>
      <c r="I5" s="232"/>
      <c r="J5" s="232"/>
      <c r="K5" s="233" t="s">
        <v>9</v>
      </c>
    </row>
    <row r="6" spans="1:16" ht="158.25" customHeight="1" x14ac:dyDescent="0.25">
      <c r="A6" s="231"/>
      <c r="B6" s="231"/>
      <c r="C6" s="5" t="s">
        <v>10</v>
      </c>
      <c r="D6" s="5" t="s">
        <v>11</v>
      </c>
      <c r="E6" s="5" t="s">
        <v>12</v>
      </c>
      <c r="F6" s="232"/>
      <c r="G6" s="6" t="s">
        <v>13</v>
      </c>
      <c r="H6" s="5" t="s">
        <v>14</v>
      </c>
      <c r="I6" s="5" t="s">
        <v>15</v>
      </c>
      <c r="J6" s="5" t="s">
        <v>14</v>
      </c>
      <c r="K6" s="233"/>
    </row>
    <row r="7" spans="1:16" ht="15.75" x14ac:dyDescent="0.25">
      <c r="A7" s="7">
        <v>1</v>
      </c>
      <c r="B7" s="8" t="s">
        <v>988</v>
      </c>
      <c r="C7" s="9"/>
      <c r="D7" s="9">
        <v>5.8</v>
      </c>
      <c r="E7" s="10" t="s">
        <v>17</v>
      </c>
      <c r="F7" s="11">
        <f>SUM(C7,D7)</f>
        <v>5.8</v>
      </c>
      <c r="G7" s="8"/>
      <c r="H7" s="9"/>
      <c r="I7" s="26" t="s">
        <v>17</v>
      </c>
      <c r="J7" s="9">
        <v>5.8</v>
      </c>
      <c r="K7" s="12"/>
    </row>
    <row r="8" spans="1:16" ht="45.75" customHeight="1" x14ac:dyDescent="0.25">
      <c r="A8" s="7">
        <v>2</v>
      </c>
      <c r="B8" s="8" t="s">
        <v>989</v>
      </c>
      <c r="C8" s="9"/>
      <c r="D8" s="9">
        <v>11.4</v>
      </c>
      <c r="E8" s="10" t="s">
        <v>990</v>
      </c>
      <c r="F8" s="11">
        <f t="shared" ref="F8:F50" si="0">SUM(C8,D8)</f>
        <v>11.4</v>
      </c>
      <c r="G8" s="8"/>
      <c r="H8" s="9"/>
      <c r="I8" s="10" t="s">
        <v>990</v>
      </c>
      <c r="J8" s="9">
        <v>11.4</v>
      </c>
      <c r="K8" s="12"/>
    </row>
    <row r="9" spans="1:16" ht="15.75" x14ac:dyDescent="0.25">
      <c r="A9" s="7"/>
      <c r="B9" s="8"/>
      <c r="C9" s="9"/>
      <c r="D9" s="9"/>
      <c r="E9" s="10"/>
      <c r="F9" s="11">
        <f t="shared" si="0"/>
        <v>0</v>
      </c>
      <c r="G9" s="8"/>
      <c r="H9" s="9"/>
      <c r="I9" s="26"/>
      <c r="J9" s="9"/>
      <c r="K9" s="12"/>
    </row>
    <row r="10" spans="1:16" ht="15.75" x14ac:dyDescent="0.25">
      <c r="A10" s="7"/>
      <c r="B10" s="8"/>
      <c r="C10" s="9"/>
      <c r="D10" s="9"/>
      <c r="E10" s="10"/>
      <c r="F10" s="11">
        <f t="shared" si="0"/>
        <v>0</v>
      </c>
      <c r="G10" s="8"/>
      <c r="H10" s="9"/>
      <c r="I10" s="26"/>
      <c r="J10" s="9"/>
      <c r="K10" s="12"/>
    </row>
    <row r="11" spans="1:16" ht="15.75" x14ac:dyDescent="0.25">
      <c r="A11" s="7"/>
      <c r="B11" s="8"/>
      <c r="C11" s="9"/>
      <c r="D11" s="9"/>
      <c r="E11" s="10"/>
      <c r="F11" s="11">
        <f t="shared" si="0"/>
        <v>0</v>
      </c>
      <c r="G11" s="8"/>
      <c r="H11" s="9"/>
      <c r="I11" s="26"/>
      <c r="J11" s="9"/>
      <c r="K11" s="12"/>
    </row>
    <row r="12" spans="1:16" ht="15.75" x14ac:dyDescent="0.25">
      <c r="A12" s="7"/>
      <c r="B12" s="8"/>
      <c r="C12" s="9"/>
      <c r="D12" s="9"/>
      <c r="E12" s="10"/>
      <c r="F12" s="11">
        <f t="shared" si="0"/>
        <v>0</v>
      </c>
      <c r="G12" s="13"/>
      <c r="H12" s="9"/>
      <c r="I12" s="10"/>
      <c r="J12" s="9"/>
      <c r="K12" s="12"/>
    </row>
    <row r="13" spans="1:16" ht="15.75" x14ac:dyDescent="0.25">
      <c r="A13" s="7"/>
      <c r="B13" s="8"/>
      <c r="C13" s="9"/>
      <c r="D13" s="9"/>
      <c r="E13" s="10"/>
      <c r="F13" s="11">
        <f t="shared" si="0"/>
        <v>0</v>
      </c>
      <c r="G13" s="13"/>
      <c r="H13" s="9"/>
      <c r="I13" s="10"/>
      <c r="J13" s="9"/>
      <c r="K13" s="12"/>
    </row>
    <row r="14" spans="1:16" ht="15.75" x14ac:dyDescent="0.25">
      <c r="A14" s="7"/>
      <c r="B14" s="8"/>
      <c r="C14" s="9"/>
      <c r="D14" s="9"/>
      <c r="E14" s="10"/>
      <c r="F14" s="11">
        <f t="shared" si="0"/>
        <v>0</v>
      </c>
      <c r="G14" s="8"/>
      <c r="H14" s="9"/>
      <c r="I14" s="10"/>
      <c r="J14" s="9"/>
      <c r="K14" s="12"/>
    </row>
    <row r="15" spans="1:16" ht="15.75" x14ac:dyDescent="0.25">
      <c r="A15" s="13"/>
      <c r="B15" s="8"/>
      <c r="C15" s="9"/>
      <c r="D15" s="9"/>
      <c r="E15" s="10"/>
      <c r="F15" s="11">
        <f t="shared" si="0"/>
        <v>0</v>
      </c>
      <c r="G15" s="8"/>
      <c r="H15" s="9"/>
      <c r="I15" s="10"/>
      <c r="J15" s="9"/>
      <c r="K15" s="12"/>
    </row>
    <row r="16" spans="1:16" ht="15" customHeight="1" x14ac:dyDescent="0.25">
      <c r="A16" s="13"/>
      <c r="B16" s="8"/>
      <c r="C16" s="9"/>
      <c r="D16" s="9"/>
      <c r="E16" s="10"/>
      <c r="F16" s="11">
        <f t="shared" si="0"/>
        <v>0</v>
      </c>
      <c r="G16" s="8"/>
      <c r="H16" s="9"/>
      <c r="I16" s="10"/>
      <c r="J16" s="9"/>
      <c r="K16" s="12"/>
    </row>
    <row r="17" spans="1:11" ht="15.75" x14ac:dyDescent="0.25">
      <c r="A17" s="7"/>
      <c r="B17" s="8"/>
      <c r="C17" s="9"/>
      <c r="D17" s="9"/>
      <c r="E17" s="10"/>
      <c r="F17" s="11">
        <f t="shared" si="0"/>
        <v>0</v>
      </c>
      <c r="G17" s="8"/>
      <c r="H17" s="9"/>
      <c r="I17" s="10"/>
      <c r="J17" s="9"/>
      <c r="K17" s="12"/>
    </row>
    <row r="18" spans="1:11" ht="15.75" x14ac:dyDescent="0.25">
      <c r="A18" s="7"/>
      <c r="B18" s="8"/>
      <c r="C18" s="9"/>
      <c r="D18" s="9"/>
      <c r="E18" s="10"/>
      <c r="F18" s="11">
        <f t="shared" si="0"/>
        <v>0</v>
      </c>
      <c r="G18" s="8"/>
      <c r="H18" s="9"/>
      <c r="I18" s="10"/>
      <c r="J18" s="9"/>
      <c r="K18" s="12"/>
    </row>
    <row r="19" spans="1:11" ht="15.75" x14ac:dyDescent="0.25">
      <c r="A19" s="7"/>
      <c r="B19" s="8"/>
      <c r="C19" s="9"/>
      <c r="D19" s="9"/>
      <c r="E19" s="10"/>
      <c r="F19" s="11">
        <f t="shared" si="0"/>
        <v>0</v>
      </c>
      <c r="G19" s="8"/>
      <c r="H19" s="9"/>
      <c r="I19" s="10"/>
      <c r="J19" s="9"/>
      <c r="K19" s="12"/>
    </row>
    <row r="20" spans="1:11" ht="15.75" x14ac:dyDescent="0.25">
      <c r="A20" s="7"/>
      <c r="B20" s="8"/>
      <c r="C20" s="9"/>
      <c r="D20" s="9"/>
      <c r="E20" s="10"/>
      <c r="F20" s="11">
        <f t="shared" si="0"/>
        <v>0</v>
      </c>
      <c r="G20" s="8"/>
      <c r="H20" s="9"/>
      <c r="I20" s="10"/>
      <c r="J20" s="9"/>
      <c r="K20" s="12"/>
    </row>
    <row r="21" spans="1:11" ht="15.75" x14ac:dyDescent="0.25">
      <c r="A21" s="7"/>
      <c r="B21" s="8"/>
      <c r="C21" s="9"/>
      <c r="D21" s="9"/>
      <c r="E21" s="10"/>
      <c r="F21" s="11">
        <f t="shared" si="0"/>
        <v>0</v>
      </c>
      <c r="G21" s="8"/>
      <c r="H21" s="9"/>
      <c r="I21" s="10"/>
      <c r="J21" s="9"/>
      <c r="K21" s="12"/>
    </row>
    <row r="22" spans="1:11" ht="15.75" x14ac:dyDescent="0.25">
      <c r="A22" s="7"/>
      <c r="B22" s="8"/>
      <c r="C22" s="9"/>
      <c r="D22" s="9"/>
      <c r="E22" s="10"/>
      <c r="F22" s="11">
        <f t="shared" si="0"/>
        <v>0</v>
      </c>
      <c r="G22" s="8"/>
      <c r="H22" s="9"/>
      <c r="I22" s="10"/>
      <c r="J22" s="9"/>
      <c r="K22" s="12"/>
    </row>
    <row r="23" spans="1:11" ht="15.75" x14ac:dyDescent="0.25">
      <c r="A23" s="7"/>
      <c r="B23" s="8"/>
      <c r="C23" s="9"/>
      <c r="D23" s="9"/>
      <c r="E23" s="10"/>
      <c r="F23" s="11">
        <f t="shared" si="0"/>
        <v>0</v>
      </c>
      <c r="G23" s="8"/>
      <c r="H23" s="9"/>
      <c r="I23" s="10"/>
      <c r="J23" s="9"/>
      <c r="K23" s="12"/>
    </row>
    <row r="24" spans="1:11" ht="15.75" x14ac:dyDescent="0.25">
      <c r="A24" s="7"/>
      <c r="B24" s="8"/>
      <c r="C24" s="9"/>
      <c r="D24" s="9"/>
      <c r="E24" s="10"/>
      <c r="F24" s="11">
        <f t="shared" si="0"/>
        <v>0</v>
      </c>
      <c r="G24" s="8"/>
      <c r="H24" s="9"/>
      <c r="I24" s="10"/>
      <c r="J24" s="9"/>
      <c r="K24" s="12"/>
    </row>
    <row r="25" spans="1:11" ht="15.75" x14ac:dyDescent="0.25">
      <c r="A25" s="13"/>
      <c r="B25" s="8"/>
      <c r="C25" s="9"/>
      <c r="D25" s="9"/>
      <c r="E25" s="10"/>
      <c r="F25" s="11">
        <f t="shared" si="0"/>
        <v>0</v>
      </c>
      <c r="G25" s="8"/>
      <c r="H25" s="9"/>
      <c r="I25" s="10"/>
      <c r="J25" s="9"/>
      <c r="K25" s="12"/>
    </row>
    <row r="26" spans="1:11" ht="15.75" x14ac:dyDescent="0.25">
      <c r="A26" s="13"/>
      <c r="B26" s="8"/>
      <c r="C26" s="9"/>
      <c r="D26" s="9"/>
      <c r="E26" s="10"/>
      <c r="F26" s="11">
        <f t="shared" si="0"/>
        <v>0</v>
      </c>
      <c r="G26" s="8"/>
      <c r="H26" s="9"/>
      <c r="I26" s="10"/>
      <c r="J26" s="9"/>
      <c r="K26" s="12"/>
    </row>
    <row r="27" spans="1:11" ht="15.75" x14ac:dyDescent="0.25">
      <c r="A27" s="7"/>
      <c r="B27" s="8"/>
      <c r="C27" s="9"/>
      <c r="D27" s="9"/>
      <c r="E27" s="10"/>
      <c r="F27" s="11">
        <f t="shared" si="0"/>
        <v>0</v>
      </c>
      <c r="G27" s="8"/>
      <c r="H27" s="9"/>
      <c r="I27" s="10"/>
      <c r="J27" s="9"/>
      <c r="K27" s="12"/>
    </row>
    <row r="28" spans="1:11" ht="15.75" x14ac:dyDescent="0.25">
      <c r="A28" s="7"/>
      <c r="B28" s="8"/>
      <c r="C28" s="9"/>
      <c r="D28" s="9"/>
      <c r="E28" s="10"/>
      <c r="F28" s="11">
        <f t="shared" si="0"/>
        <v>0</v>
      </c>
      <c r="G28" s="8"/>
      <c r="H28" s="9"/>
      <c r="I28" s="10"/>
      <c r="J28" s="9"/>
      <c r="K28" s="12"/>
    </row>
    <row r="29" spans="1:11" ht="15.75" x14ac:dyDescent="0.25">
      <c r="A29" s="7"/>
      <c r="B29" s="8"/>
      <c r="C29" s="9"/>
      <c r="D29" s="9"/>
      <c r="E29" s="10"/>
      <c r="F29" s="11">
        <f t="shared" si="0"/>
        <v>0</v>
      </c>
      <c r="G29" s="8"/>
      <c r="H29" s="9"/>
      <c r="I29" s="10"/>
      <c r="J29" s="9"/>
      <c r="K29" s="12"/>
    </row>
    <row r="30" spans="1:11" ht="15.75" x14ac:dyDescent="0.25">
      <c r="A30" s="7"/>
      <c r="B30" s="8"/>
      <c r="C30" s="9"/>
      <c r="D30" s="9"/>
      <c r="E30" s="10"/>
      <c r="F30" s="11">
        <f t="shared" si="0"/>
        <v>0</v>
      </c>
      <c r="G30" s="8"/>
      <c r="H30" s="9"/>
      <c r="I30" s="10"/>
      <c r="J30" s="9"/>
      <c r="K30" s="12"/>
    </row>
    <row r="31" spans="1:11" ht="15.75" x14ac:dyDescent="0.25">
      <c r="A31" s="7"/>
      <c r="B31" s="8"/>
      <c r="C31" s="9"/>
      <c r="D31" s="9"/>
      <c r="E31" s="10"/>
      <c r="F31" s="11">
        <f t="shared" si="0"/>
        <v>0</v>
      </c>
      <c r="G31" s="8"/>
      <c r="H31" s="9"/>
      <c r="I31" s="10"/>
      <c r="J31" s="9"/>
      <c r="K31" s="12"/>
    </row>
    <row r="32" spans="1:11" ht="15.75" x14ac:dyDescent="0.25">
      <c r="A32" s="7"/>
      <c r="B32" s="8"/>
      <c r="C32" s="9"/>
      <c r="D32" s="9"/>
      <c r="E32" s="10"/>
      <c r="F32" s="11">
        <f t="shared" si="0"/>
        <v>0</v>
      </c>
      <c r="G32" s="8"/>
      <c r="H32" s="9"/>
      <c r="I32" s="10"/>
      <c r="J32" s="9"/>
      <c r="K32" s="12"/>
    </row>
    <row r="33" spans="1:11" ht="15.75" x14ac:dyDescent="0.25">
      <c r="A33" s="7"/>
      <c r="B33" s="8"/>
      <c r="C33" s="9"/>
      <c r="D33" s="9"/>
      <c r="E33" s="10"/>
      <c r="F33" s="11">
        <f t="shared" si="0"/>
        <v>0</v>
      </c>
      <c r="G33" s="8"/>
      <c r="H33" s="9"/>
      <c r="I33" s="10"/>
      <c r="J33" s="9"/>
      <c r="K33" s="12"/>
    </row>
    <row r="34" spans="1:11" ht="15.75" x14ac:dyDescent="0.25">
      <c r="A34" s="7"/>
      <c r="B34" s="8"/>
      <c r="C34" s="9"/>
      <c r="D34" s="9"/>
      <c r="E34" s="10"/>
      <c r="F34" s="11">
        <f t="shared" si="0"/>
        <v>0</v>
      </c>
      <c r="G34" s="8"/>
      <c r="H34" s="9"/>
      <c r="I34" s="10"/>
      <c r="J34" s="9"/>
      <c r="K34" s="12"/>
    </row>
    <row r="35" spans="1:11" ht="15.75" x14ac:dyDescent="0.25">
      <c r="A35" s="13"/>
      <c r="B35" s="8"/>
      <c r="C35" s="9"/>
      <c r="D35" s="9"/>
      <c r="E35" s="10"/>
      <c r="F35" s="11">
        <f t="shared" si="0"/>
        <v>0</v>
      </c>
      <c r="G35" s="8"/>
      <c r="H35" s="9"/>
      <c r="I35" s="10"/>
      <c r="J35" s="9"/>
      <c r="K35" s="12"/>
    </row>
    <row r="36" spans="1:11" ht="15.75" x14ac:dyDescent="0.25">
      <c r="A36" s="13"/>
      <c r="B36" s="8"/>
      <c r="C36" s="9"/>
      <c r="D36" s="9"/>
      <c r="E36" s="10"/>
      <c r="F36" s="11">
        <f t="shared" si="0"/>
        <v>0</v>
      </c>
      <c r="G36" s="8"/>
      <c r="H36" s="9"/>
      <c r="I36" s="10"/>
      <c r="J36" s="9"/>
      <c r="K36" s="12"/>
    </row>
    <row r="37" spans="1:11" ht="15.75" x14ac:dyDescent="0.25">
      <c r="A37" s="7"/>
      <c r="B37" s="8"/>
      <c r="C37" s="9"/>
      <c r="D37" s="9"/>
      <c r="E37" s="10"/>
      <c r="F37" s="11">
        <f t="shared" si="0"/>
        <v>0</v>
      </c>
      <c r="G37" s="8"/>
      <c r="H37" s="9"/>
      <c r="I37" s="10"/>
      <c r="J37" s="9"/>
      <c r="K37" s="12"/>
    </row>
    <row r="38" spans="1:11" ht="15.75" x14ac:dyDescent="0.25">
      <c r="A38" s="7"/>
      <c r="B38" s="8"/>
      <c r="C38" s="9"/>
      <c r="D38" s="9"/>
      <c r="E38" s="10"/>
      <c r="F38" s="11">
        <f t="shared" si="0"/>
        <v>0</v>
      </c>
      <c r="G38" s="8"/>
      <c r="H38" s="9"/>
      <c r="I38" s="10"/>
      <c r="J38" s="9"/>
      <c r="K38" s="12"/>
    </row>
    <row r="39" spans="1:11" ht="15.75" x14ac:dyDescent="0.25">
      <c r="A39" s="7"/>
      <c r="B39" s="8"/>
      <c r="C39" s="9"/>
      <c r="D39" s="9"/>
      <c r="E39" s="10"/>
      <c r="F39" s="11">
        <f t="shared" si="0"/>
        <v>0</v>
      </c>
      <c r="G39" s="8"/>
      <c r="H39" s="9"/>
      <c r="I39" s="10"/>
      <c r="J39" s="9"/>
      <c r="K39" s="12"/>
    </row>
    <row r="40" spans="1:11" ht="15.75" x14ac:dyDescent="0.25">
      <c r="A40" s="7"/>
      <c r="B40" s="8"/>
      <c r="C40" s="9"/>
      <c r="D40" s="9"/>
      <c r="E40" s="10"/>
      <c r="F40" s="11">
        <f t="shared" si="0"/>
        <v>0</v>
      </c>
      <c r="G40" s="8"/>
      <c r="H40" s="9"/>
      <c r="I40" s="10"/>
      <c r="J40" s="9"/>
      <c r="K40" s="12"/>
    </row>
    <row r="41" spans="1:11" ht="15.75" x14ac:dyDescent="0.25">
      <c r="A41" s="7"/>
      <c r="B41" s="8"/>
      <c r="C41" s="9"/>
      <c r="D41" s="9"/>
      <c r="E41" s="10"/>
      <c r="F41" s="11">
        <f t="shared" si="0"/>
        <v>0</v>
      </c>
      <c r="G41" s="8"/>
      <c r="H41" s="9"/>
      <c r="I41" s="10"/>
      <c r="J41" s="9"/>
      <c r="K41" s="12"/>
    </row>
    <row r="42" spans="1:11" ht="15.75" x14ac:dyDescent="0.25">
      <c r="A42" s="7"/>
      <c r="B42" s="8"/>
      <c r="C42" s="9"/>
      <c r="D42" s="9"/>
      <c r="E42" s="10"/>
      <c r="F42" s="11">
        <f t="shared" si="0"/>
        <v>0</v>
      </c>
      <c r="G42" s="8"/>
      <c r="H42" s="9"/>
      <c r="I42" s="10"/>
      <c r="J42" s="9"/>
      <c r="K42" s="12"/>
    </row>
    <row r="43" spans="1:11" ht="15.75" x14ac:dyDescent="0.25">
      <c r="A43" s="7"/>
      <c r="B43" s="8"/>
      <c r="C43" s="9"/>
      <c r="D43" s="9"/>
      <c r="E43" s="10"/>
      <c r="F43" s="11">
        <f t="shared" si="0"/>
        <v>0</v>
      </c>
      <c r="G43" s="8"/>
      <c r="H43" s="9"/>
      <c r="I43" s="10"/>
      <c r="J43" s="9"/>
      <c r="K43" s="12"/>
    </row>
    <row r="44" spans="1:11" ht="15.75" x14ac:dyDescent="0.25">
      <c r="A44" s="7"/>
      <c r="B44" s="8"/>
      <c r="C44" s="9"/>
      <c r="D44" s="9"/>
      <c r="E44" s="10"/>
      <c r="F44" s="11">
        <f t="shared" si="0"/>
        <v>0</v>
      </c>
      <c r="G44" s="8"/>
      <c r="H44" s="9"/>
      <c r="I44" s="10"/>
      <c r="J44" s="9"/>
      <c r="K44" s="12"/>
    </row>
    <row r="45" spans="1:11" ht="15.75" x14ac:dyDescent="0.25">
      <c r="A45" s="13"/>
      <c r="B45" s="8"/>
      <c r="C45" s="9"/>
      <c r="D45" s="9"/>
      <c r="E45" s="10"/>
      <c r="F45" s="11">
        <f t="shared" si="0"/>
        <v>0</v>
      </c>
      <c r="G45" s="8"/>
      <c r="H45" s="9"/>
      <c r="I45" s="10"/>
      <c r="J45" s="9"/>
      <c r="K45" s="12"/>
    </row>
    <row r="46" spans="1:11" ht="15.75" x14ac:dyDescent="0.25">
      <c r="A46" s="13"/>
      <c r="B46" s="8"/>
      <c r="C46" s="9"/>
      <c r="D46" s="9"/>
      <c r="E46" s="10"/>
      <c r="F46" s="11">
        <f t="shared" si="0"/>
        <v>0</v>
      </c>
      <c r="G46" s="8"/>
      <c r="H46" s="9"/>
      <c r="I46" s="10"/>
      <c r="J46" s="9"/>
      <c r="K46" s="12"/>
    </row>
    <row r="47" spans="1:11" ht="15.75" x14ac:dyDescent="0.25">
      <c r="A47" s="27"/>
      <c r="B47" s="14"/>
      <c r="C47" s="28"/>
      <c r="D47" s="28"/>
      <c r="E47" s="29"/>
      <c r="F47" s="11">
        <f t="shared" si="0"/>
        <v>0</v>
      </c>
      <c r="G47" s="14"/>
      <c r="H47" s="28"/>
      <c r="I47" s="29"/>
      <c r="J47" s="28"/>
      <c r="K47" s="12"/>
    </row>
    <row r="48" spans="1:11" ht="15.75" x14ac:dyDescent="0.25">
      <c r="A48" s="27"/>
      <c r="B48" s="14"/>
      <c r="C48" s="28"/>
      <c r="D48" s="28"/>
      <c r="E48" s="29"/>
      <c r="F48" s="11">
        <f t="shared" si="0"/>
        <v>0</v>
      </c>
      <c r="G48" s="14"/>
      <c r="H48" s="28"/>
      <c r="I48" s="29"/>
      <c r="J48" s="28"/>
      <c r="K48" s="12"/>
    </row>
    <row r="49" spans="1:11" ht="15.75" x14ac:dyDescent="0.25">
      <c r="A49" s="27"/>
      <c r="B49" s="14"/>
      <c r="C49" s="28"/>
      <c r="D49" s="28"/>
      <c r="E49" s="29"/>
      <c r="F49" s="11">
        <f t="shared" si="0"/>
        <v>0</v>
      </c>
      <c r="G49" s="14"/>
      <c r="H49" s="28"/>
      <c r="I49" s="29"/>
      <c r="J49" s="28"/>
      <c r="K49" s="12"/>
    </row>
    <row r="50" spans="1:11" ht="15.75" x14ac:dyDescent="0.25">
      <c r="A50" s="14"/>
      <c r="B50" s="15" t="s">
        <v>90</v>
      </c>
      <c r="C50" s="16">
        <f>SUM(C7:C49)</f>
        <v>0</v>
      </c>
      <c r="D50" s="16">
        <f>SUM(D7:D49)</f>
        <v>17.2</v>
      </c>
      <c r="E50" s="17"/>
      <c r="F50" s="18">
        <f t="shared" si="0"/>
        <v>17.2</v>
      </c>
      <c r="G50" s="19"/>
      <c r="H50" s="16">
        <f>SUM(H7:H49)</f>
        <v>0</v>
      </c>
      <c r="I50" s="17"/>
      <c r="J50" s="16">
        <f>SUM(J7:J49)</f>
        <v>17.2</v>
      </c>
      <c r="K50" s="20">
        <f>C50-H50</f>
        <v>0</v>
      </c>
    </row>
    <row r="53" spans="1:11" ht="15.75" x14ac:dyDescent="0.25">
      <c r="B53" s="21" t="s">
        <v>100</v>
      </c>
      <c r="F53" s="22"/>
      <c r="G53" s="224" t="s">
        <v>991</v>
      </c>
      <c r="H53" s="225"/>
    </row>
    <row r="54" spans="1:11" x14ac:dyDescent="0.25">
      <c r="B54" s="21"/>
      <c r="F54" s="23" t="s">
        <v>93</v>
      </c>
      <c r="G54" s="24"/>
      <c r="H54" s="24"/>
    </row>
    <row r="55" spans="1:11" ht="15.75" x14ac:dyDescent="0.25">
      <c r="B55" s="21" t="s">
        <v>94</v>
      </c>
      <c r="F55" s="22"/>
      <c r="G55" s="224" t="s">
        <v>992</v>
      </c>
      <c r="H55" s="225"/>
    </row>
    <row r="56" spans="1:11" x14ac:dyDescent="0.25">
      <c r="F56" s="23" t="s">
        <v>93</v>
      </c>
      <c r="G56" s="24"/>
      <c r="H56" s="24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zoomScale="75" workbookViewId="0">
      <selection activeCell="E16" sqref="E16"/>
    </sheetView>
  </sheetViews>
  <sheetFormatPr defaultRowHeight="15" x14ac:dyDescent="0.25"/>
  <cols>
    <col min="1" max="1" width="8.42578125" customWidth="1"/>
    <col min="2" max="2" width="29.140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32.28515625" customWidth="1"/>
    <col min="11" max="11" width="33.85546875" customWidth="1"/>
    <col min="257" max="257" width="8.42578125" customWidth="1"/>
    <col min="258" max="258" width="29.1406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32.28515625" customWidth="1"/>
    <col min="267" max="267" width="33.85546875" customWidth="1"/>
    <col min="513" max="513" width="8.42578125" customWidth="1"/>
    <col min="514" max="514" width="29.1406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32.28515625" customWidth="1"/>
    <col min="523" max="523" width="33.85546875" customWidth="1"/>
    <col min="769" max="769" width="8.42578125" customWidth="1"/>
    <col min="770" max="770" width="29.1406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32.28515625" customWidth="1"/>
    <col min="779" max="779" width="33.85546875" customWidth="1"/>
    <col min="1025" max="1025" width="8.42578125" customWidth="1"/>
    <col min="1026" max="1026" width="29.1406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32.28515625" customWidth="1"/>
    <col min="1035" max="1035" width="33.85546875" customWidth="1"/>
    <col min="1281" max="1281" width="8.42578125" customWidth="1"/>
    <col min="1282" max="1282" width="29.1406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32.28515625" customWidth="1"/>
    <col min="1291" max="1291" width="33.85546875" customWidth="1"/>
    <col min="1537" max="1537" width="8.42578125" customWidth="1"/>
    <col min="1538" max="1538" width="29.1406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32.28515625" customWidth="1"/>
    <col min="1547" max="1547" width="33.85546875" customWidth="1"/>
    <col min="1793" max="1793" width="8.42578125" customWidth="1"/>
    <col min="1794" max="1794" width="29.1406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32.28515625" customWidth="1"/>
    <col min="1803" max="1803" width="33.85546875" customWidth="1"/>
    <col min="2049" max="2049" width="8.42578125" customWidth="1"/>
    <col min="2050" max="2050" width="29.1406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32.28515625" customWidth="1"/>
    <col min="2059" max="2059" width="33.85546875" customWidth="1"/>
    <col min="2305" max="2305" width="8.42578125" customWidth="1"/>
    <col min="2306" max="2306" width="29.1406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32.28515625" customWidth="1"/>
    <col min="2315" max="2315" width="33.85546875" customWidth="1"/>
    <col min="2561" max="2561" width="8.42578125" customWidth="1"/>
    <col min="2562" max="2562" width="29.1406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32.28515625" customWidth="1"/>
    <col min="2571" max="2571" width="33.85546875" customWidth="1"/>
    <col min="2817" max="2817" width="8.42578125" customWidth="1"/>
    <col min="2818" max="2818" width="29.1406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32.28515625" customWidth="1"/>
    <col min="2827" max="2827" width="33.85546875" customWidth="1"/>
    <col min="3073" max="3073" width="8.42578125" customWidth="1"/>
    <col min="3074" max="3074" width="29.1406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32.28515625" customWidth="1"/>
    <col min="3083" max="3083" width="33.85546875" customWidth="1"/>
    <col min="3329" max="3329" width="8.42578125" customWidth="1"/>
    <col min="3330" max="3330" width="29.1406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32.28515625" customWidth="1"/>
    <col min="3339" max="3339" width="33.85546875" customWidth="1"/>
    <col min="3585" max="3585" width="8.42578125" customWidth="1"/>
    <col min="3586" max="3586" width="29.1406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32.28515625" customWidth="1"/>
    <col min="3595" max="3595" width="33.85546875" customWidth="1"/>
    <col min="3841" max="3841" width="8.42578125" customWidth="1"/>
    <col min="3842" max="3842" width="29.1406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32.28515625" customWidth="1"/>
    <col min="3851" max="3851" width="33.85546875" customWidth="1"/>
    <col min="4097" max="4097" width="8.42578125" customWidth="1"/>
    <col min="4098" max="4098" width="29.1406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32.28515625" customWidth="1"/>
    <col min="4107" max="4107" width="33.85546875" customWidth="1"/>
    <col min="4353" max="4353" width="8.42578125" customWidth="1"/>
    <col min="4354" max="4354" width="29.1406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32.28515625" customWidth="1"/>
    <col min="4363" max="4363" width="33.85546875" customWidth="1"/>
    <col min="4609" max="4609" width="8.42578125" customWidth="1"/>
    <col min="4610" max="4610" width="29.1406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32.28515625" customWidth="1"/>
    <col min="4619" max="4619" width="33.85546875" customWidth="1"/>
    <col min="4865" max="4865" width="8.42578125" customWidth="1"/>
    <col min="4866" max="4866" width="29.1406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32.28515625" customWidth="1"/>
    <col min="4875" max="4875" width="33.85546875" customWidth="1"/>
    <col min="5121" max="5121" width="8.42578125" customWidth="1"/>
    <col min="5122" max="5122" width="29.1406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32.28515625" customWidth="1"/>
    <col min="5131" max="5131" width="33.85546875" customWidth="1"/>
    <col min="5377" max="5377" width="8.42578125" customWidth="1"/>
    <col min="5378" max="5378" width="29.1406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32.28515625" customWidth="1"/>
    <col min="5387" max="5387" width="33.85546875" customWidth="1"/>
    <col min="5633" max="5633" width="8.42578125" customWidth="1"/>
    <col min="5634" max="5634" width="29.1406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32.28515625" customWidth="1"/>
    <col min="5643" max="5643" width="33.85546875" customWidth="1"/>
    <col min="5889" max="5889" width="8.42578125" customWidth="1"/>
    <col min="5890" max="5890" width="29.1406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32.28515625" customWidth="1"/>
    <col min="5899" max="5899" width="33.85546875" customWidth="1"/>
    <col min="6145" max="6145" width="8.42578125" customWidth="1"/>
    <col min="6146" max="6146" width="29.1406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32.28515625" customWidth="1"/>
    <col min="6155" max="6155" width="33.85546875" customWidth="1"/>
    <col min="6401" max="6401" width="8.42578125" customWidth="1"/>
    <col min="6402" max="6402" width="29.1406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32.28515625" customWidth="1"/>
    <col min="6411" max="6411" width="33.85546875" customWidth="1"/>
    <col min="6657" max="6657" width="8.42578125" customWidth="1"/>
    <col min="6658" max="6658" width="29.1406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32.28515625" customWidth="1"/>
    <col min="6667" max="6667" width="33.85546875" customWidth="1"/>
    <col min="6913" max="6913" width="8.42578125" customWidth="1"/>
    <col min="6914" max="6914" width="29.1406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32.28515625" customWidth="1"/>
    <col min="6923" max="6923" width="33.85546875" customWidth="1"/>
    <col min="7169" max="7169" width="8.42578125" customWidth="1"/>
    <col min="7170" max="7170" width="29.1406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32.28515625" customWidth="1"/>
    <col min="7179" max="7179" width="33.85546875" customWidth="1"/>
    <col min="7425" max="7425" width="8.42578125" customWidth="1"/>
    <col min="7426" max="7426" width="29.1406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32.28515625" customWidth="1"/>
    <col min="7435" max="7435" width="33.85546875" customWidth="1"/>
    <col min="7681" max="7681" width="8.42578125" customWidth="1"/>
    <col min="7682" max="7682" width="29.1406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32.28515625" customWidth="1"/>
    <col min="7691" max="7691" width="33.85546875" customWidth="1"/>
    <col min="7937" max="7937" width="8.42578125" customWidth="1"/>
    <col min="7938" max="7938" width="29.1406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32.28515625" customWidth="1"/>
    <col min="7947" max="7947" width="33.85546875" customWidth="1"/>
    <col min="8193" max="8193" width="8.42578125" customWidth="1"/>
    <col min="8194" max="8194" width="29.1406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32.28515625" customWidth="1"/>
    <col min="8203" max="8203" width="33.85546875" customWidth="1"/>
    <col min="8449" max="8449" width="8.42578125" customWidth="1"/>
    <col min="8450" max="8450" width="29.1406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32.28515625" customWidth="1"/>
    <col min="8459" max="8459" width="33.85546875" customWidth="1"/>
    <col min="8705" max="8705" width="8.42578125" customWidth="1"/>
    <col min="8706" max="8706" width="29.1406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32.28515625" customWidth="1"/>
    <col min="8715" max="8715" width="33.85546875" customWidth="1"/>
    <col min="8961" max="8961" width="8.42578125" customWidth="1"/>
    <col min="8962" max="8962" width="29.1406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32.28515625" customWidth="1"/>
    <col min="8971" max="8971" width="33.85546875" customWidth="1"/>
    <col min="9217" max="9217" width="8.42578125" customWidth="1"/>
    <col min="9218" max="9218" width="29.1406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32.28515625" customWidth="1"/>
    <col min="9227" max="9227" width="33.85546875" customWidth="1"/>
    <col min="9473" max="9473" width="8.42578125" customWidth="1"/>
    <col min="9474" max="9474" width="29.1406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32.28515625" customWidth="1"/>
    <col min="9483" max="9483" width="33.85546875" customWidth="1"/>
    <col min="9729" max="9729" width="8.42578125" customWidth="1"/>
    <col min="9730" max="9730" width="29.1406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32.28515625" customWidth="1"/>
    <col min="9739" max="9739" width="33.85546875" customWidth="1"/>
    <col min="9985" max="9985" width="8.42578125" customWidth="1"/>
    <col min="9986" max="9986" width="29.1406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32.28515625" customWidth="1"/>
    <col min="9995" max="9995" width="33.85546875" customWidth="1"/>
    <col min="10241" max="10241" width="8.42578125" customWidth="1"/>
    <col min="10242" max="10242" width="29.1406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32.28515625" customWidth="1"/>
    <col min="10251" max="10251" width="33.85546875" customWidth="1"/>
    <col min="10497" max="10497" width="8.42578125" customWidth="1"/>
    <col min="10498" max="10498" width="29.1406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32.28515625" customWidth="1"/>
    <col min="10507" max="10507" width="33.85546875" customWidth="1"/>
    <col min="10753" max="10753" width="8.42578125" customWidth="1"/>
    <col min="10754" max="10754" width="29.1406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32.28515625" customWidth="1"/>
    <col min="10763" max="10763" width="33.85546875" customWidth="1"/>
    <col min="11009" max="11009" width="8.42578125" customWidth="1"/>
    <col min="11010" max="11010" width="29.1406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32.28515625" customWidth="1"/>
    <col min="11019" max="11019" width="33.85546875" customWidth="1"/>
    <col min="11265" max="11265" width="8.42578125" customWidth="1"/>
    <col min="11266" max="11266" width="29.1406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32.28515625" customWidth="1"/>
    <col min="11275" max="11275" width="33.85546875" customWidth="1"/>
    <col min="11521" max="11521" width="8.42578125" customWidth="1"/>
    <col min="11522" max="11522" width="29.1406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32.28515625" customWidth="1"/>
    <col min="11531" max="11531" width="33.85546875" customWidth="1"/>
    <col min="11777" max="11777" width="8.42578125" customWidth="1"/>
    <col min="11778" max="11778" width="29.1406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32.28515625" customWidth="1"/>
    <col min="11787" max="11787" width="33.85546875" customWidth="1"/>
    <col min="12033" max="12033" width="8.42578125" customWidth="1"/>
    <col min="12034" max="12034" width="29.1406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32.28515625" customWidth="1"/>
    <col min="12043" max="12043" width="33.85546875" customWidth="1"/>
    <col min="12289" max="12289" width="8.42578125" customWidth="1"/>
    <col min="12290" max="12290" width="29.1406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32.28515625" customWidth="1"/>
    <col min="12299" max="12299" width="33.85546875" customWidth="1"/>
    <col min="12545" max="12545" width="8.42578125" customWidth="1"/>
    <col min="12546" max="12546" width="29.1406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32.28515625" customWidth="1"/>
    <col min="12555" max="12555" width="33.85546875" customWidth="1"/>
    <col min="12801" max="12801" width="8.42578125" customWidth="1"/>
    <col min="12802" max="12802" width="29.1406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32.28515625" customWidth="1"/>
    <col min="12811" max="12811" width="33.85546875" customWidth="1"/>
    <col min="13057" max="13057" width="8.42578125" customWidth="1"/>
    <col min="13058" max="13058" width="29.1406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32.28515625" customWidth="1"/>
    <col min="13067" max="13067" width="33.85546875" customWidth="1"/>
    <col min="13313" max="13313" width="8.42578125" customWidth="1"/>
    <col min="13314" max="13314" width="29.1406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32.28515625" customWidth="1"/>
    <col min="13323" max="13323" width="33.85546875" customWidth="1"/>
    <col min="13569" max="13569" width="8.42578125" customWidth="1"/>
    <col min="13570" max="13570" width="29.1406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32.28515625" customWidth="1"/>
    <col min="13579" max="13579" width="33.85546875" customWidth="1"/>
    <col min="13825" max="13825" width="8.42578125" customWidth="1"/>
    <col min="13826" max="13826" width="29.1406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32.28515625" customWidth="1"/>
    <col min="13835" max="13835" width="33.85546875" customWidth="1"/>
    <col min="14081" max="14081" width="8.42578125" customWidth="1"/>
    <col min="14082" max="14082" width="29.1406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32.28515625" customWidth="1"/>
    <col min="14091" max="14091" width="33.85546875" customWidth="1"/>
    <col min="14337" max="14337" width="8.42578125" customWidth="1"/>
    <col min="14338" max="14338" width="29.1406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32.28515625" customWidth="1"/>
    <col min="14347" max="14347" width="33.85546875" customWidth="1"/>
    <col min="14593" max="14593" width="8.42578125" customWidth="1"/>
    <col min="14594" max="14594" width="29.1406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32.28515625" customWidth="1"/>
    <col min="14603" max="14603" width="33.85546875" customWidth="1"/>
    <col min="14849" max="14849" width="8.42578125" customWidth="1"/>
    <col min="14850" max="14850" width="29.1406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32.28515625" customWidth="1"/>
    <col min="14859" max="14859" width="33.85546875" customWidth="1"/>
    <col min="15105" max="15105" width="8.42578125" customWidth="1"/>
    <col min="15106" max="15106" width="29.1406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32.28515625" customWidth="1"/>
    <col min="15115" max="15115" width="33.85546875" customWidth="1"/>
    <col min="15361" max="15361" width="8.42578125" customWidth="1"/>
    <col min="15362" max="15362" width="29.1406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32.28515625" customWidth="1"/>
    <col min="15371" max="15371" width="33.85546875" customWidth="1"/>
    <col min="15617" max="15617" width="8.42578125" customWidth="1"/>
    <col min="15618" max="15618" width="29.1406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32.28515625" customWidth="1"/>
    <col min="15627" max="15627" width="33.85546875" customWidth="1"/>
    <col min="15873" max="15873" width="8.42578125" customWidth="1"/>
    <col min="15874" max="15874" width="29.1406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32.28515625" customWidth="1"/>
    <col min="15883" max="15883" width="33.85546875" customWidth="1"/>
    <col min="16129" max="16129" width="8.42578125" customWidth="1"/>
    <col min="16130" max="16130" width="29.1406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32.28515625" customWidth="1"/>
    <col min="16139" max="16139" width="33.8554687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97</v>
      </c>
    </row>
    <row r="3" spans="1:13" ht="61.5" customHeight="1" x14ac:dyDescent="0.25">
      <c r="A3" s="2"/>
      <c r="B3" s="228" t="s">
        <v>129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3" ht="31.5" customHeight="1" x14ac:dyDescent="0.25">
      <c r="A4" s="230" t="s">
        <v>3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3" ht="33" customHeight="1" x14ac:dyDescent="0.25">
      <c r="A5" s="231" t="s">
        <v>4</v>
      </c>
      <c r="B5" s="231" t="s">
        <v>5</v>
      </c>
      <c r="C5" s="232" t="s">
        <v>6</v>
      </c>
      <c r="D5" s="232"/>
      <c r="E5" s="232"/>
      <c r="F5" s="232" t="s">
        <v>7</v>
      </c>
      <c r="G5" s="232" t="s">
        <v>8</v>
      </c>
      <c r="H5" s="232"/>
      <c r="I5" s="232"/>
      <c r="J5" s="232"/>
      <c r="K5" s="233" t="s">
        <v>9</v>
      </c>
    </row>
    <row r="6" spans="1:13" ht="158.25" customHeight="1" x14ac:dyDescent="0.25">
      <c r="A6" s="231"/>
      <c r="B6" s="231"/>
      <c r="C6" s="5" t="s">
        <v>10</v>
      </c>
      <c r="D6" s="5" t="s">
        <v>11</v>
      </c>
      <c r="E6" s="5" t="s">
        <v>12</v>
      </c>
      <c r="F6" s="232"/>
      <c r="G6" s="6" t="s">
        <v>13</v>
      </c>
      <c r="H6" s="5" t="s">
        <v>14</v>
      </c>
      <c r="I6" s="5" t="s">
        <v>15</v>
      </c>
      <c r="J6" s="5" t="s">
        <v>14</v>
      </c>
      <c r="K6" s="233"/>
    </row>
    <row r="7" spans="1:13" ht="36" customHeight="1" x14ac:dyDescent="0.25">
      <c r="A7" s="7">
        <v>1</v>
      </c>
      <c r="B7" s="42" t="s">
        <v>130</v>
      </c>
      <c r="C7" s="9"/>
      <c r="D7" s="9">
        <v>17.7</v>
      </c>
      <c r="E7" s="10" t="s">
        <v>131</v>
      </c>
      <c r="F7" s="11">
        <f t="shared" ref="F7:F47" si="0">SUM(C7,D7)</f>
        <v>17.7</v>
      </c>
      <c r="G7" s="8"/>
      <c r="H7" s="9"/>
      <c r="I7" s="10" t="s">
        <v>131</v>
      </c>
      <c r="J7" s="9">
        <v>17.7</v>
      </c>
      <c r="K7" s="12"/>
    </row>
    <row r="8" spans="1:13" ht="36" customHeight="1" x14ac:dyDescent="0.25">
      <c r="A8" s="7">
        <v>2</v>
      </c>
      <c r="B8" s="43" t="s">
        <v>132</v>
      </c>
      <c r="C8" s="9"/>
      <c r="D8" s="9">
        <v>19.399999999999999</v>
      </c>
      <c r="E8" s="44" t="s">
        <v>133</v>
      </c>
      <c r="F8" s="11">
        <f t="shared" si="0"/>
        <v>19.399999999999999</v>
      </c>
      <c r="G8" s="8"/>
      <c r="H8" s="9"/>
      <c r="I8" s="44" t="s">
        <v>133</v>
      </c>
      <c r="J8" s="9">
        <v>19.399999999999999</v>
      </c>
      <c r="K8" s="12"/>
    </row>
    <row r="9" spans="1:13" ht="31.5" x14ac:dyDescent="0.25">
      <c r="A9" s="7">
        <v>3</v>
      </c>
      <c r="B9" s="45" t="s">
        <v>134</v>
      </c>
      <c r="C9" s="9"/>
      <c r="D9" s="9">
        <v>424</v>
      </c>
      <c r="E9" s="10" t="s">
        <v>135</v>
      </c>
      <c r="F9" s="11">
        <f t="shared" si="0"/>
        <v>424</v>
      </c>
      <c r="G9" s="8"/>
      <c r="H9" s="9"/>
      <c r="I9" s="10" t="s">
        <v>135</v>
      </c>
      <c r="J9" s="9">
        <v>424</v>
      </c>
      <c r="K9" s="12"/>
    </row>
    <row r="10" spans="1:13" ht="30" customHeight="1" x14ac:dyDescent="0.25">
      <c r="A10" s="7">
        <v>4</v>
      </c>
      <c r="B10" s="46" t="s">
        <v>136</v>
      </c>
      <c r="C10" s="47"/>
      <c r="D10" s="9">
        <v>1759.5</v>
      </c>
      <c r="E10" s="10" t="s">
        <v>137</v>
      </c>
      <c r="F10" s="11">
        <f t="shared" si="0"/>
        <v>1759.5</v>
      </c>
      <c r="G10" s="13"/>
      <c r="H10" s="9"/>
      <c r="I10" s="10" t="s">
        <v>137</v>
      </c>
      <c r="J10" s="9">
        <v>1759.5</v>
      </c>
      <c r="K10" s="12"/>
    </row>
    <row r="11" spans="1:13" ht="29.25" customHeight="1" x14ac:dyDescent="0.25">
      <c r="A11" s="7">
        <v>5</v>
      </c>
      <c r="B11" s="45" t="s">
        <v>138</v>
      </c>
      <c r="C11" s="48"/>
      <c r="D11" s="9">
        <v>4.3</v>
      </c>
      <c r="E11" s="10" t="s">
        <v>137</v>
      </c>
      <c r="F11" s="11">
        <f t="shared" si="0"/>
        <v>4.3</v>
      </c>
      <c r="G11" s="13"/>
      <c r="H11" s="9"/>
      <c r="I11" s="10" t="s">
        <v>137</v>
      </c>
      <c r="J11" s="9">
        <v>4.3</v>
      </c>
      <c r="K11" s="12"/>
    </row>
    <row r="12" spans="1:13" ht="25.5" customHeight="1" x14ac:dyDescent="0.25">
      <c r="A12" s="7">
        <v>6</v>
      </c>
      <c r="B12" s="8" t="s">
        <v>139</v>
      </c>
      <c r="C12" s="9"/>
      <c r="D12" s="9">
        <v>20.6</v>
      </c>
      <c r="E12" s="10" t="s">
        <v>140</v>
      </c>
      <c r="F12" s="11">
        <f t="shared" si="0"/>
        <v>20.6</v>
      </c>
      <c r="G12" s="8"/>
      <c r="H12" s="9"/>
      <c r="I12" s="10" t="s">
        <v>140</v>
      </c>
      <c r="J12" s="9">
        <v>20.6</v>
      </c>
      <c r="K12" s="12"/>
    </row>
    <row r="13" spans="1:13" ht="34.5" customHeight="1" x14ac:dyDescent="0.25">
      <c r="A13" s="13">
        <v>7</v>
      </c>
      <c r="B13" s="8" t="s">
        <v>141</v>
      </c>
      <c r="C13" s="9"/>
      <c r="D13" s="9">
        <v>48.5</v>
      </c>
      <c r="E13" s="10" t="s">
        <v>137</v>
      </c>
      <c r="F13" s="11">
        <f t="shared" si="0"/>
        <v>48.5</v>
      </c>
      <c r="G13" s="8"/>
      <c r="H13" s="9"/>
      <c r="I13" s="10" t="s">
        <v>137</v>
      </c>
      <c r="J13" s="9">
        <v>48.5</v>
      </c>
      <c r="K13" s="12"/>
    </row>
    <row r="14" spans="1:13" ht="54" customHeight="1" x14ac:dyDescent="0.25">
      <c r="A14" s="49">
        <v>8</v>
      </c>
      <c r="B14" s="50" t="s">
        <v>142</v>
      </c>
      <c r="C14" s="51"/>
      <c r="D14" s="9">
        <v>9.5</v>
      </c>
      <c r="E14" s="10" t="s">
        <v>85</v>
      </c>
      <c r="F14" s="11">
        <f t="shared" si="0"/>
        <v>9.5</v>
      </c>
      <c r="G14" s="8"/>
      <c r="H14" s="9"/>
      <c r="I14" s="10" t="s">
        <v>85</v>
      </c>
      <c r="J14" s="9">
        <v>9.5</v>
      </c>
      <c r="K14" s="12"/>
    </row>
    <row r="15" spans="1:13" ht="40.5" customHeight="1" x14ac:dyDescent="0.25">
      <c r="A15" s="7">
        <v>9</v>
      </c>
      <c r="B15" s="8" t="s">
        <v>143</v>
      </c>
      <c r="C15" s="9"/>
      <c r="D15" s="9">
        <v>239</v>
      </c>
      <c r="E15" s="10" t="s">
        <v>144</v>
      </c>
      <c r="F15" s="11">
        <f t="shared" si="0"/>
        <v>239</v>
      </c>
      <c r="G15" s="8"/>
      <c r="H15" s="9"/>
      <c r="I15" s="10" t="s">
        <v>144</v>
      </c>
      <c r="J15" s="9">
        <v>239</v>
      </c>
      <c r="K15" s="12"/>
    </row>
    <row r="16" spans="1:13" ht="46.5" customHeight="1" x14ac:dyDescent="0.25">
      <c r="A16" s="52">
        <v>10</v>
      </c>
      <c r="B16" s="53" t="s">
        <v>145</v>
      </c>
      <c r="C16" s="54"/>
      <c r="D16" s="54">
        <v>5.5</v>
      </c>
      <c r="E16" s="10" t="s">
        <v>137</v>
      </c>
      <c r="F16" s="11">
        <f t="shared" si="0"/>
        <v>5.5</v>
      </c>
      <c r="G16" s="8"/>
      <c r="H16" s="9"/>
      <c r="I16" s="10" t="s">
        <v>137</v>
      </c>
      <c r="J16" s="9">
        <v>5.5</v>
      </c>
      <c r="K16" s="12"/>
    </row>
    <row r="17" spans="1:11" ht="31.5" x14ac:dyDescent="0.25">
      <c r="A17" s="7">
        <v>11</v>
      </c>
      <c r="B17" s="45" t="s">
        <v>146</v>
      </c>
      <c r="C17" s="9"/>
      <c r="D17" s="9">
        <v>10.5</v>
      </c>
      <c r="E17" s="10" t="s">
        <v>75</v>
      </c>
      <c r="F17" s="11">
        <f t="shared" si="0"/>
        <v>10.5</v>
      </c>
      <c r="G17" s="8"/>
      <c r="H17" s="9"/>
      <c r="I17" s="10" t="s">
        <v>75</v>
      </c>
      <c r="J17" s="9">
        <v>10.5</v>
      </c>
      <c r="K17" s="12"/>
    </row>
    <row r="18" spans="1:11" ht="63" x14ac:dyDescent="0.25">
      <c r="A18" s="7">
        <v>12</v>
      </c>
      <c r="B18" s="45" t="s">
        <v>147</v>
      </c>
      <c r="C18" s="9"/>
      <c r="D18" s="9">
        <v>0.6</v>
      </c>
      <c r="E18" s="10" t="s">
        <v>137</v>
      </c>
      <c r="F18" s="11">
        <f t="shared" si="0"/>
        <v>0.6</v>
      </c>
      <c r="G18" s="8"/>
      <c r="H18" s="9"/>
      <c r="I18" s="10" t="s">
        <v>137</v>
      </c>
      <c r="J18" s="9">
        <v>0.6</v>
      </c>
      <c r="K18" s="12"/>
    </row>
    <row r="19" spans="1:11" ht="47.25" x14ac:dyDescent="0.25">
      <c r="A19" s="7">
        <v>13</v>
      </c>
      <c r="B19" s="8" t="s">
        <v>148</v>
      </c>
      <c r="C19" s="9"/>
      <c r="D19" s="9">
        <v>71.7</v>
      </c>
      <c r="E19" s="10" t="s">
        <v>149</v>
      </c>
      <c r="F19" s="11">
        <f t="shared" si="0"/>
        <v>71.7</v>
      </c>
      <c r="G19" s="8"/>
      <c r="H19" s="9"/>
      <c r="I19" s="10" t="s">
        <v>150</v>
      </c>
      <c r="J19" s="9">
        <v>71.7</v>
      </c>
      <c r="K19" s="12"/>
    </row>
    <row r="20" spans="1:11" ht="30" customHeight="1" x14ac:dyDescent="0.25">
      <c r="A20" s="7">
        <v>14</v>
      </c>
      <c r="B20" s="8" t="s">
        <v>151</v>
      </c>
      <c r="C20" s="9"/>
      <c r="D20" s="9">
        <v>17.2</v>
      </c>
      <c r="E20" s="10" t="s">
        <v>152</v>
      </c>
      <c r="F20" s="11">
        <f t="shared" si="0"/>
        <v>17.2</v>
      </c>
      <c r="G20" s="8"/>
      <c r="H20" s="9"/>
      <c r="I20" s="10" t="s">
        <v>152</v>
      </c>
      <c r="J20" s="9">
        <v>17.2</v>
      </c>
      <c r="K20" s="12"/>
    </row>
    <row r="21" spans="1:11" ht="15.75" x14ac:dyDescent="0.25">
      <c r="A21" s="7"/>
      <c r="B21" s="8"/>
      <c r="C21" s="9"/>
      <c r="D21" s="9"/>
      <c r="E21" s="10"/>
      <c r="F21" s="11">
        <f t="shared" si="0"/>
        <v>0</v>
      </c>
      <c r="G21" s="8"/>
      <c r="H21" s="9"/>
      <c r="I21" s="10"/>
      <c r="J21" s="9"/>
      <c r="K21" s="12"/>
    </row>
    <row r="22" spans="1:11" ht="15.75" x14ac:dyDescent="0.25">
      <c r="A22" s="13"/>
      <c r="B22" s="8"/>
      <c r="C22" s="9"/>
      <c r="D22" s="9"/>
      <c r="E22" s="10"/>
      <c r="F22" s="11">
        <f t="shared" si="0"/>
        <v>0</v>
      </c>
      <c r="G22" s="8"/>
      <c r="H22" s="9"/>
      <c r="I22" s="10"/>
      <c r="J22" s="9"/>
      <c r="K22" s="12"/>
    </row>
    <row r="23" spans="1:11" ht="15.75" x14ac:dyDescent="0.25">
      <c r="A23" s="13"/>
      <c r="B23" s="8"/>
      <c r="C23" s="9"/>
      <c r="D23" s="9"/>
      <c r="E23" s="10"/>
      <c r="F23" s="11">
        <f t="shared" si="0"/>
        <v>0</v>
      </c>
      <c r="G23" s="8"/>
      <c r="H23" s="9"/>
      <c r="I23" s="10"/>
      <c r="J23" s="9"/>
      <c r="K23" s="12"/>
    </row>
    <row r="24" spans="1:11" ht="15.75" x14ac:dyDescent="0.25">
      <c r="A24" s="7"/>
      <c r="B24" s="8"/>
      <c r="C24" s="9"/>
      <c r="D24" s="9"/>
      <c r="E24" s="10"/>
      <c r="F24" s="11">
        <f t="shared" si="0"/>
        <v>0</v>
      </c>
      <c r="G24" s="8"/>
      <c r="H24" s="9"/>
      <c r="I24" s="10"/>
      <c r="J24" s="9"/>
      <c r="K24" s="12"/>
    </row>
    <row r="25" spans="1:11" ht="15.75" x14ac:dyDescent="0.25">
      <c r="A25" s="7"/>
      <c r="B25" s="8"/>
      <c r="C25" s="9"/>
      <c r="D25" s="9"/>
      <c r="E25" s="10"/>
      <c r="F25" s="11">
        <f t="shared" si="0"/>
        <v>0</v>
      </c>
      <c r="G25" s="8"/>
      <c r="H25" s="9"/>
      <c r="I25" s="10"/>
      <c r="J25" s="9"/>
      <c r="K25" s="12"/>
    </row>
    <row r="26" spans="1:11" ht="15.75" x14ac:dyDescent="0.25">
      <c r="A26" s="7"/>
      <c r="B26" s="8"/>
      <c r="C26" s="9"/>
      <c r="D26" s="9"/>
      <c r="E26" s="10"/>
      <c r="F26" s="11">
        <f t="shared" si="0"/>
        <v>0</v>
      </c>
      <c r="G26" s="8"/>
      <c r="H26" s="9"/>
      <c r="I26" s="10"/>
      <c r="J26" s="9"/>
      <c r="K26" s="12"/>
    </row>
    <row r="27" spans="1:11" ht="15.75" x14ac:dyDescent="0.25">
      <c r="A27" s="7"/>
      <c r="B27" s="8"/>
      <c r="C27" s="9"/>
      <c r="D27" s="9"/>
      <c r="E27" s="10"/>
      <c r="F27" s="11">
        <f t="shared" si="0"/>
        <v>0</v>
      </c>
      <c r="G27" s="8"/>
      <c r="H27" s="9"/>
      <c r="I27" s="10"/>
      <c r="J27" s="9"/>
      <c r="K27" s="12"/>
    </row>
    <row r="28" spans="1:11" ht="15.75" x14ac:dyDescent="0.25">
      <c r="A28" s="7"/>
      <c r="B28" s="8"/>
      <c r="C28" s="9"/>
      <c r="D28" s="9"/>
      <c r="E28" s="10"/>
      <c r="F28" s="11">
        <f t="shared" si="0"/>
        <v>0</v>
      </c>
      <c r="G28" s="8"/>
      <c r="H28" s="9"/>
      <c r="I28" s="10"/>
      <c r="J28" s="9"/>
      <c r="K28" s="12"/>
    </row>
    <row r="29" spans="1:11" ht="15.75" x14ac:dyDescent="0.25">
      <c r="A29" s="7"/>
      <c r="B29" s="8"/>
      <c r="C29" s="9"/>
      <c r="D29" s="9"/>
      <c r="E29" s="10"/>
      <c r="F29" s="11">
        <f t="shared" si="0"/>
        <v>0</v>
      </c>
      <c r="G29" s="8"/>
      <c r="H29" s="9"/>
      <c r="I29" s="10"/>
      <c r="J29" s="9"/>
      <c r="K29" s="12"/>
    </row>
    <row r="30" spans="1:11" ht="15.75" x14ac:dyDescent="0.25">
      <c r="A30" s="7"/>
      <c r="B30" s="8"/>
      <c r="C30" s="9"/>
      <c r="D30" s="9"/>
      <c r="E30" s="10"/>
      <c r="F30" s="11">
        <f t="shared" si="0"/>
        <v>0</v>
      </c>
      <c r="G30" s="8"/>
      <c r="H30" s="9"/>
      <c r="I30" s="10"/>
      <c r="J30" s="9"/>
      <c r="K30" s="12"/>
    </row>
    <row r="31" spans="1:11" ht="15.75" x14ac:dyDescent="0.25">
      <c r="A31" s="7"/>
      <c r="B31" s="8"/>
      <c r="C31" s="9"/>
      <c r="D31" s="9"/>
      <c r="E31" s="10"/>
      <c r="F31" s="11">
        <f t="shared" si="0"/>
        <v>0</v>
      </c>
      <c r="G31" s="8"/>
      <c r="H31" s="9"/>
      <c r="I31" s="10"/>
      <c r="J31" s="9"/>
      <c r="K31" s="12"/>
    </row>
    <row r="32" spans="1:11" ht="15.75" x14ac:dyDescent="0.25">
      <c r="A32" s="13"/>
      <c r="B32" s="8"/>
      <c r="C32" s="9"/>
      <c r="D32" s="9"/>
      <c r="E32" s="10"/>
      <c r="F32" s="11">
        <f t="shared" si="0"/>
        <v>0</v>
      </c>
      <c r="G32" s="8"/>
      <c r="H32" s="9"/>
      <c r="I32" s="10"/>
      <c r="J32" s="9"/>
      <c r="K32" s="12"/>
    </row>
    <row r="33" spans="1:11" ht="15.75" x14ac:dyDescent="0.25">
      <c r="A33" s="13"/>
      <c r="B33" s="8"/>
      <c r="C33" s="9"/>
      <c r="D33" s="9"/>
      <c r="E33" s="10"/>
      <c r="F33" s="11">
        <f t="shared" si="0"/>
        <v>0</v>
      </c>
      <c r="G33" s="8"/>
      <c r="H33" s="9"/>
      <c r="I33" s="10"/>
      <c r="J33" s="9"/>
      <c r="K33" s="12"/>
    </row>
    <row r="34" spans="1:11" ht="15.75" x14ac:dyDescent="0.25">
      <c r="A34" s="7"/>
      <c r="B34" s="8"/>
      <c r="C34" s="9"/>
      <c r="D34" s="9"/>
      <c r="E34" s="10"/>
      <c r="F34" s="11">
        <f t="shared" si="0"/>
        <v>0</v>
      </c>
      <c r="G34" s="8"/>
      <c r="H34" s="9"/>
      <c r="I34" s="10"/>
      <c r="J34" s="9"/>
      <c r="K34" s="12"/>
    </row>
    <row r="35" spans="1:11" ht="15.75" x14ac:dyDescent="0.25">
      <c r="A35" s="7"/>
      <c r="B35" s="8"/>
      <c r="C35" s="9"/>
      <c r="D35" s="9"/>
      <c r="E35" s="10"/>
      <c r="F35" s="11">
        <f t="shared" si="0"/>
        <v>0</v>
      </c>
      <c r="G35" s="8"/>
      <c r="H35" s="9"/>
      <c r="I35" s="10"/>
      <c r="J35" s="9"/>
      <c r="K35" s="12"/>
    </row>
    <row r="36" spans="1:11" ht="15.75" x14ac:dyDescent="0.25">
      <c r="A36" s="7"/>
      <c r="B36" s="8"/>
      <c r="C36" s="9"/>
      <c r="D36" s="9"/>
      <c r="E36" s="10"/>
      <c r="F36" s="11">
        <f t="shared" si="0"/>
        <v>0</v>
      </c>
      <c r="G36" s="8"/>
      <c r="H36" s="9"/>
      <c r="I36" s="10"/>
      <c r="J36" s="9"/>
      <c r="K36" s="12"/>
    </row>
    <row r="37" spans="1:11" ht="15.75" x14ac:dyDescent="0.25">
      <c r="A37" s="7"/>
      <c r="B37" s="8"/>
      <c r="C37" s="9"/>
      <c r="D37" s="9"/>
      <c r="E37" s="10"/>
      <c r="F37" s="11">
        <f t="shared" si="0"/>
        <v>0</v>
      </c>
      <c r="G37" s="8"/>
      <c r="H37" s="9"/>
      <c r="I37" s="10"/>
      <c r="J37" s="9"/>
      <c r="K37" s="12"/>
    </row>
    <row r="38" spans="1:11" ht="15.75" x14ac:dyDescent="0.25">
      <c r="A38" s="7"/>
      <c r="B38" s="8"/>
      <c r="C38" s="9"/>
      <c r="D38" s="9"/>
      <c r="E38" s="10"/>
      <c r="F38" s="11">
        <f t="shared" si="0"/>
        <v>0</v>
      </c>
      <c r="G38" s="8"/>
      <c r="H38" s="9"/>
      <c r="I38" s="10"/>
      <c r="J38" s="9"/>
      <c r="K38" s="12"/>
    </row>
    <row r="39" spans="1:11" ht="15.75" x14ac:dyDescent="0.25">
      <c r="A39" s="7"/>
      <c r="B39" s="8"/>
      <c r="C39" s="9"/>
      <c r="D39" s="9"/>
      <c r="E39" s="10"/>
      <c r="F39" s="11">
        <f t="shared" si="0"/>
        <v>0</v>
      </c>
      <c r="G39" s="8"/>
      <c r="H39" s="9"/>
      <c r="I39" s="10"/>
      <c r="J39" s="9"/>
      <c r="K39" s="12"/>
    </row>
    <row r="40" spans="1:11" ht="15.75" x14ac:dyDescent="0.25">
      <c r="A40" s="7"/>
      <c r="B40" s="8"/>
      <c r="C40" s="9"/>
      <c r="D40" s="9"/>
      <c r="E40" s="10"/>
      <c r="F40" s="11">
        <f t="shared" si="0"/>
        <v>0</v>
      </c>
      <c r="G40" s="8"/>
      <c r="H40" s="9"/>
      <c r="I40" s="10"/>
      <c r="J40" s="9"/>
      <c r="K40" s="12"/>
    </row>
    <row r="41" spans="1:11" ht="15.75" x14ac:dyDescent="0.25">
      <c r="A41" s="7"/>
      <c r="B41" s="8"/>
      <c r="C41" s="9"/>
      <c r="D41" s="9"/>
      <c r="E41" s="10"/>
      <c r="F41" s="11">
        <f t="shared" si="0"/>
        <v>0</v>
      </c>
      <c r="G41" s="8"/>
      <c r="H41" s="9"/>
      <c r="I41" s="10"/>
      <c r="J41" s="9"/>
      <c r="K41" s="12"/>
    </row>
    <row r="42" spans="1:11" ht="15.75" x14ac:dyDescent="0.25">
      <c r="A42" s="13"/>
      <c r="B42" s="8"/>
      <c r="C42" s="9"/>
      <c r="D42" s="9"/>
      <c r="E42" s="10"/>
      <c r="F42" s="11">
        <f t="shared" si="0"/>
        <v>0</v>
      </c>
      <c r="G42" s="8"/>
      <c r="H42" s="9"/>
      <c r="I42" s="10"/>
      <c r="J42" s="9"/>
      <c r="K42" s="12"/>
    </row>
    <row r="43" spans="1:11" ht="15.75" x14ac:dyDescent="0.25">
      <c r="A43" s="13"/>
      <c r="B43" s="14"/>
      <c r="C43" s="9"/>
      <c r="D43" s="9"/>
      <c r="E43" s="10"/>
      <c r="F43" s="11">
        <f t="shared" si="0"/>
        <v>0</v>
      </c>
      <c r="G43" s="8"/>
      <c r="H43" s="9"/>
      <c r="I43" s="10"/>
      <c r="J43" s="9"/>
      <c r="K43" s="12"/>
    </row>
    <row r="44" spans="1:11" ht="15.75" x14ac:dyDescent="0.25">
      <c r="A44" s="27"/>
      <c r="B44" s="14"/>
      <c r="C44" s="28"/>
      <c r="D44" s="28"/>
      <c r="E44" s="29"/>
      <c r="F44" s="11">
        <f t="shared" si="0"/>
        <v>0</v>
      </c>
      <c r="G44" s="14"/>
      <c r="H44" s="28"/>
      <c r="I44" s="29"/>
      <c r="J44" s="28"/>
      <c r="K44" s="12"/>
    </row>
    <row r="45" spans="1:11" ht="15.75" x14ac:dyDescent="0.25">
      <c r="A45" s="27"/>
      <c r="B45" s="14"/>
      <c r="C45" s="28"/>
      <c r="D45" s="28"/>
      <c r="E45" s="29"/>
      <c r="F45" s="11">
        <f t="shared" si="0"/>
        <v>0</v>
      </c>
      <c r="G45" s="14"/>
      <c r="H45" s="28"/>
      <c r="I45" s="29"/>
      <c r="J45" s="28"/>
      <c r="K45" s="12"/>
    </row>
    <row r="46" spans="1:11" ht="15.75" x14ac:dyDescent="0.25">
      <c r="A46" s="27"/>
      <c r="B46" s="15" t="s">
        <v>90</v>
      </c>
      <c r="C46" s="28"/>
      <c r="D46" s="28"/>
      <c r="E46" s="29"/>
      <c r="F46" s="11">
        <f t="shared" si="0"/>
        <v>0</v>
      </c>
      <c r="G46" s="14"/>
      <c r="H46" s="28"/>
      <c r="I46" s="29"/>
      <c r="J46" s="28"/>
      <c r="K46" s="12"/>
    </row>
    <row r="47" spans="1:11" ht="15.75" x14ac:dyDescent="0.25">
      <c r="A47" s="14"/>
      <c r="C47" s="16">
        <f>SUM(C7:C46)</f>
        <v>0</v>
      </c>
      <c r="D47" s="16">
        <f>SUM(D7:D46)</f>
        <v>2647.9999999999995</v>
      </c>
      <c r="E47" s="17"/>
      <c r="F47" s="18">
        <f t="shared" si="0"/>
        <v>2647.9999999999995</v>
      </c>
      <c r="G47" s="19"/>
      <c r="H47" s="16">
        <f>SUM(H7:H46)</f>
        <v>0</v>
      </c>
      <c r="I47" s="17"/>
      <c r="J47" s="16">
        <f>SUM(J7:J46)</f>
        <v>2647.9999999999995</v>
      </c>
      <c r="K47" s="20">
        <v>1.3</v>
      </c>
    </row>
    <row r="49" spans="2:8" x14ac:dyDescent="0.25">
      <c r="B49" s="21" t="s">
        <v>153</v>
      </c>
    </row>
    <row r="50" spans="2:8" ht="15.75" x14ac:dyDescent="0.25">
      <c r="B50" s="21"/>
      <c r="F50" s="22"/>
      <c r="G50" s="224" t="s">
        <v>154</v>
      </c>
      <c r="H50" s="225"/>
    </row>
    <row r="51" spans="2:8" x14ac:dyDescent="0.25">
      <c r="B51" s="21" t="s">
        <v>155</v>
      </c>
      <c r="F51" s="23" t="s">
        <v>93</v>
      </c>
      <c r="G51" s="24"/>
      <c r="H51" s="24"/>
    </row>
    <row r="52" spans="2:8" ht="15.75" x14ac:dyDescent="0.25">
      <c r="F52" s="22"/>
      <c r="G52" s="224" t="s">
        <v>156</v>
      </c>
      <c r="H52" s="225"/>
    </row>
    <row r="53" spans="2:8" x14ac:dyDescent="0.25">
      <c r="F53" s="23" t="s">
        <v>93</v>
      </c>
      <c r="G53" s="24"/>
      <c r="H53" s="24"/>
    </row>
  </sheetData>
  <mergeCells count="10">
    <mergeCell ref="G50:H50"/>
    <mergeCell ref="G52:H5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2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abSelected="1" zoomScaleNormal="100" zoomScaleSheetLayoutView="90" workbookViewId="0">
      <selection activeCell="F10" sqref="F10"/>
    </sheetView>
  </sheetViews>
  <sheetFormatPr defaultRowHeight="15" x14ac:dyDescent="0.25"/>
  <cols>
    <col min="1" max="1" width="7.28515625" customWidth="1"/>
    <col min="2" max="2" width="22.7109375" customWidth="1"/>
    <col min="3" max="3" width="12.85546875" customWidth="1"/>
    <col min="4" max="4" width="13.5703125" customWidth="1"/>
    <col min="5" max="5" width="26.5703125" customWidth="1"/>
    <col min="6" max="6" width="15.85546875" customWidth="1"/>
    <col min="7" max="7" width="16.5703125" customWidth="1"/>
    <col min="8" max="8" width="14.28515625" customWidth="1"/>
    <col min="9" max="9" width="26.5703125" customWidth="1"/>
    <col min="10" max="10" width="14" customWidth="1"/>
    <col min="11" max="11" width="22.5703125" customWidth="1"/>
    <col min="257" max="257" width="7.28515625" customWidth="1"/>
    <col min="258" max="258" width="22.7109375" customWidth="1"/>
    <col min="259" max="259" width="12.85546875" customWidth="1"/>
    <col min="260" max="260" width="13.5703125" customWidth="1"/>
    <col min="261" max="261" width="26.5703125" customWidth="1"/>
    <col min="262" max="262" width="15.85546875" customWidth="1"/>
    <col min="263" max="263" width="16.5703125" customWidth="1"/>
    <col min="264" max="264" width="14.28515625" customWidth="1"/>
    <col min="265" max="265" width="26.5703125" customWidth="1"/>
    <col min="266" max="266" width="14" customWidth="1"/>
    <col min="267" max="267" width="22.5703125" customWidth="1"/>
    <col min="513" max="513" width="7.28515625" customWidth="1"/>
    <col min="514" max="514" width="22.7109375" customWidth="1"/>
    <col min="515" max="515" width="12.85546875" customWidth="1"/>
    <col min="516" max="516" width="13.5703125" customWidth="1"/>
    <col min="517" max="517" width="26.5703125" customWidth="1"/>
    <col min="518" max="518" width="15.85546875" customWidth="1"/>
    <col min="519" max="519" width="16.5703125" customWidth="1"/>
    <col min="520" max="520" width="14.28515625" customWidth="1"/>
    <col min="521" max="521" width="26.5703125" customWidth="1"/>
    <col min="522" max="522" width="14" customWidth="1"/>
    <col min="523" max="523" width="22.5703125" customWidth="1"/>
    <col min="769" max="769" width="7.28515625" customWidth="1"/>
    <col min="770" max="770" width="22.7109375" customWidth="1"/>
    <col min="771" max="771" width="12.85546875" customWidth="1"/>
    <col min="772" max="772" width="13.5703125" customWidth="1"/>
    <col min="773" max="773" width="26.5703125" customWidth="1"/>
    <col min="774" max="774" width="15.85546875" customWidth="1"/>
    <col min="775" max="775" width="16.5703125" customWidth="1"/>
    <col min="776" max="776" width="14.28515625" customWidth="1"/>
    <col min="777" max="777" width="26.5703125" customWidth="1"/>
    <col min="778" max="778" width="14" customWidth="1"/>
    <col min="779" max="779" width="22.5703125" customWidth="1"/>
    <col min="1025" max="1025" width="7.28515625" customWidth="1"/>
    <col min="1026" max="1026" width="22.7109375" customWidth="1"/>
    <col min="1027" max="1027" width="12.85546875" customWidth="1"/>
    <col min="1028" max="1028" width="13.5703125" customWidth="1"/>
    <col min="1029" max="1029" width="26.5703125" customWidth="1"/>
    <col min="1030" max="1030" width="15.85546875" customWidth="1"/>
    <col min="1031" max="1031" width="16.5703125" customWidth="1"/>
    <col min="1032" max="1032" width="14.28515625" customWidth="1"/>
    <col min="1033" max="1033" width="26.5703125" customWidth="1"/>
    <col min="1034" max="1034" width="14" customWidth="1"/>
    <col min="1035" max="1035" width="22.5703125" customWidth="1"/>
    <col min="1281" max="1281" width="7.28515625" customWidth="1"/>
    <col min="1282" max="1282" width="22.7109375" customWidth="1"/>
    <col min="1283" max="1283" width="12.85546875" customWidth="1"/>
    <col min="1284" max="1284" width="13.5703125" customWidth="1"/>
    <col min="1285" max="1285" width="26.5703125" customWidth="1"/>
    <col min="1286" max="1286" width="15.85546875" customWidth="1"/>
    <col min="1287" max="1287" width="16.5703125" customWidth="1"/>
    <col min="1288" max="1288" width="14.28515625" customWidth="1"/>
    <col min="1289" max="1289" width="26.5703125" customWidth="1"/>
    <col min="1290" max="1290" width="14" customWidth="1"/>
    <col min="1291" max="1291" width="22.5703125" customWidth="1"/>
    <col min="1537" max="1537" width="7.28515625" customWidth="1"/>
    <col min="1538" max="1538" width="22.7109375" customWidth="1"/>
    <col min="1539" max="1539" width="12.85546875" customWidth="1"/>
    <col min="1540" max="1540" width="13.5703125" customWidth="1"/>
    <col min="1541" max="1541" width="26.5703125" customWidth="1"/>
    <col min="1542" max="1542" width="15.85546875" customWidth="1"/>
    <col min="1543" max="1543" width="16.5703125" customWidth="1"/>
    <col min="1544" max="1544" width="14.28515625" customWidth="1"/>
    <col min="1545" max="1545" width="26.5703125" customWidth="1"/>
    <col min="1546" max="1546" width="14" customWidth="1"/>
    <col min="1547" max="1547" width="22.5703125" customWidth="1"/>
    <col min="1793" max="1793" width="7.28515625" customWidth="1"/>
    <col min="1794" max="1794" width="22.7109375" customWidth="1"/>
    <col min="1795" max="1795" width="12.85546875" customWidth="1"/>
    <col min="1796" max="1796" width="13.5703125" customWidth="1"/>
    <col min="1797" max="1797" width="26.5703125" customWidth="1"/>
    <col min="1798" max="1798" width="15.85546875" customWidth="1"/>
    <col min="1799" max="1799" width="16.5703125" customWidth="1"/>
    <col min="1800" max="1800" width="14.28515625" customWidth="1"/>
    <col min="1801" max="1801" width="26.5703125" customWidth="1"/>
    <col min="1802" max="1802" width="14" customWidth="1"/>
    <col min="1803" max="1803" width="22.5703125" customWidth="1"/>
    <col min="2049" max="2049" width="7.28515625" customWidth="1"/>
    <col min="2050" max="2050" width="22.7109375" customWidth="1"/>
    <col min="2051" max="2051" width="12.85546875" customWidth="1"/>
    <col min="2052" max="2052" width="13.5703125" customWidth="1"/>
    <col min="2053" max="2053" width="26.5703125" customWidth="1"/>
    <col min="2054" max="2054" width="15.85546875" customWidth="1"/>
    <col min="2055" max="2055" width="16.5703125" customWidth="1"/>
    <col min="2056" max="2056" width="14.28515625" customWidth="1"/>
    <col min="2057" max="2057" width="26.5703125" customWidth="1"/>
    <col min="2058" max="2058" width="14" customWidth="1"/>
    <col min="2059" max="2059" width="22.5703125" customWidth="1"/>
    <col min="2305" max="2305" width="7.28515625" customWidth="1"/>
    <col min="2306" max="2306" width="22.7109375" customWidth="1"/>
    <col min="2307" max="2307" width="12.85546875" customWidth="1"/>
    <col min="2308" max="2308" width="13.5703125" customWidth="1"/>
    <col min="2309" max="2309" width="26.5703125" customWidth="1"/>
    <col min="2310" max="2310" width="15.85546875" customWidth="1"/>
    <col min="2311" max="2311" width="16.5703125" customWidth="1"/>
    <col min="2312" max="2312" width="14.28515625" customWidth="1"/>
    <col min="2313" max="2313" width="26.5703125" customWidth="1"/>
    <col min="2314" max="2314" width="14" customWidth="1"/>
    <col min="2315" max="2315" width="22.5703125" customWidth="1"/>
    <col min="2561" max="2561" width="7.28515625" customWidth="1"/>
    <col min="2562" max="2562" width="22.7109375" customWidth="1"/>
    <col min="2563" max="2563" width="12.85546875" customWidth="1"/>
    <col min="2564" max="2564" width="13.5703125" customWidth="1"/>
    <col min="2565" max="2565" width="26.5703125" customWidth="1"/>
    <col min="2566" max="2566" width="15.85546875" customWidth="1"/>
    <col min="2567" max="2567" width="16.5703125" customWidth="1"/>
    <col min="2568" max="2568" width="14.28515625" customWidth="1"/>
    <col min="2569" max="2569" width="26.5703125" customWidth="1"/>
    <col min="2570" max="2570" width="14" customWidth="1"/>
    <col min="2571" max="2571" width="22.5703125" customWidth="1"/>
    <col min="2817" max="2817" width="7.28515625" customWidth="1"/>
    <col min="2818" max="2818" width="22.7109375" customWidth="1"/>
    <col min="2819" max="2819" width="12.85546875" customWidth="1"/>
    <col min="2820" max="2820" width="13.5703125" customWidth="1"/>
    <col min="2821" max="2821" width="26.5703125" customWidth="1"/>
    <col min="2822" max="2822" width="15.85546875" customWidth="1"/>
    <col min="2823" max="2823" width="16.5703125" customWidth="1"/>
    <col min="2824" max="2824" width="14.28515625" customWidth="1"/>
    <col min="2825" max="2825" width="26.5703125" customWidth="1"/>
    <col min="2826" max="2826" width="14" customWidth="1"/>
    <col min="2827" max="2827" width="22.5703125" customWidth="1"/>
    <col min="3073" max="3073" width="7.28515625" customWidth="1"/>
    <col min="3074" max="3074" width="22.7109375" customWidth="1"/>
    <col min="3075" max="3075" width="12.85546875" customWidth="1"/>
    <col min="3076" max="3076" width="13.5703125" customWidth="1"/>
    <col min="3077" max="3077" width="26.5703125" customWidth="1"/>
    <col min="3078" max="3078" width="15.85546875" customWidth="1"/>
    <col min="3079" max="3079" width="16.5703125" customWidth="1"/>
    <col min="3080" max="3080" width="14.28515625" customWidth="1"/>
    <col min="3081" max="3081" width="26.5703125" customWidth="1"/>
    <col min="3082" max="3082" width="14" customWidth="1"/>
    <col min="3083" max="3083" width="22.5703125" customWidth="1"/>
    <col min="3329" max="3329" width="7.28515625" customWidth="1"/>
    <col min="3330" max="3330" width="22.7109375" customWidth="1"/>
    <col min="3331" max="3331" width="12.85546875" customWidth="1"/>
    <col min="3332" max="3332" width="13.5703125" customWidth="1"/>
    <col min="3333" max="3333" width="26.5703125" customWidth="1"/>
    <col min="3334" max="3334" width="15.85546875" customWidth="1"/>
    <col min="3335" max="3335" width="16.5703125" customWidth="1"/>
    <col min="3336" max="3336" width="14.28515625" customWidth="1"/>
    <col min="3337" max="3337" width="26.5703125" customWidth="1"/>
    <col min="3338" max="3338" width="14" customWidth="1"/>
    <col min="3339" max="3339" width="22.5703125" customWidth="1"/>
    <col min="3585" max="3585" width="7.28515625" customWidth="1"/>
    <col min="3586" max="3586" width="22.7109375" customWidth="1"/>
    <col min="3587" max="3587" width="12.85546875" customWidth="1"/>
    <col min="3588" max="3588" width="13.5703125" customWidth="1"/>
    <col min="3589" max="3589" width="26.5703125" customWidth="1"/>
    <col min="3590" max="3590" width="15.85546875" customWidth="1"/>
    <col min="3591" max="3591" width="16.5703125" customWidth="1"/>
    <col min="3592" max="3592" width="14.28515625" customWidth="1"/>
    <col min="3593" max="3593" width="26.5703125" customWidth="1"/>
    <col min="3594" max="3594" width="14" customWidth="1"/>
    <col min="3595" max="3595" width="22.5703125" customWidth="1"/>
    <col min="3841" max="3841" width="7.28515625" customWidth="1"/>
    <col min="3842" max="3842" width="22.7109375" customWidth="1"/>
    <col min="3843" max="3843" width="12.85546875" customWidth="1"/>
    <col min="3844" max="3844" width="13.5703125" customWidth="1"/>
    <col min="3845" max="3845" width="26.5703125" customWidth="1"/>
    <col min="3846" max="3846" width="15.85546875" customWidth="1"/>
    <col min="3847" max="3847" width="16.5703125" customWidth="1"/>
    <col min="3848" max="3848" width="14.28515625" customWidth="1"/>
    <col min="3849" max="3849" width="26.5703125" customWidth="1"/>
    <col min="3850" max="3850" width="14" customWidth="1"/>
    <col min="3851" max="3851" width="22.5703125" customWidth="1"/>
    <col min="4097" max="4097" width="7.28515625" customWidth="1"/>
    <col min="4098" max="4098" width="22.7109375" customWidth="1"/>
    <col min="4099" max="4099" width="12.85546875" customWidth="1"/>
    <col min="4100" max="4100" width="13.5703125" customWidth="1"/>
    <col min="4101" max="4101" width="26.5703125" customWidth="1"/>
    <col min="4102" max="4102" width="15.85546875" customWidth="1"/>
    <col min="4103" max="4103" width="16.5703125" customWidth="1"/>
    <col min="4104" max="4104" width="14.28515625" customWidth="1"/>
    <col min="4105" max="4105" width="26.5703125" customWidth="1"/>
    <col min="4106" max="4106" width="14" customWidth="1"/>
    <col min="4107" max="4107" width="22.5703125" customWidth="1"/>
    <col min="4353" max="4353" width="7.28515625" customWidth="1"/>
    <col min="4354" max="4354" width="22.7109375" customWidth="1"/>
    <col min="4355" max="4355" width="12.85546875" customWidth="1"/>
    <col min="4356" max="4356" width="13.5703125" customWidth="1"/>
    <col min="4357" max="4357" width="26.5703125" customWidth="1"/>
    <col min="4358" max="4358" width="15.85546875" customWidth="1"/>
    <col min="4359" max="4359" width="16.5703125" customWidth="1"/>
    <col min="4360" max="4360" width="14.28515625" customWidth="1"/>
    <col min="4361" max="4361" width="26.5703125" customWidth="1"/>
    <col min="4362" max="4362" width="14" customWidth="1"/>
    <col min="4363" max="4363" width="22.5703125" customWidth="1"/>
    <col min="4609" max="4609" width="7.28515625" customWidth="1"/>
    <col min="4610" max="4610" width="22.7109375" customWidth="1"/>
    <col min="4611" max="4611" width="12.85546875" customWidth="1"/>
    <col min="4612" max="4612" width="13.5703125" customWidth="1"/>
    <col min="4613" max="4613" width="26.5703125" customWidth="1"/>
    <col min="4614" max="4614" width="15.85546875" customWidth="1"/>
    <col min="4615" max="4615" width="16.5703125" customWidth="1"/>
    <col min="4616" max="4616" width="14.28515625" customWidth="1"/>
    <col min="4617" max="4617" width="26.5703125" customWidth="1"/>
    <col min="4618" max="4618" width="14" customWidth="1"/>
    <col min="4619" max="4619" width="22.5703125" customWidth="1"/>
    <col min="4865" max="4865" width="7.28515625" customWidth="1"/>
    <col min="4866" max="4866" width="22.7109375" customWidth="1"/>
    <col min="4867" max="4867" width="12.85546875" customWidth="1"/>
    <col min="4868" max="4868" width="13.5703125" customWidth="1"/>
    <col min="4869" max="4869" width="26.5703125" customWidth="1"/>
    <col min="4870" max="4870" width="15.85546875" customWidth="1"/>
    <col min="4871" max="4871" width="16.5703125" customWidth="1"/>
    <col min="4872" max="4872" width="14.28515625" customWidth="1"/>
    <col min="4873" max="4873" width="26.5703125" customWidth="1"/>
    <col min="4874" max="4874" width="14" customWidth="1"/>
    <col min="4875" max="4875" width="22.5703125" customWidth="1"/>
    <col min="5121" max="5121" width="7.28515625" customWidth="1"/>
    <col min="5122" max="5122" width="22.7109375" customWidth="1"/>
    <col min="5123" max="5123" width="12.85546875" customWidth="1"/>
    <col min="5124" max="5124" width="13.5703125" customWidth="1"/>
    <col min="5125" max="5125" width="26.5703125" customWidth="1"/>
    <col min="5126" max="5126" width="15.85546875" customWidth="1"/>
    <col min="5127" max="5127" width="16.5703125" customWidth="1"/>
    <col min="5128" max="5128" width="14.28515625" customWidth="1"/>
    <col min="5129" max="5129" width="26.5703125" customWidth="1"/>
    <col min="5130" max="5130" width="14" customWidth="1"/>
    <col min="5131" max="5131" width="22.5703125" customWidth="1"/>
    <col min="5377" max="5377" width="7.28515625" customWidth="1"/>
    <col min="5378" max="5378" width="22.7109375" customWidth="1"/>
    <col min="5379" max="5379" width="12.85546875" customWidth="1"/>
    <col min="5380" max="5380" width="13.5703125" customWidth="1"/>
    <col min="5381" max="5381" width="26.5703125" customWidth="1"/>
    <col min="5382" max="5382" width="15.85546875" customWidth="1"/>
    <col min="5383" max="5383" width="16.5703125" customWidth="1"/>
    <col min="5384" max="5384" width="14.28515625" customWidth="1"/>
    <col min="5385" max="5385" width="26.5703125" customWidth="1"/>
    <col min="5386" max="5386" width="14" customWidth="1"/>
    <col min="5387" max="5387" width="22.5703125" customWidth="1"/>
    <col min="5633" max="5633" width="7.28515625" customWidth="1"/>
    <col min="5634" max="5634" width="22.7109375" customWidth="1"/>
    <col min="5635" max="5635" width="12.85546875" customWidth="1"/>
    <col min="5636" max="5636" width="13.5703125" customWidth="1"/>
    <col min="5637" max="5637" width="26.5703125" customWidth="1"/>
    <col min="5638" max="5638" width="15.85546875" customWidth="1"/>
    <col min="5639" max="5639" width="16.5703125" customWidth="1"/>
    <col min="5640" max="5640" width="14.28515625" customWidth="1"/>
    <col min="5641" max="5641" width="26.5703125" customWidth="1"/>
    <col min="5642" max="5642" width="14" customWidth="1"/>
    <col min="5643" max="5643" width="22.5703125" customWidth="1"/>
    <col min="5889" max="5889" width="7.28515625" customWidth="1"/>
    <col min="5890" max="5890" width="22.7109375" customWidth="1"/>
    <col min="5891" max="5891" width="12.85546875" customWidth="1"/>
    <col min="5892" max="5892" width="13.5703125" customWidth="1"/>
    <col min="5893" max="5893" width="26.5703125" customWidth="1"/>
    <col min="5894" max="5894" width="15.85546875" customWidth="1"/>
    <col min="5895" max="5895" width="16.5703125" customWidth="1"/>
    <col min="5896" max="5896" width="14.28515625" customWidth="1"/>
    <col min="5897" max="5897" width="26.5703125" customWidth="1"/>
    <col min="5898" max="5898" width="14" customWidth="1"/>
    <col min="5899" max="5899" width="22.5703125" customWidth="1"/>
    <col min="6145" max="6145" width="7.28515625" customWidth="1"/>
    <col min="6146" max="6146" width="22.7109375" customWidth="1"/>
    <col min="6147" max="6147" width="12.85546875" customWidth="1"/>
    <col min="6148" max="6148" width="13.5703125" customWidth="1"/>
    <col min="6149" max="6149" width="26.5703125" customWidth="1"/>
    <col min="6150" max="6150" width="15.85546875" customWidth="1"/>
    <col min="6151" max="6151" width="16.5703125" customWidth="1"/>
    <col min="6152" max="6152" width="14.28515625" customWidth="1"/>
    <col min="6153" max="6153" width="26.5703125" customWidth="1"/>
    <col min="6154" max="6154" width="14" customWidth="1"/>
    <col min="6155" max="6155" width="22.5703125" customWidth="1"/>
    <col min="6401" max="6401" width="7.28515625" customWidth="1"/>
    <col min="6402" max="6402" width="22.7109375" customWidth="1"/>
    <col min="6403" max="6403" width="12.85546875" customWidth="1"/>
    <col min="6404" max="6404" width="13.5703125" customWidth="1"/>
    <col min="6405" max="6405" width="26.5703125" customWidth="1"/>
    <col min="6406" max="6406" width="15.85546875" customWidth="1"/>
    <col min="6407" max="6407" width="16.5703125" customWidth="1"/>
    <col min="6408" max="6408" width="14.28515625" customWidth="1"/>
    <col min="6409" max="6409" width="26.5703125" customWidth="1"/>
    <col min="6410" max="6410" width="14" customWidth="1"/>
    <col min="6411" max="6411" width="22.5703125" customWidth="1"/>
    <col min="6657" max="6657" width="7.28515625" customWidth="1"/>
    <col min="6658" max="6658" width="22.7109375" customWidth="1"/>
    <col min="6659" max="6659" width="12.85546875" customWidth="1"/>
    <col min="6660" max="6660" width="13.5703125" customWidth="1"/>
    <col min="6661" max="6661" width="26.5703125" customWidth="1"/>
    <col min="6662" max="6662" width="15.85546875" customWidth="1"/>
    <col min="6663" max="6663" width="16.5703125" customWidth="1"/>
    <col min="6664" max="6664" width="14.28515625" customWidth="1"/>
    <col min="6665" max="6665" width="26.5703125" customWidth="1"/>
    <col min="6666" max="6666" width="14" customWidth="1"/>
    <col min="6667" max="6667" width="22.5703125" customWidth="1"/>
    <col min="6913" max="6913" width="7.28515625" customWidth="1"/>
    <col min="6914" max="6914" width="22.7109375" customWidth="1"/>
    <col min="6915" max="6915" width="12.85546875" customWidth="1"/>
    <col min="6916" max="6916" width="13.5703125" customWidth="1"/>
    <col min="6917" max="6917" width="26.5703125" customWidth="1"/>
    <col min="6918" max="6918" width="15.85546875" customWidth="1"/>
    <col min="6919" max="6919" width="16.5703125" customWidth="1"/>
    <col min="6920" max="6920" width="14.28515625" customWidth="1"/>
    <col min="6921" max="6921" width="26.5703125" customWidth="1"/>
    <col min="6922" max="6922" width="14" customWidth="1"/>
    <col min="6923" max="6923" width="22.5703125" customWidth="1"/>
    <col min="7169" max="7169" width="7.28515625" customWidth="1"/>
    <col min="7170" max="7170" width="22.7109375" customWidth="1"/>
    <col min="7171" max="7171" width="12.85546875" customWidth="1"/>
    <col min="7172" max="7172" width="13.5703125" customWidth="1"/>
    <col min="7173" max="7173" width="26.5703125" customWidth="1"/>
    <col min="7174" max="7174" width="15.85546875" customWidth="1"/>
    <col min="7175" max="7175" width="16.5703125" customWidth="1"/>
    <col min="7176" max="7176" width="14.28515625" customWidth="1"/>
    <col min="7177" max="7177" width="26.5703125" customWidth="1"/>
    <col min="7178" max="7178" width="14" customWidth="1"/>
    <col min="7179" max="7179" width="22.5703125" customWidth="1"/>
    <col min="7425" max="7425" width="7.28515625" customWidth="1"/>
    <col min="7426" max="7426" width="22.7109375" customWidth="1"/>
    <col min="7427" max="7427" width="12.85546875" customWidth="1"/>
    <col min="7428" max="7428" width="13.5703125" customWidth="1"/>
    <col min="7429" max="7429" width="26.5703125" customWidth="1"/>
    <col min="7430" max="7430" width="15.85546875" customWidth="1"/>
    <col min="7431" max="7431" width="16.5703125" customWidth="1"/>
    <col min="7432" max="7432" width="14.28515625" customWidth="1"/>
    <col min="7433" max="7433" width="26.5703125" customWidth="1"/>
    <col min="7434" max="7434" width="14" customWidth="1"/>
    <col min="7435" max="7435" width="22.5703125" customWidth="1"/>
    <col min="7681" max="7681" width="7.28515625" customWidth="1"/>
    <col min="7682" max="7682" width="22.7109375" customWidth="1"/>
    <col min="7683" max="7683" width="12.85546875" customWidth="1"/>
    <col min="7684" max="7684" width="13.5703125" customWidth="1"/>
    <col min="7685" max="7685" width="26.5703125" customWidth="1"/>
    <col min="7686" max="7686" width="15.85546875" customWidth="1"/>
    <col min="7687" max="7687" width="16.5703125" customWidth="1"/>
    <col min="7688" max="7688" width="14.28515625" customWidth="1"/>
    <col min="7689" max="7689" width="26.5703125" customWidth="1"/>
    <col min="7690" max="7690" width="14" customWidth="1"/>
    <col min="7691" max="7691" width="22.5703125" customWidth="1"/>
    <col min="7937" max="7937" width="7.28515625" customWidth="1"/>
    <col min="7938" max="7938" width="22.7109375" customWidth="1"/>
    <col min="7939" max="7939" width="12.85546875" customWidth="1"/>
    <col min="7940" max="7940" width="13.5703125" customWidth="1"/>
    <col min="7941" max="7941" width="26.5703125" customWidth="1"/>
    <col min="7942" max="7942" width="15.85546875" customWidth="1"/>
    <col min="7943" max="7943" width="16.5703125" customWidth="1"/>
    <col min="7944" max="7944" width="14.28515625" customWidth="1"/>
    <col min="7945" max="7945" width="26.5703125" customWidth="1"/>
    <col min="7946" max="7946" width="14" customWidth="1"/>
    <col min="7947" max="7947" width="22.5703125" customWidth="1"/>
    <col min="8193" max="8193" width="7.28515625" customWidth="1"/>
    <col min="8194" max="8194" width="22.7109375" customWidth="1"/>
    <col min="8195" max="8195" width="12.85546875" customWidth="1"/>
    <col min="8196" max="8196" width="13.5703125" customWidth="1"/>
    <col min="8197" max="8197" width="26.5703125" customWidth="1"/>
    <col min="8198" max="8198" width="15.85546875" customWidth="1"/>
    <col min="8199" max="8199" width="16.5703125" customWidth="1"/>
    <col min="8200" max="8200" width="14.28515625" customWidth="1"/>
    <col min="8201" max="8201" width="26.5703125" customWidth="1"/>
    <col min="8202" max="8202" width="14" customWidth="1"/>
    <col min="8203" max="8203" width="22.5703125" customWidth="1"/>
    <col min="8449" max="8449" width="7.28515625" customWidth="1"/>
    <col min="8450" max="8450" width="22.7109375" customWidth="1"/>
    <col min="8451" max="8451" width="12.85546875" customWidth="1"/>
    <col min="8452" max="8452" width="13.5703125" customWidth="1"/>
    <col min="8453" max="8453" width="26.5703125" customWidth="1"/>
    <col min="8454" max="8454" width="15.85546875" customWidth="1"/>
    <col min="8455" max="8455" width="16.5703125" customWidth="1"/>
    <col min="8456" max="8456" width="14.28515625" customWidth="1"/>
    <col min="8457" max="8457" width="26.5703125" customWidth="1"/>
    <col min="8458" max="8458" width="14" customWidth="1"/>
    <col min="8459" max="8459" width="22.5703125" customWidth="1"/>
    <col min="8705" max="8705" width="7.28515625" customWidth="1"/>
    <col min="8706" max="8706" width="22.7109375" customWidth="1"/>
    <col min="8707" max="8707" width="12.85546875" customWidth="1"/>
    <col min="8708" max="8708" width="13.5703125" customWidth="1"/>
    <col min="8709" max="8709" width="26.5703125" customWidth="1"/>
    <col min="8710" max="8710" width="15.85546875" customWidth="1"/>
    <col min="8711" max="8711" width="16.5703125" customWidth="1"/>
    <col min="8712" max="8712" width="14.28515625" customWidth="1"/>
    <col min="8713" max="8713" width="26.5703125" customWidth="1"/>
    <col min="8714" max="8714" width="14" customWidth="1"/>
    <col min="8715" max="8715" width="22.5703125" customWidth="1"/>
    <col min="8961" max="8961" width="7.28515625" customWidth="1"/>
    <col min="8962" max="8962" width="22.7109375" customWidth="1"/>
    <col min="8963" max="8963" width="12.85546875" customWidth="1"/>
    <col min="8964" max="8964" width="13.5703125" customWidth="1"/>
    <col min="8965" max="8965" width="26.5703125" customWidth="1"/>
    <col min="8966" max="8966" width="15.85546875" customWidth="1"/>
    <col min="8967" max="8967" width="16.5703125" customWidth="1"/>
    <col min="8968" max="8968" width="14.28515625" customWidth="1"/>
    <col min="8969" max="8969" width="26.5703125" customWidth="1"/>
    <col min="8970" max="8970" width="14" customWidth="1"/>
    <col min="8971" max="8971" width="22.5703125" customWidth="1"/>
    <col min="9217" max="9217" width="7.28515625" customWidth="1"/>
    <col min="9218" max="9218" width="22.7109375" customWidth="1"/>
    <col min="9219" max="9219" width="12.85546875" customWidth="1"/>
    <col min="9220" max="9220" width="13.5703125" customWidth="1"/>
    <col min="9221" max="9221" width="26.5703125" customWidth="1"/>
    <col min="9222" max="9222" width="15.85546875" customWidth="1"/>
    <col min="9223" max="9223" width="16.5703125" customWidth="1"/>
    <col min="9224" max="9224" width="14.28515625" customWidth="1"/>
    <col min="9225" max="9225" width="26.5703125" customWidth="1"/>
    <col min="9226" max="9226" width="14" customWidth="1"/>
    <col min="9227" max="9227" width="22.5703125" customWidth="1"/>
    <col min="9473" max="9473" width="7.28515625" customWidth="1"/>
    <col min="9474" max="9474" width="22.7109375" customWidth="1"/>
    <col min="9475" max="9475" width="12.85546875" customWidth="1"/>
    <col min="9476" max="9476" width="13.5703125" customWidth="1"/>
    <col min="9477" max="9477" width="26.5703125" customWidth="1"/>
    <col min="9478" max="9478" width="15.85546875" customWidth="1"/>
    <col min="9479" max="9479" width="16.5703125" customWidth="1"/>
    <col min="9480" max="9480" width="14.28515625" customWidth="1"/>
    <col min="9481" max="9481" width="26.5703125" customWidth="1"/>
    <col min="9482" max="9482" width="14" customWidth="1"/>
    <col min="9483" max="9483" width="22.5703125" customWidth="1"/>
    <col min="9729" max="9729" width="7.28515625" customWidth="1"/>
    <col min="9730" max="9730" width="22.7109375" customWidth="1"/>
    <col min="9731" max="9731" width="12.85546875" customWidth="1"/>
    <col min="9732" max="9732" width="13.5703125" customWidth="1"/>
    <col min="9733" max="9733" width="26.5703125" customWidth="1"/>
    <col min="9734" max="9734" width="15.85546875" customWidth="1"/>
    <col min="9735" max="9735" width="16.5703125" customWidth="1"/>
    <col min="9736" max="9736" width="14.28515625" customWidth="1"/>
    <col min="9737" max="9737" width="26.5703125" customWidth="1"/>
    <col min="9738" max="9738" width="14" customWidth="1"/>
    <col min="9739" max="9739" width="22.5703125" customWidth="1"/>
    <col min="9985" max="9985" width="7.28515625" customWidth="1"/>
    <col min="9986" max="9986" width="22.7109375" customWidth="1"/>
    <col min="9987" max="9987" width="12.85546875" customWidth="1"/>
    <col min="9988" max="9988" width="13.5703125" customWidth="1"/>
    <col min="9989" max="9989" width="26.5703125" customWidth="1"/>
    <col min="9990" max="9990" width="15.85546875" customWidth="1"/>
    <col min="9991" max="9991" width="16.5703125" customWidth="1"/>
    <col min="9992" max="9992" width="14.28515625" customWidth="1"/>
    <col min="9993" max="9993" width="26.5703125" customWidth="1"/>
    <col min="9994" max="9994" width="14" customWidth="1"/>
    <col min="9995" max="9995" width="22.5703125" customWidth="1"/>
    <col min="10241" max="10241" width="7.28515625" customWidth="1"/>
    <col min="10242" max="10242" width="22.7109375" customWidth="1"/>
    <col min="10243" max="10243" width="12.85546875" customWidth="1"/>
    <col min="10244" max="10244" width="13.5703125" customWidth="1"/>
    <col min="10245" max="10245" width="26.5703125" customWidth="1"/>
    <col min="10246" max="10246" width="15.85546875" customWidth="1"/>
    <col min="10247" max="10247" width="16.5703125" customWidth="1"/>
    <col min="10248" max="10248" width="14.28515625" customWidth="1"/>
    <col min="10249" max="10249" width="26.5703125" customWidth="1"/>
    <col min="10250" max="10250" width="14" customWidth="1"/>
    <col min="10251" max="10251" width="22.5703125" customWidth="1"/>
    <col min="10497" max="10497" width="7.28515625" customWidth="1"/>
    <col min="10498" max="10498" width="22.7109375" customWidth="1"/>
    <col min="10499" max="10499" width="12.85546875" customWidth="1"/>
    <col min="10500" max="10500" width="13.5703125" customWidth="1"/>
    <col min="10501" max="10501" width="26.5703125" customWidth="1"/>
    <col min="10502" max="10502" width="15.85546875" customWidth="1"/>
    <col min="10503" max="10503" width="16.5703125" customWidth="1"/>
    <col min="10504" max="10504" width="14.28515625" customWidth="1"/>
    <col min="10505" max="10505" width="26.5703125" customWidth="1"/>
    <col min="10506" max="10506" width="14" customWidth="1"/>
    <col min="10507" max="10507" width="22.5703125" customWidth="1"/>
    <col min="10753" max="10753" width="7.28515625" customWidth="1"/>
    <col min="10754" max="10754" width="22.7109375" customWidth="1"/>
    <col min="10755" max="10755" width="12.85546875" customWidth="1"/>
    <col min="10756" max="10756" width="13.5703125" customWidth="1"/>
    <col min="10757" max="10757" width="26.5703125" customWidth="1"/>
    <col min="10758" max="10758" width="15.85546875" customWidth="1"/>
    <col min="10759" max="10759" width="16.5703125" customWidth="1"/>
    <col min="10760" max="10760" width="14.28515625" customWidth="1"/>
    <col min="10761" max="10761" width="26.5703125" customWidth="1"/>
    <col min="10762" max="10762" width="14" customWidth="1"/>
    <col min="10763" max="10763" width="22.5703125" customWidth="1"/>
    <col min="11009" max="11009" width="7.28515625" customWidth="1"/>
    <col min="11010" max="11010" width="22.7109375" customWidth="1"/>
    <col min="11011" max="11011" width="12.85546875" customWidth="1"/>
    <col min="11012" max="11012" width="13.5703125" customWidth="1"/>
    <col min="11013" max="11013" width="26.5703125" customWidth="1"/>
    <col min="11014" max="11014" width="15.85546875" customWidth="1"/>
    <col min="11015" max="11015" width="16.5703125" customWidth="1"/>
    <col min="11016" max="11016" width="14.28515625" customWidth="1"/>
    <col min="11017" max="11017" width="26.5703125" customWidth="1"/>
    <col min="11018" max="11018" width="14" customWidth="1"/>
    <col min="11019" max="11019" width="22.5703125" customWidth="1"/>
    <col min="11265" max="11265" width="7.28515625" customWidth="1"/>
    <col min="11266" max="11266" width="22.7109375" customWidth="1"/>
    <col min="11267" max="11267" width="12.85546875" customWidth="1"/>
    <col min="11268" max="11268" width="13.5703125" customWidth="1"/>
    <col min="11269" max="11269" width="26.5703125" customWidth="1"/>
    <col min="11270" max="11270" width="15.85546875" customWidth="1"/>
    <col min="11271" max="11271" width="16.5703125" customWidth="1"/>
    <col min="11272" max="11272" width="14.28515625" customWidth="1"/>
    <col min="11273" max="11273" width="26.5703125" customWidth="1"/>
    <col min="11274" max="11274" width="14" customWidth="1"/>
    <col min="11275" max="11275" width="22.5703125" customWidth="1"/>
    <col min="11521" max="11521" width="7.28515625" customWidth="1"/>
    <col min="11522" max="11522" width="22.7109375" customWidth="1"/>
    <col min="11523" max="11523" width="12.85546875" customWidth="1"/>
    <col min="11524" max="11524" width="13.5703125" customWidth="1"/>
    <col min="11525" max="11525" width="26.5703125" customWidth="1"/>
    <col min="11526" max="11526" width="15.85546875" customWidth="1"/>
    <col min="11527" max="11527" width="16.5703125" customWidth="1"/>
    <col min="11528" max="11528" width="14.28515625" customWidth="1"/>
    <col min="11529" max="11529" width="26.5703125" customWidth="1"/>
    <col min="11530" max="11530" width="14" customWidth="1"/>
    <col min="11531" max="11531" width="22.5703125" customWidth="1"/>
    <col min="11777" max="11777" width="7.28515625" customWidth="1"/>
    <col min="11778" max="11778" width="22.7109375" customWidth="1"/>
    <col min="11779" max="11779" width="12.85546875" customWidth="1"/>
    <col min="11780" max="11780" width="13.5703125" customWidth="1"/>
    <col min="11781" max="11781" width="26.5703125" customWidth="1"/>
    <col min="11782" max="11782" width="15.85546875" customWidth="1"/>
    <col min="11783" max="11783" width="16.5703125" customWidth="1"/>
    <col min="11784" max="11784" width="14.28515625" customWidth="1"/>
    <col min="11785" max="11785" width="26.5703125" customWidth="1"/>
    <col min="11786" max="11786" width="14" customWidth="1"/>
    <col min="11787" max="11787" width="22.5703125" customWidth="1"/>
    <col min="12033" max="12033" width="7.28515625" customWidth="1"/>
    <col min="12034" max="12034" width="22.7109375" customWidth="1"/>
    <col min="12035" max="12035" width="12.85546875" customWidth="1"/>
    <col min="12036" max="12036" width="13.5703125" customWidth="1"/>
    <col min="12037" max="12037" width="26.5703125" customWidth="1"/>
    <col min="12038" max="12038" width="15.85546875" customWidth="1"/>
    <col min="12039" max="12039" width="16.5703125" customWidth="1"/>
    <col min="12040" max="12040" width="14.28515625" customWidth="1"/>
    <col min="12041" max="12041" width="26.5703125" customWidth="1"/>
    <col min="12042" max="12042" width="14" customWidth="1"/>
    <col min="12043" max="12043" width="22.5703125" customWidth="1"/>
    <col min="12289" max="12289" width="7.28515625" customWidth="1"/>
    <col min="12290" max="12290" width="22.7109375" customWidth="1"/>
    <col min="12291" max="12291" width="12.85546875" customWidth="1"/>
    <col min="12292" max="12292" width="13.5703125" customWidth="1"/>
    <col min="12293" max="12293" width="26.5703125" customWidth="1"/>
    <col min="12294" max="12294" width="15.85546875" customWidth="1"/>
    <col min="12295" max="12295" width="16.5703125" customWidth="1"/>
    <col min="12296" max="12296" width="14.28515625" customWidth="1"/>
    <col min="12297" max="12297" width="26.5703125" customWidth="1"/>
    <col min="12298" max="12298" width="14" customWidth="1"/>
    <col min="12299" max="12299" width="22.5703125" customWidth="1"/>
    <col min="12545" max="12545" width="7.28515625" customWidth="1"/>
    <col min="12546" max="12546" width="22.7109375" customWidth="1"/>
    <col min="12547" max="12547" width="12.85546875" customWidth="1"/>
    <col min="12548" max="12548" width="13.5703125" customWidth="1"/>
    <col min="12549" max="12549" width="26.5703125" customWidth="1"/>
    <col min="12550" max="12550" width="15.85546875" customWidth="1"/>
    <col min="12551" max="12551" width="16.5703125" customWidth="1"/>
    <col min="12552" max="12552" width="14.28515625" customWidth="1"/>
    <col min="12553" max="12553" width="26.5703125" customWidth="1"/>
    <col min="12554" max="12554" width="14" customWidth="1"/>
    <col min="12555" max="12555" width="22.5703125" customWidth="1"/>
    <col min="12801" max="12801" width="7.28515625" customWidth="1"/>
    <col min="12802" max="12802" width="22.7109375" customWidth="1"/>
    <col min="12803" max="12803" width="12.85546875" customWidth="1"/>
    <col min="12804" max="12804" width="13.5703125" customWidth="1"/>
    <col min="12805" max="12805" width="26.5703125" customWidth="1"/>
    <col min="12806" max="12806" width="15.85546875" customWidth="1"/>
    <col min="12807" max="12807" width="16.5703125" customWidth="1"/>
    <col min="12808" max="12808" width="14.28515625" customWidth="1"/>
    <col min="12809" max="12809" width="26.5703125" customWidth="1"/>
    <col min="12810" max="12810" width="14" customWidth="1"/>
    <col min="12811" max="12811" width="22.5703125" customWidth="1"/>
    <col min="13057" max="13057" width="7.28515625" customWidth="1"/>
    <col min="13058" max="13058" width="22.7109375" customWidth="1"/>
    <col min="13059" max="13059" width="12.85546875" customWidth="1"/>
    <col min="13060" max="13060" width="13.5703125" customWidth="1"/>
    <col min="13061" max="13061" width="26.5703125" customWidth="1"/>
    <col min="13062" max="13062" width="15.85546875" customWidth="1"/>
    <col min="13063" max="13063" width="16.5703125" customWidth="1"/>
    <col min="13064" max="13064" width="14.28515625" customWidth="1"/>
    <col min="13065" max="13065" width="26.5703125" customWidth="1"/>
    <col min="13066" max="13066" width="14" customWidth="1"/>
    <col min="13067" max="13067" width="22.5703125" customWidth="1"/>
    <col min="13313" max="13313" width="7.28515625" customWidth="1"/>
    <col min="13314" max="13314" width="22.7109375" customWidth="1"/>
    <col min="13315" max="13315" width="12.85546875" customWidth="1"/>
    <col min="13316" max="13316" width="13.5703125" customWidth="1"/>
    <col min="13317" max="13317" width="26.5703125" customWidth="1"/>
    <col min="13318" max="13318" width="15.85546875" customWidth="1"/>
    <col min="13319" max="13319" width="16.5703125" customWidth="1"/>
    <col min="13320" max="13320" width="14.28515625" customWidth="1"/>
    <col min="13321" max="13321" width="26.5703125" customWidth="1"/>
    <col min="13322" max="13322" width="14" customWidth="1"/>
    <col min="13323" max="13323" width="22.5703125" customWidth="1"/>
    <col min="13569" max="13569" width="7.28515625" customWidth="1"/>
    <col min="13570" max="13570" width="22.7109375" customWidth="1"/>
    <col min="13571" max="13571" width="12.85546875" customWidth="1"/>
    <col min="13572" max="13572" width="13.5703125" customWidth="1"/>
    <col min="13573" max="13573" width="26.5703125" customWidth="1"/>
    <col min="13574" max="13574" width="15.85546875" customWidth="1"/>
    <col min="13575" max="13575" width="16.5703125" customWidth="1"/>
    <col min="13576" max="13576" width="14.28515625" customWidth="1"/>
    <col min="13577" max="13577" width="26.5703125" customWidth="1"/>
    <col min="13578" max="13578" width="14" customWidth="1"/>
    <col min="13579" max="13579" width="22.5703125" customWidth="1"/>
    <col min="13825" max="13825" width="7.28515625" customWidth="1"/>
    <col min="13826" max="13826" width="22.7109375" customWidth="1"/>
    <col min="13827" max="13827" width="12.85546875" customWidth="1"/>
    <col min="13828" max="13828" width="13.5703125" customWidth="1"/>
    <col min="13829" max="13829" width="26.5703125" customWidth="1"/>
    <col min="13830" max="13830" width="15.85546875" customWidth="1"/>
    <col min="13831" max="13831" width="16.5703125" customWidth="1"/>
    <col min="13832" max="13832" width="14.28515625" customWidth="1"/>
    <col min="13833" max="13833" width="26.5703125" customWidth="1"/>
    <col min="13834" max="13834" width="14" customWidth="1"/>
    <col min="13835" max="13835" width="22.5703125" customWidth="1"/>
    <col min="14081" max="14081" width="7.28515625" customWidth="1"/>
    <col min="14082" max="14082" width="22.7109375" customWidth="1"/>
    <col min="14083" max="14083" width="12.85546875" customWidth="1"/>
    <col min="14084" max="14084" width="13.5703125" customWidth="1"/>
    <col min="14085" max="14085" width="26.5703125" customWidth="1"/>
    <col min="14086" max="14086" width="15.85546875" customWidth="1"/>
    <col min="14087" max="14087" width="16.5703125" customWidth="1"/>
    <col min="14088" max="14088" width="14.28515625" customWidth="1"/>
    <col min="14089" max="14089" width="26.5703125" customWidth="1"/>
    <col min="14090" max="14090" width="14" customWidth="1"/>
    <col min="14091" max="14091" width="22.5703125" customWidth="1"/>
    <col min="14337" max="14337" width="7.28515625" customWidth="1"/>
    <col min="14338" max="14338" width="22.7109375" customWidth="1"/>
    <col min="14339" max="14339" width="12.85546875" customWidth="1"/>
    <col min="14340" max="14340" width="13.5703125" customWidth="1"/>
    <col min="14341" max="14341" width="26.5703125" customWidth="1"/>
    <col min="14342" max="14342" width="15.85546875" customWidth="1"/>
    <col min="14343" max="14343" width="16.5703125" customWidth="1"/>
    <col min="14344" max="14344" width="14.28515625" customWidth="1"/>
    <col min="14345" max="14345" width="26.5703125" customWidth="1"/>
    <col min="14346" max="14346" width="14" customWidth="1"/>
    <col min="14347" max="14347" width="22.5703125" customWidth="1"/>
    <col min="14593" max="14593" width="7.28515625" customWidth="1"/>
    <col min="14594" max="14594" width="22.7109375" customWidth="1"/>
    <col min="14595" max="14595" width="12.85546875" customWidth="1"/>
    <col min="14596" max="14596" width="13.5703125" customWidth="1"/>
    <col min="14597" max="14597" width="26.5703125" customWidth="1"/>
    <col min="14598" max="14598" width="15.85546875" customWidth="1"/>
    <col min="14599" max="14599" width="16.5703125" customWidth="1"/>
    <col min="14600" max="14600" width="14.28515625" customWidth="1"/>
    <col min="14601" max="14601" width="26.5703125" customWidth="1"/>
    <col min="14602" max="14602" width="14" customWidth="1"/>
    <col min="14603" max="14603" width="22.5703125" customWidth="1"/>
    <col min="14849" max="14849" width="7.28515625" customWidth="1"/>
    <col min="14850" max="14850" width="22.7109375" customWidth="1"/>
    <col min="14851" max="14851" width="12.85546875" customWidth="1"/>
    <col min="14852" max="14852" width="13.5703125" customWidth="1"/>
    <col min="14853" max="14853" width="26.5703125" customWidth="1"/>
    <col min="14854" max="14854" width="15.85546875" customWidth="1"/>
    <col min="14855" max="14855" width="16.5703125" customWidth="1"/>
    <col min="14856" max="14856" width="14.28515625" customWidth="1"/>
    <col min="14857" max="14857" width="26.5703125" customWidth="1"/>
    <col min="14858" max="14858" width="14" customWidth="1"/>
    <col min="14859" max="14859" width="22.5703125" customWidth="1"/>
    <col min="15105" max="15105" width="7.28515625" customWidth="1"/>
    <col min="15106" max="15106" width="22.7109375" customWidth="1"/>
    <col min="15107" max="15107" width="12.85546875" customWidth="1"/>
    <col min="15108" max="15108" width="13.5703125" customWidth="1"/>
    <col min="15109" max="15109" width="26.5703125" customWidth="1"/>
    <col min="15110" max="15110" width="15.85546875" customWidth="1"/>
    <col min="15111" max="15111" width="16.5703125" customWidth="1"/>
    <col min="15112" max="15112" width="14.28515625" customWidth="1"/>
    <col min="15113" max="15113" width="26.5703125" customWidth="1"/>
    <col min="15114" max="15114" width="14" customWidth="1"/>
    <col min="15115" max="15115" width="22.5703125" customWidth="1"/>
    <col min="15361" max="15361" width="7.28515625" customWidth="1"/>
    <col min="15362" max="15362" width="22.7109375" customWidth="1"/>
    <col min="15363" max="15363" width="12.85546875" customWidth="1"/>
    <col min="15364" max="15364" width="13.5703125" customWidth="1"/>
    <col min="15365" max="15365" width="26.5703125" customWidth="1"/>
    <col min="15366" max="15366" width="15.85546875" customWidth="1"/>
    <col min="15367" max="15367" width="16.5703125" customWidth="1"/>
    <col min="15368" max="15368" width="14.28515625" customWidth="1"/>
    <col min="15369" max="15369" width="26.5703125" customWidth="1"/>
    <col min="15370" max="15370" width="14" customWidth="1"/>
    <col min="15371" max="15371" width="22.5703125" customWidth="1"/>
    <col min="15617" max="15617" width="7.28515625" customWidth="1"/>
    <col min="15618" max="15618" width="22.7109375" customWidth="1"/>
    <col min="15619" max="15619" width="12.85546875" customWidth="1"/>
    <col min="15620" max="15620" width="13.5703125" customWidth="1"/>
    <col min="15621" max="15621" width="26.5703125" customWidth="1"/>
    <col min="15622" max="15622" width="15.85546875" customWidth="1"/>
    <col min="15623" max="15623" width="16.5703125" customWidth="1"/>
    <col min="15624" max="15624" width="14.28515625" customWidth="1"/>
    <col min="15625" max="15625" width="26.5703125" customWidth="1"/>
    <col min="15626" max="15626" width="14" customWidth="1"/>
    <col min="15627" max="15627" width="22.5703125" customWidth="1"/>
    <col min="15873" max="15873" width="7.28515625" customWidth="1"/>
    <col min="15874" max="15874" width="22.7109375" customWidth="1"/>
    <col min="15875" max="15875" width="12.85546875" customWidth="1"/>
    <col min="15876" max="15876" width="13.5703125" customWidth="1"/>
    <col min="15877" max="15877" width="26.5703125" customWidth="1"/>
    <col min="15878" max="15878" width="15.85546875" customWidth="1"/>
    <col min="15879" max="15879" width="16.5703125" customWidth="1"/>
    <col min="15880" max="15880" width="14.28515625" customWidth="1"/>
    <col min="15881" max="15881" width="26.5703125" customWidth="1"/>
    <col min="15882" max="15882" width="14" customWidth="1"/>
    <col min="15883" max="15883" width="22.5703125" customWidth="1"/>
    <col min="16129" max="16129" width="7.28515625" customWidth="1"/>
    <col min="16130" max="16130" width="22.7109375" customWidth="1"/>
    <col min="16131" max="16131" width="12.85546875" customWidth="1"/>
    <col min="16132" max="16132" width="13.5703125" customWidth="1"/>
    <col min="16133" max="16133" width="26.5703125" customWidth="1"/>
    <col min="16134" max="16134" width="15.85546875" customWidth="1"/>
    <col min="16135" max="16135" width="16.5703125" customWidth="1"/>
    <col min="16136" max="16136" width="14.28515625" customWidth="1"/>
    <col min="16137" max="16137" width="26.5703125" customWidth="1"/>
    <col min="16138" max="16138" width="14" customWidth="1"/>
    <col min="16139" max="16139" width="22.5703125" customWidth="1"/>
  </cols>
  <sheetData>
    <row r="1" spans="1:16" ht="18.75" customHeight="1" x14ac:dyDescent="0.25">
      <c r="I1" s="1"/>
      <c r="J1" s="1" t="s">
        <v>0</v>
      </c>
      <c r="K1" s="1"/>
      <c r="L1" s="1"/>
      <c r="M1" s="226"/>
      <c r="N1" s="226"/>
      <c r="O1" s="226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55"/>
      <c r="J2" s="55" t="s">
        <v>160</v>
      </c>
      <c r="K2" s="4"/>
      <c r="L2" s="4"/>
      <c r="M2" s="227"/>
      <c r="N2" s="227"/>
      <c r="O2" s="227"/>
      <c r="P2" s="227"/>
    </row>
    <row r="3" spans="1:16" ht="61.5" customHeight="1" x14ac:dyDescent="0.25">
      <c r="A3" s="2"/>
      <c r="B3" s="228" t="s">
        <v>161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6" ht="18" customHeight="1" x14ac:dyDescent="0.25">
      <c r="A4" s="230" t="s">
        <v>3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6" ht="33" customHeight="1" x14ac:dyDescent="0.25">
      <c r="A5" s="231" t="s">
        <v>4</v>
      </c>
      <c r="B5" s="231" t="s">
        <v>5</v>
      </c>
      <c r="C5" s="232" t="s">
        <v>6</v>
      </c>
      <c r="D5" s="232"/>
      <c r="E5" s="232"/>
      <c r="F5" s="232" t="s">
        <v>7</v>
      </c>
      <c r="G5" s="232" t="s">
        <v>8</v>
      </c>
      <c r="H5" s="232"/>
      <c r="I5" s="232"/>
      <c r="J5" s="232"/>
      <c r="K5" s="233" t="s">
        <v>9</v>
      </c>
    </row>
    <row r="6" spans="1:16" ht="158.25" customHeight="1" x14ac:dyDescent="0.25">
      <c r="A6" s="231"/>
      <c r="B6" s="231"/>
      <c r="C6" s="5" t="s">
        <v>10</v>
      </c>
      <c r="D6" s="5" t="s">
        <v>11</v>
      </c>
      <c r="E6" s="5" t="s">
        <v>12</v>
      </c>
      <c r="F6" s="232"/>
      <c r="G6" s="6" t="s">
        <v>13</v>
      </c>
      <c r="H6" s="5" t="s">
        <v>14</v>
      </c>
      <c r="I6" s="5" t="s">
        <v>15</v>
      </c>
      <c r="J6" s="5" t="s">
        <v>14</v>
      </c>
      <c r="K6" s="233"/>
    </row>
    <row r="7" spans="1:16" ht="47.25" x14ac:dyDescent="0.25">
      <c r="A7" s="7">
        <v>1</v>
      </c>
      <c r="B7" s="8" t="s">
        <v>53</v>
      </c>
      <c r="C7" s="57">
        <v>5</v>
      </c>
      <c r="D7" s="9"/>
      <c r="E7" s="10" t="s">
        <v>162</v>
      </c>
      <c r="F7" s="63">
        <f>SUM(C7,D7)</f>
        <v>5</v>
      </c>
      <c r="G7" s="36">
        <v>2220</v>
      </c>
      <c r="H7" s="57">
        <v>3.8540000000000001</v>
      </c>
      <c r="I7" s="26" t="s">
        <v>163</v>
      </c>
      <c r="J7" s="9"/>
      <c r="K7" s="12"/>
    </row>
    <row r="8" spans="1:16" ht="31.5" x14ac:dyDescent="0.25">
      <c r="A8" s="7"/>
      <c r="B8" s="8"/>
      <c r="C8" s="9"/>
      <c r="D8" s="9"/>
      <c r="E8" s="10"/>
      <c r="F8" s="63">
        <f t="shared" ref="F8:F51" si="0">SUM(C8,D8)</f>
        <v>0</v>
      </c>
      <c r="G8" s="36">
        <v>2230</v>
      </c>
      <c r="H8" s="57">
        <v>0.95</v>
      </c>
      <c r="I8" s="26" t="s">
        <v>164</v>
      </c>
      <c r="J8" s="9"/>
      <c r="K8" s="12"/>
    </row>
    <row r="9" spans="1:16" ht="86.25" customHeight="1" x14ac:dyDescent="0.25">
      <c r="A9" s="7">
        <v>2</v>
      </c>
      <c r="B9" s="56" t="s">
        <v>165</v>
      </c>
      <c r="C9" s="64"/>
      <c r="D9" s="64">
        <f>23.798</f>
        <v>23.797999999999998</v>
      </c>
      <c r="E9" s="56" t="s">
        <v>166</v>
      </c>
      <c r="F9" s="65">
        <f>SUM(C9,D9)</f>
        <v>23.797999999999998</v>
      </c>
      <c r="G9" s="7">
        <v>3110</v>
      </c>
      <c r="H9" s="66"/>
      <c r="I9" s="67" t="str">
        <f>E9</f>
        <v xml:space="preserve">Електричні побутові прилади, мед.товари: телевізор - 1 од., консоль - 1 од., геймпад бездротовий - 1 од., </v>
      </c>
      <c r="J9" s="64">
        <f>23.798</f>
        <v>23.797999999999998</v>
      </c>
      <c r="K9" s="68"/>
    </row>
    <row r="10" spans="1:16" ht="31.5" x14ac:dyDescent="0.25">
      <c r="A10" s="7">
        <v>3</v>
      </c>
      <c r="B10" s="56" t="s">
        <v>165</v>
      </c>
      <c r="C10" s="64"/>
      <c r="D10" s="64">
        <f>1.144</f>
        <v>1.1439999999999999</v>
      </c>
      <c r="E10" s="56" t="s">
        <v>167</v>
      </c>
      <c r="F10" s="65">
        <f t="shared" si="0"/>
        <v>1.1439999999999999</v>
      </c>
      <c r="G10" s="7">
        <v>2110</v>
      </c>
      <c r="H10" s="66"/>
      <c r="I10" s="67" t="str">
        <f>E10</f>
        <v xml:space="preserve">геймпад бездротовий - 1 од., </v>
      </c>
      <c r="J10" s="64">
        <f>1.144</f>
        <v>1.1439999999999999</v>
      </c>
      <c r="K10" s="68"/>
    </row>
    <row r="11" spans="1:16" ht="37.5" customHeight="1" x14ac:dyDescent="0.25">
      <c r="A11" s="7">
        <v>4</v>
      </c>
      <c r="B11" s="56" t="s">
        <v>168</v>
      </c>
      <c r="C11" s="66"/>
      <c r="D11" s="64">
        <v>57.036999999999999</v>
      </c>
      <c r="E11" s="56" t="s">
        <v>169</v>
      </c>
      <c r="F11" s="69">
        <f t="shared" si="0"/>
        <v>57.036999999999999</v>
      </c>
      <c r="G11" s="7">
        <v>2220</v>
      </c>
      <c r="H11" s="66"/>
      <c r="I11" s="67" t="str">
        <f>E11</f>
        <v>Спец.костюм індивід.захисту, 100 шт.</v>
      </c>
      <c r="J11" s="64">
        <f>D11</f>
        <v>57.036999999999999</v>
      </c>
      <c r="K11" s="68"/>
    </row>
    <row r="12" spans="1:16" ht="31.5" x14ac:dyDescent="0.25">
      <c r="A12" s="7">
        <v>5</v>
      </c>
      <c r="B12" s="56" t="s">
        <v>168</v>
      </c>
      <c r="C12" s="66"/>
      <c r="D12" s="64">
        <v>6.3479999999999999</v>
      </c>
      <c r="E12" s="56" t="s">
        <v>170</v>
      </c>
      <c r="F12" s="69">
        <f t="shared" si="0"/>
        <v>6.3479999999999999</v>
      </c>
      <c r="G12" s="7">
        <v>2220</v>
      </c>
      <c r="H12" s="66"/>
      <c r="I12" s="67" t="str">
        <f>E12</f>
        <v>Пульсоксиметри ModelFS20C, 10 шт.</v>
      </c>
      <c r="J12" s="64">
        <f>D12</f>
        <v>6.3479999999999999</v>
      </c>
      <c r="K12" s="68"/>
    </row>
    <row r="13" spans="1:16" ht="15.75" x14ac:dyDescent="0.25">
      <c r="A13" s="7"/>
      <c r="B13" s="56"/>
      <c r="C13" s="66"/>
      <c r="D13" s="66"/>
      <c r="E13" s="56"/>
      <c r="F13" s="69">
        <f t="shared" si="0"/>
        <v>0</v>
      </c>
      <c r="G13" s="7"/>
      <c r="H13" s="66"/>
      <c r="I13" s="56"/>
      <c r="J13" s="66"/>
      <c r="K13" s="68"/>
    </row>
    <row r="14" spans="1:16" ht="15.75" hidden="1" x14ac:dyDescent="0.25">
      <c r="A14" s="7"/>
      <c r="B14" s="56"/>
      <c r="C14" s="66"/>
      <c r="D14" s="66"/>
      <c r="E14" s="56"/>
      <c r="F14" s="69">
        <f t="shared" si="0"/>
        <v>0</v>
      </c>
      <c r="G14" s="7"/>
      <c r="H14" s="66"/>
      <c r="I14" s="56"/>
      <c r="J14" s="66"/>
      <c r="K14" s="68"/>
    </row>
    <row r="15" spans="1:16" ht="15.75" hidden="1" x14ac:dyDescent="0.25">
      <c r="A15" s="7"/>
      <c r="B15" s="56"/>
      <c r="C15" s="66"/>
      <c r="D15" s="66"/>
      <c r="E15" s="56"/>
      <c r="F15" s="69">
        <f t="shared" si="0"/>
        <v>0</v>
      </c>
      <c r="G15" s="56"/>
      <c r="H15" s="66"/>
      <c r="I15" s="56"/>
      <c r="J15" s="66"/>
      <c r="K15" s="68"/>
    </row>
    <row r="16" spans="1:16" ht="15.75" hidden="1" x14ac:dyDescent="0.25">
      <c r="A16" s="7"/>
      <c r="B16" s="56"/>
      <c r="C16" s="66"/>
      <c r="D16" s="66"/>
      <c r="E16" s="56"/>
      <c r="F16" s="69">
        <f t="shared" si="0"/>
        <v>0</v>
      </c>
      <c r="G16" s="56"/>
      <c r="H16" s="66"/>
      <c r="I16" s="56"/>
      <c r="J16" s="66"/>
      <c r="K16" s="68"/>
    </row>
    <row r="17" spans="1:11" ht="15" hidden="1" customHeight="1" x14ac:dyDescent="0.25">
      <c r="A17" s="7"/>
      <c r="B17" s="56"/>
      <c r="C17" s="66"/>
      <c r="D17" s="66"/>
      <c r="E17" s="56"/>
      <c r="F17" s="69">
        <f t="shared" si="0"/>
        <v>0</v>
      </c>
      <c r="G17" s="56"/>
      <c r="H17" s="66"/>
      <c r="I17" s="56"/>
      <c r="J17" s="66"/>
      <c r="K17" s="68"/>
    </row>
    <row r="18" spans="1:11" ht="15.75" hidden="1" x14ac:dyDescent="0.25">
      <c r="A18" s="7"/>
      <c r="B18" s="8"/>
      <c r="C18" s="9"/>
      <c r="D18" s="9"/>
      <c r="E18" s="10"/>
      <c r="F18" s="11">
        <f t="shared" si="0"/>
        <v>0</v>
      </c>
      <c r="G18" s="8"/>
      <c r="H18" s="9"/>
      <c r="I18" s="10"/>
      <c r="J18" s="9"/>
      <c r="K18" s="12"/>
    </row>
    <row r="19" spans="1:11" ht="15.75" hidden="1" x14ac:dyDescent="0.25">
      <c r="A19" s="7"/>
      <c r="B19" s="8"/>
      <c r="C19" s="9"/>
      <c r="D19" s="9"/>
      <c r="E19" s="10"/>
      <c r="F19" s="11">
        <f t="shared" si="0"/>
        <v>0</v>
      </c>
      <c r="G19" s="8"/>
      <c r="H19" s="9"/>
      <c r="I19" s="10"/>
      <c r="J19" s="9"/>
      <c r="K19" s="12"/>
    </row>
    <row r="20" spans="1:11" ht="15.75" hidden="1" x14ac:dyDescent="0.25">
      <c r="A20" s="7"/>
      <c r="B20" s="8"/>
      <c r="C20" s="9"/>
      <c r="D20" s="9"/>
      <c r="E20" s="10"/>
      <c r="F20" s="11">
        <f t="shared" si="0"/>
        <v>0</v>
      </c>
      <c r="G20" s="8"/>
      <c r="H20" s="9"/>
      <c r="I20" s="10"/>
      <c r="J20" s="9"/>
      <c r="K20" s="12"/>
    </row>
    <row r="21" spans="1:11" ht="15.75" hidden="1" x14ac:dyDescent="0.25">
      <c r="A21" s="7"/>
      <c r="B21" s="8"/>
      <c r="C21" s="9"/>
      <c r="D21" s="9"/>
      <c r="E21" s="10"/>
      <c r="F21" s="11">
        <f t="shared" si="0"/>
        <v>0</v>
      </c>
      <c r="G21" s="8"/>
      <c r="H21" s="9"/>
      <c r="I21" s="10"/>
      <c r="J21" s="9"/>
      <c r="K21" s="12"/>
    </row>
    <row r="22" spans="1:11" ht="15.75" hidden="1" x14ac:dyDescent="0.25">
      <c r="A22" s="7"/>
      <c r="B22" s="8"/>
      <c r="C22" s="9"/>
      <c r="D22" s="9"/>
      <c r="E22" s="10"/>
      <c r="F22" s="11">
        <f t="shared" si="0"/>
        <v>0</v>
      </c>
      <c r="G22" s="8"/>
      <c r="H22" s="9"/>
      <c r="I22" s="10"/>
      <c r="J22" s="9"/>
      <c r="K22" s="12"/>
    </row>
    <row r="23" spans="1:11" ht="15.75" hidden="1" x14ac:dyDescent="0.25">
      <c r="A23" s="7"/>
      <c r="B23" s="8"/>
      <c r="C23" s="9"/>
      <c r="D23" s="9"/>
      <c r="E23" s="10"/>
      <c r="F23" s="11">
        <f t="shared" si="0"/>
        <v>0</v>
      </c>
      <c r="G23" s="8"/>
      <c r="H23" s="9"/>
      <c r="I23" s="10"/>
      <c r="J23" s="9"/>
      <c r="K23" s="12"/>
    </row>
    <row r="24" spans="1:11" ht="15.75" hidden="1" x14ac:dyDescent="0.25">
      <c r="A24" s="7"/>
      <c r="B24" s="8"/>
      <c r="C24" s="9"/>
      <c r="D24" s="9"/>
      <c r="E24" s="10"/>
      <c r="F24" s="11">
        <f t="shared" si="0"/>
        <v>0</v>
      </c>
      <c r="G24" s="8"/>
      <c r="H24" s="9"/>
      <c r="I24" s="10"/>
      <c r="J24" s="9"/>
      <c r="K24" s="12"/>
    </row>
    <row r="25" spans="1:11" ht="15.75" hidden="1" x14ac:dyDescent="0.25">
      <c r="A25" s="7"/>
      <c r="B25" s="8"/>
      <c r="C25" s="9"/>
      <c r="D25" s="9"/>
      <c r="E25" s="10"/>
      <c r="F25" s="11">
        <f t="shared" si="0"/>
        <v>0</v>
      </c>
      <c r="G25" s="8"/>
      <c r="H25" s="9"/>
      <c r="I25" s="10"/>
      <c r="J25" s="9"/>
      <c r="K25" s="12"/>
    </row>
    <row r="26" spans="1:11" ht="15.75" hidden="1" x14ac:dyDescent="0.25">
      <c r="A26" s="13"/>
      <c r="B26" s="8"/>
      <c r="C26" s="9"/>
      <c r="D26" s="9"/>
      <c r="E26" s="10"/>
      <c r="F26" s="11">
        <f t="shared" si="0"/>
        <v>0</v>
      </c>
      <c r="G26" s="8"/>
      <c r="H26" s="9"/>
      <c r="I26" s="10"/>
      <c r="J26" s="9"/>
      <c r="K26" s="12"/>
    </row>
    <row r="27" spans="1:11" ht="15.75" hidden="1" x14ac:dyDescent="0.25">
      <c r="A27" s="13"/>
      <c r="B27" s="8"/>
      <c r="C27" s="9"/>
      <c r="D27" s="9"/>
      <c r="E27" s="10"/>
      <c r="F27" s="11">
        <f t="shared" si="0"/>
        <v>0</v>
      </c>
      <c r="G27" s="8"/>
      <c r="H27" s="9"/>
      <c r="I27" s="10"/>
      <c r="J27" s="9"/>
      <c r="K27" s="12"/>
    </row>
    <row r="28" spans="1:11" ht="15.75" hidden="1" x14ac:dyDescent="0.25">
      <c r="A28" s="7"/>
      <c r="B28" s="8"/>
      <c r="C28" s="9"/>
      <c r="D28" s="9"/>
      <c r="E28" s="10"/>
      <c r="F28" s="11">
        <f t="shared" si="0"/>
        <v>0</v>
      </c>
      <c r="G28" s="8"/>
      <c r="H28" s="9"/>
      <c r="I28" s="10"/>
      <c r="J28" s="9"/>
      <c r="K28" s="12"/>
    </row>
    <row r="29" spans="1:11" ht="15.75" hidden="1" x14ac:dyDescent="0.25">
      <c r="A29" s="7"/>
      <c r="B29" s="8"/>
      <c r="C29" s="9"/>
      <c r="D29" s="9"/>
      <c r="E29" s="10"/>
      <c r="F29" s="11">
        <f t="shared" si="0"/>
        <v>0</v>
      </c>
      <c r="G29" s="8"/>
      <c r="H29" s="9"/>
      <c r="I29" s="10"/>
      <c r="J29" s="9"/>
      <c r="K29" s="12"/>
    </row>
    <row r="30" spans="1:11" ht="15.75" hidden="1" x14ac:dyDescent="0.25">
      <c r="A30" s="7"/>
      <c r="B30" s="8"/>
      <c r="C30" s="9"/>
      <c r="D30" s="9"/>
      <c r="E30" s="10"/>
      <c r="F30" s="11">
        <f t="shared" si="0"/>
        <v>0</v>
      </c>
      <c r="G30" s="8"/>
      <c r="H30" s="9"/>
      <c r="I30" s="10"/>
      <c r="J30" s="9"/>
      <c r="K30" s="12"/>
    </row>
    <row r="31" spans="1:11" ht="15.75" hidden="1" x14ac:dyDescent="0.25">
      <c r="A31" s="7"/>
      <c r="B31" s="8"/>
      <c r="C31" s="9"/>
      <c r="D31" s="9"/>
      <c r="E31" s="10"/>
      <c r="F31" s="11">
        <f t="shared" si="0"/>
        <v>0</v>
      </c>
      <c r="G31" s="8"/>
      <c r="H31" s="9"/>
      <c r="I31" s="10"/>
      <c r="J31" s="9"/>
      <c r="K31" s="12"/>
    </row>
    <row r="32" spans="1:11" ht="15.75" hidden="1" x14ac:dyDescent="0.25">
      <c r="A32" s="7"/>
      <c r="B32" s="8"/>
      <c r="C32" s="9"/>
      <c r="D32" s="9"/>
      <c r="E32" s="10"/>
      <c r="F32" s="11">
        <f t="shared" si="0"/>
        <v>0</v>
      </c>
      <c r="G32" s="8"/>
      <c r="H32" s="9"/>
      <c r="I32" s="10"/>
      <c r="J32" s="9"/>
      <c r="K32" s="12"/>
    </row>
    <row r="33" spans="1:11" ht="15.75" hidden="1" x14ac:dyDescent="0.25">
      <c r="A33" s="7"/>
      <c r="B33" s="8"/>
      <c r="C33" s="9"/>
      <c r="D33" s="9"/>
      <c r="E33" s="10"/>
      <c r="F33" s="11">
        <f t="shared" si="0"/>
        <v>0</v>
      </c>
      <c r="G33" s="8"/>
      <c r="H33" s="9"/>
      <c r="I33" s="10"/>
      <c r="J33" s="9"/>
      <c r="K33" s="12"/>
    </row>
    <row r="34" spans="1:11" ht="15.75" hidden="1" x14ac:dyDescent="0.25">
      <c r="A34" s="7"/>
      <c r="B34" s="8"/>
      <c r="C34" s="9"/>
      <c r="D34" s="9"/>
      <c r="E34" s="10"/>
      <c r="F34" s="11">
        <f t="shared" si="0"/>
        <v>0</v>
      </c>
      <c r="G34" s="8"/>
      <c r="H34" s="9"/>
      <c r="I34" s="10"/>
      <c r="J34" s="9"/>
      <c r="K34" s="12"/>
    </row>
    <row r="35" spans="1:11" ht="15.75" hidden="1" x14ac:dyDescent="0.25">
      <c r="A35" s="7"/>
      <c r="B35" s="8"/>
      <c r="C35" s="9"/>
      <c r="D35" s="9"/>
      <c r="E35" s="10"/>
      <c r="F35" s="11">
        <f t="shared" si="0"/>
        <v>0</v>
      </c>
      <c r="G35" s="8"/>
      <c r="H35" s="9"/>
      <c r="I35" s="10"/>
      <c r="J35" s="9"/>
      <c r="K35" s="12"/>
    </row>
    <row r="36" spans="1:11" ht="15.75" hidden="1" x14ac:dyDescent="0.25">
      <c r="A36" s="13"/>
      <c r="B36" s="8"/>
      <c r="C36" s="9"/>
      <c r="D36" s="9"/>
      <c r="E36" s="10"/>
      <c r="F36" s="11">
        <f t="shared" si="0"/>
        <v>0</v>
      </c>
      <c r="G36" s="8"/>
      <c r="H36" s="9"/>
      <c r="I36" s="10"/>
      <c r="J36" s="9"/>
      <c r="K36" s="12"/>
    </row>
    <row r="37" spans="1:11" ht="15.75" hidden="1" x14ac:dyDescent="0.25">
      <c r="A37" s="13"/>
      <c r="B37" s="8"/>
      <c r="C37" s="9"/>
      <c r="D37" s="9"/>
      <c r="E37" s="10"/>
      <c r="F37" s="11">
        <f t="shared" si="0"/>
        <v>0</v>
      </c>
      <c r="G37" s="8"/>
      <c r="H37" s="9"/>
      <c r="I37" s="10"/>
      <c r="J37" s="9"/>
      <c r="K37" s="12"/>
    </row>
    <row r="38" spans="1:11" ht="15.75" hidden="1" x14ac:dyDescent="0.25">
      <c r="A38" s="7"/>
      <c r="B38" s="8"/>
      <c r="C38" s="9"/>
      <c r="D38" s="9"/>
      <c r="E38" s="10"/>
      <c r="F38" s="11">
        <f t="shared" si="0"/>
        <v>0</v>
      </c>
      <c r="G38" s="8"/>
      <c r="H38" s="9"/>
      <c r="I38" s="10"/>
      <c r="J38" s="9"/>
      <c r="K38" s="12"/>
    </row>
    <row r="39" spans="1:11" ht="15.75" hidden="1" x14ac:dyDescent="0.25">
      <c r="A39" s="7"/>
      <c r="B39" s="8"/>
      <c r="C39" s="9"/>
      <c r="D39" s="9"/>
      <c r="E39" s="10"/>
      <c r="F39" s="11">
        <f t="shared" si="0"/>
        <v>0</v>
      </c>
      <c r="G39" s="8"/>
      <c r="H39" s="9"/>
      <c r="I39" s="10"/>
      <c r="J39" s="9"/>
      <c r="K39" s="12"/>
    </row>
    <row r="40" spans="1:11" ht="15.75" hidden="1" x14ac:dyDescent="0.25">
      <c r="A40" s="7"/>
      <c r="B40" s="8"/>
      <c r="C40" s="9"/>
      <c r="D40" s="9"/>
      <c r="E40" s="10"/>
      <c r="F40" s="11">
        <f t="shared" si="0"/>
        <v>0</v>
      </c>
      <c r="G40" s="8"/>
      <c r="H40" s="9"/>
      <c r="I40" s="10"/>
      <c r="J40" s="9"/>
      <c r="K40" s="12"/>
    </row>
    <row r="41" spans="1:11" ht="15.75" hidden="1" x14ac:dyDescent="0.25">
      <c r="A41" s="7"/>
      <c r="B41" s="8"/>
      <c r="C41" s="9"/>
      <c r="D41" s="9"/>
      <c r="E41" s="10"/>
      <c r="F41" s="11">
        <f t="shared" si="0"/>
        <v>0</v>
      </c>
      <c r="G41" s="8"/>
      <c r="H41" s="9"/>
      <c r="I41" s="10"/>
      <c r="J41" s="9"/>
      <c r="K41" s="12"/>
    </row>
    <row r="42" spans="1:11" ht="15.75" hidden="1" x14ac:dyDescent="0.25">
      <c r="A42" s="7"/>
      <c r="B42" s="8"/>
      <c r="C42" s="9"/>
      <c r="D42" s="9"/>
      <c r="E42" s="10"/>
      <c r="F42" s="11">
        <f t="shared" si="0"/>
        <v>0</v>
      </c>
      <c r="G42" s="8"/>
      <c r="H42" s="9"/>
      <c r="I42" s="10"/>
      <c r="J42" s="9"/>
      <c r="K42" s="12"/>
    </row>
    <row r="43" spans="1:11" ht="15.75" hidden="1" x14ac:dyDescent="0.25">
      <c r="A43" s="7"/>
      <c r="B43" s="8"/>
      <c r="C43" s="9"/>
      <c r="D43" s="9"/>
      <c r="E43" s="10"/>
      <c r="F43" s="11">
        <f t="shared" si="0"/>
        <v>0</v>
      </c>
      <c r="G43" s="8"/>
      <c r="H43" s="9"/>
      <c r="I43" s="10"/>
      <c r="J43" s="9"/>
      <c r="K43" s="12"/>
    </row>
    <row r="44" spans="1:11" ht="15.75" hidden="1" x14ac:dyDescent="0.25">
      <c r="A44" s="7"/>
      <c r="B44" s="8"/>
      <c r="C44" s="9"/>
      <c r="D44" s="9"/>
      <c r="E44" s="10"/>
      <c r="F44" s="11">
        <f t="shared" si="0"/>
        <v>0</v>
      </c>
      <c r="G44" s="8"/>
      <c r="H44" s="9"/>
      <c r="I44" s="10"/>
      <c r="J44" s="9"/>
      <c r="K44" s="12"/>
    </row>
    <row r="45" spans="1:11" ht="15.75" hidden="1" x14ac:dyDescent="0.25">
      <c r="A45" s="7"/>
      <c r="B45" s="8"/>
      <c r="C45" s="9"/>
      <c r="D45" s="9"/>
      <c r="E45" s="10"/>
      <c r="F45" s="11">
        <f t="shared" si="0"/>
        <v>0</v>
      </c>
      <c r="G45" s="8"/>
      <c r="H45" s="9"/>
      <c r="I45" s="10"/>
      <c r="J45" s="9"/>
      <c r="K45" s="12"/>
    </row>
    <row r="46" spans="1:11" ht="15.75" hidden="1" x14ac:dyDescent="0.25">
      <c r="A46" s="13"/>
      <c r="B46" s="8"/>
      <c r="C46" s="9"/>
      <c r="D46" s="9"/>
      <c r="E46" s="10"/>
      <c r="F46" s="11">
        <f t="shared" si="0"/>
        <v>0</v>
      </c>
      <c r="G46" s="8"/>
      <c r="H46" s="9"/>
      <c r="I46" s="10"/>
      <c r="J46" s="9"/>
      <c r="K46" s="12"/>
    </row>
    <row r="47" spans="1:11" ht="15.75" hidden="1" x14ac:dyDescent="0.25">
      <c r="A47" s="13"/>
      <c r="B47" s="8"/>
      <c r="C47" s="9"/>
      <c r="D47" s="9"/>
      <c r="E47" s="10"/>
      <c r="F47" s="11">
        <f t="shared" si="0"/>
        <v>0</v>
      </c>
      <c r="G47" s="8"/>
      <c r="H47" s="9"/>
      <c r="I47" s="10"/>
      <c r="J47" s="9"/>
      <c r="K47" s="12"/>
    </row>
    <row r="48" spans="1:11" ht="15.75" hidden="1" x14ac:dyDescent="0.25">
      <c r="A48" s="27"/>
      <c r="B48" s="14"/>
      <c r="C48" s="28"/>
      <c r="D48" s="28"/>
      <c r="E48" s="29"/>
      <c r="F48" s="11">
        <f t="shared" si="0"/>
        <v>0</v>
      </c>
      <c r="G48" s="14"/>
      <c r="H48" s="28"/>
      <c r="I48" s="29"/>
      <c r="J48" s="28"/>
      <c r="K48" s="12"/>
    </row>
    <row r="49" spans="1:11" ht="15.75" hidden="1" x14ac:dyDescent="0.25">
      <c r="A49" s="27"/>
      <c r="B49" s="14"/>
      <c r="C49" s="28"/>
      <c r="D49" s="28"/>
      <c r="E49" s="29"/>
      <c r="F49" s="11">
        <f t="shared" si="0"/>
        <v>0</v>
      </c>
      <c r="G49" s="14"/>
      <c r="H49" s="28"/>
      <c r="I49" s="29"/>
      <c r="J49" s="28"/>
      <c r="K49" s="12"/>
    </row>
    <row r="50" spans="1:11" ht="15.75" hidden="1" x14ac:dyDescent="0.25">
      <c r="A50" s="27"/>
      <c r="B50" s="14"/>
      <c r="C50" s="28"/>
      <c r="D50" s="28"/>
      <c r="E50" s="29"/>
      <c r="F50" s="11">
        <f t="shared" si="0"/>
        <v>0</v>
      </c>
      <c r="G50" s="14"/>
      <c r="H50" s="28"/>
      <c r="I50" s="29"/>
      <c r="J50" s="28"/>
      <c r="K50" s="12"/>
    </row>
    <row r="51" spans="1:11" ht="15.75" x14ac:dyDescent="0.25">
      <c r="A51" s="14"/>
      <c r="B51" s="15" t="s">
        <v>90</v>
      </c>
      <c r="C51" s="59">
        <f>SUM(C7:C50)</f>
        <v>5</v>
      </c>
      <c r="D51" s="59">
        <f>SUM(D7:D50)</f>
        <v>88.326999999999998</v>
      </c>
      <c r="E51" s="60"/>
      <c r="F51" s="61">
        <f t="shared" si="0"/>
        <v>93.326999999999998</v>
      </c>
      <c r="G51" s="62"/>
      <c r="H51" s="59">
        <f>SUM(H7:H50)</f>
        <v>4.8040000000000003</v>
      </c>
      <c r="I51" s="60"/>
      <c r="J51" s="59">
        <f>SUM(J7:J50)</f>
        <v>88.326999999999998</v>
      </c>
      <c r="K51" s="61">
        <f>F51-H51-J51</f>
        <v>0.19599999999999795</v>
      </c>
    </row>
    <row r="54" spans="1:11" ht="15.75" x14ac:dyDescent="0.25">
      <c r="B54" s="21" t="s">
        <v>100</v>
      </c>
      <c r="F54" s="22"/>
      <c r="G54" s="224" t="s">
        <v>157</v>
      </c>
      <c r="H54" s="225"/>
    </row>
    <row r="55" spans="1:11" x14ac:dyDescent="0.25">
      <c r="B55" s="21"/>
      <c r="F55" s="23" t="s">
        <v>93</v>
      </c>
      <c r="G55" s="24"/>
      <c r="H55" s="24"/>
    </row>
    <row r="56" spans="1:11" ht="15.75" x14ac:dyDescent="0.25">
      <c r="B56" s="21" t="s">
        <v>94</v>
      </c>
      <c r="F56" s="22"/>
      <c r="G56" s="224" t="s">
        <v>158</v>
      </c>
      <c r="H56" s="225"/>
    </row>
    <row r="57" spans="1:11" x14ac:dyDescent="0.25">
      <c r="F57" s="23" t="s">
        <v>93</v>
      </c>
      <c r="G57" s="24"/>
      <c r="H57" s="24"/>
    </row>
    <row r="58" spans="1:11" x14ac:dyDescent="0.25">
      <c r="B58" t="s">
        <v>159</v>
      </c>
    </row>
    <row r="59" spans="1:11" x14ac:dyDescent="0.25">
      <c r="F59" s="23"/>
      <c r="G59" s="24"/>
      <c r="H59" s="24"/>
    </row>
  </sheetData>
  <mergeCells count="12">
    <mergeCell ref="G54:H54"/>
    <mergeCell ref="G56:H56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.59055118110236227" bottom="0" header="0" footer="0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zoomScaleNormal="100" workbookViewId="0">
      <selection activeCell="I18" sqref="I18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6" ht="18.75" customHeight="1" x14ac:dyDescent="0.25">
      <c r="K1" s="1"/>
      <c r="L1" s="1"/>
      <c r="M1" s="226" t="s">
        <v>0</v>
      </c>
      <c r="N1" s="226"/>
      <c r="O1" s="226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227" t="s">
        <v>101</v>
      </c>
      <c r="N2" s="227"/>
      <c r="O2" s="227"/>
      <c r="P2" s="227"/>
    </row>
    <row r="3" spans="1:16" ht="109.5" customHeight="1" x14ac:dyDescent="0.25">
      <c r="A3" s="2"/>
      <c r="B3" s="228" t="s">
        <v>174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6" ht="29.25" customHeight="1" x14ac:dyDescent="0.25">
      <c r="A4" s="248" t="s">
        <v>171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</row>
    <row r="5" spans="1:16" ht="33" customHeight="1" x14ac:dyDescent="0.25">
      <c r="A5" s="231" t="s">
        <v>4</v>
      </c>
      <c r="B5" s="231" t="s">
        <v>5</v>
      </c>
      <c r="C5" s="232" t="s">
        <v>6</v>
      </c>
      <c r="D5" s="232"/>
      <c r="E5" s="232"/>
      <c r="F5" s="232" t="s">
        <v>7</v>
      </c>
      <c r="G5" s="232" t="s">
        <v>8</v>
      </c>
      <c r="H5" s="232"/>
      <c r="I5" s="232"/>
      <c r="J5" s="232"/>
      <c r="K5" s="233" t="s">
        <v>9</v>
      </c>
    </row>
    <row r="6" spans="1:16" ht="158.25" customHeight="1" x14ac:dyDescent="0.25">
      <c r="A6" s="231"/>
      <c r="B6" s="231"/>
      <c r="C6" s="5" t="s">
        <v>10</v>
      </c>
      <c r="D6" s="5" t="s">
        <v>11</v>
      </c>
      <c r="E6" s="5" t="s">
        <v>12</v>
      </c>
      <c r="F6" s="232"/>
      <c r="G6" s="6" t="s">
        <v>13</v>
      </c>
      <c r="H6" s="5" t="s">
        <v>14</v>
      </c>
      <c r="I6" s="5" t="s">
        <v>15</v>
      </c>
      <c r="J6" s="5" t="s">
        <v>14</v>
      </c>
      <c r="K6" s="233"/>
    </row>
    <row r="7" spans="1:16" ht="15.75" x14ac:dyDescent="0.25">
      <c r="A7" s="7">
        <v>1</v>
      </c>
      <c r="B7" s="8" t="s">
        <v>53</v>
      </c>
      <c r="C7" s="9">
        <v>19.399999999999999</v>
      </c>
      <c r="D7" s="9"/>
      <c r="E7" s="10"/>
      <c r="F7" s="11">
        <f>SUM(C7,D7)</f>
        <v>19.399999999999999</v>
      </c>
      <c r="G7" s="10">
        <v>2240</v>
      </c>
      <c r="H7" s="9">
        <v>10.5</v>
      </c>
      <c r="I7" s="70" t="s">
        <v>175</v>
      </c>
      <c r="J7" s="9"/>
      <c r="K7" s="12"/>
    </row>
    <row r="8" spans="1:16" ht="15.75" x14ac:dyDescent="0.25">
      <c r="A8" s="7"/>
      <c r="B8" s="8"/>
      <c r="C8" s="9"/>
      <c r="D8" s="9"/>
      <c r="E8" s="10"/>
      <c r="F8" s="11">
        <f t="shared" ref="F8:F13" si="0">SUM(C8,D8)</f>
        <v>0</v>
      </c>
      <c r="G8" s="8">
        <v>2240</v>
      </c>
      <c r="H8" s="9">
        <v>6.2</v>
      </c>
      <c r="I8" s="8" t="s">
        <v>176</v>
      </c>
      <c r="J8" s="9"/>
      <c r="K8" s="12"/>
    </row>
    <row r="9" spans="1:16" ht="15.75" x14ac:dyDescent="0.25">
      <c r="A9" s="7"/>
      <c r="B9" s="8"/>
      <c r="C9" s="9"/>
      <c r="D9" s="9"/>
      <c r="E9" s="10"/>
      <c r="F9" s="11">
        <f t="shared" si="0"/>
        <v>0</v>
      </c>
      <c r="G9" s="8">
        <v>2240</v>
      </c>
      <c r="H9" s="9">
        <v>2.4</v>
      </c>
      <c r="I9" s="8" t="s">
        <v>177</v>
      </c>
      <c r="J9" s="9"/>
      <c r="K9" s="12"/>
    </row>
    <row r="10" spans="1:16" ht="15.75" x14ac:dyDescent="0.25">
      <c r="A10" s="7">
        <v>2</v>
      </c>
      <c r="B10" s="8" t="s">
        <v>178</v>
      </c>
      <c r="C10" s="9"/>
      <c r="D10" s="9">
        <v>44.5</v>
      </c>
      <c r="E10" s="10" t="s">
        <v>179</v>
      </c>
      <c r="F10" s="11">
        <f t="shared" si="0"/>
        <v>44.5</v>
      </c>
      <c r="G10" s="8"/>
      <c r="H10" s="9"/>
      <c r="I10" s="26" t="s">
        <v>179</v>
      </c>
      <c r="J10" s="9">
        <v>3.2</v>
      </c>
      <c r="K10" s="12"/>
    </row>
    <row r="11" spans="1:16" ht="15.75" x14ac:dyDescent="0.25">
      <c r="A11" s="7"/>
      <c r="B11" s="8"/>
      <c r="C11" s="9"/>
      <c r="D11" s="9"/>
      <c r="E11" s="10"/>
      <c r="F11" s="11">
        <f t="shared" si="0"/>
        <v>0</v>
      </c>
      <c r="G11" s="8"/>
      <c r="H11" s="9"/>
      <c r="I11" s="26"/>
      <c r="J11" s="9"/>
      <c r="K11" s="12"/>
    </row>
    <row r="12" spans="1:16" ht="15.75" x14ac:dyDescent="0.25">
      <c r="A12" s="7"/>
      <c r="B12" s="8"/>
      <c r="C12" s="9"/>
      <c r="D12" s="9"/>
      <c r="E12" s="10"/>
      <c r="F12" s="11">
        <f t="shared" si="0"/>
        <v>0</v>
      </c>
      <c r="G12" s="13"/>
      <c r="H12" s="9"/>
      <c r="I12" s="10"/>
      <c r="J12" s="9"/>
      <c r="K12" s="12"/>
    </row>
    <row r="13" spans="1:16" ht="15.75" x14ac:dyDescent="0.25">
      <c r="A13" s="14"/>
      <c r="B13" s="15" t="s">
        <v>90</v>
      </c>
      <c r="C13" s="16">
        <f>SUM(C7:C12)</f>
        <v>19.399999999999999</v>
      </c>
      <c r="D13" s="16">
        <f>SUM(D7:D12)</f>
        <v>44.5</v>
      </c>
      <c r="E13" s="17"/>
      <c r="F13" s="18">
        <f t="shared" si="0"/>
        <v>63.9</v>
      </c>
      <c r="G13" s="19"/>
      <c r="H13" s="16">
        <f>SUM(H7:H12)</f>
        <v>19.099999999999998</v>
      </c>
      <c r="I13" s="17"/>
      <c r="J13" s="16">
        <f>SUM(J7:J12)</f>
        <v>3.2</v>
      </c>
      <c r="K13" s="20">
        <f>C13-H13</f>
        <v>0.30000000000000071</v>
      </c>
    </row>
    <row r="16" spans="1:16" ht="15.75" x14ac:dyDescent="0.25">
      <c r="B16" s="21" t="s">
        <v>100</v>
      </c>
      <c r="F16" s="22"/>
      <c r="G16" s="224" t="s">
        <v>172</v>
      </c>
      <c r="H16" s="225"/>
    </row>
    <row r="17" spans="2:8" x14ac:dyDescent="0.25">
      <c r="B17" s="21"/>
      <c r="F17" s="23" t="s">
        <v>93</v>
      </c>
      <c r="G17" s="24"/>
      <c r="H17" s="24"/>
    </row>
    <row r="18" spans="2:8" ht="15.75" x14ac:dyDescent="0.25">
      <c r="B18" s="21" t="s">
        <v>94</v>
      </c>
      <c r="F18" s="22"/>
      <c r="G18" s="224" t="s">
        <v>173</v>
      </c>
      <c r="H18" s="225"/>
    </row>
    <row r="19" spans="2:8" x14ac:dyDescent="0.25">
      <c r="F19" s="23" t="s">
        <v>93</v>
      </c>
      <c r="G19" s="24"/>
      <c r="H19" s="24"/>
    </row>
  </sheetData>
  <mergeCells count="12">
    <mergeCell ref="G16:H16"/>
    <mergeCell ref="G18:H18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zoomScale="80" zoomScaleNormal="80" workbookViewId="0">
      <selection activeCell="E21" sqref="E21"/>
    </sheetView>
  </sheetViews>
  <sheetFormatPr defaultRowHeight="15" x14ac:dyDescent="0.25"/>
  <cols>
    <col min="1" max="1" width="7.28515625" customWidth="1"/>
    <col min="2" max="2" width="24.42578125" customWidth="1"/>
    <col min="3" max="3" width="16.140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140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140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140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140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140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140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140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140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140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140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140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140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140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140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140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140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140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140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140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140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140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140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140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140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140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140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140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140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140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140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140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140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140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140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140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140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140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140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140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140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140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140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140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140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140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140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140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140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140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140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140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140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140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140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140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140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140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140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140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140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140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140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140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26" t="s">
        <v>0</v>
      </c>
      <c r="N1" s="226"/>
      <c r="O1" s="226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227" t="s">
        <v>1</v>
      </c>
      <c r="N2" s="227"/>
      <c r="O2" s="227"/>
      <c r="P2" s="227"/>
    </row>
    <row r="3" spans="1:16" ht="61.5" customHeight="1" x14ac:dyDescent="0.25">
      <c r="A3" s="2"/>
      <c r="B3" s="228" t="s">
        <v>180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6" ht="31.5" customHeight="1" x14ac:dyDescent="0.25">
      <c r="A4" s="230" t="s">
        <v>3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6" ht="33" customHeight="1" x14ac:dyDescent="0.25">
      <c r="A5" s="231" t="s">
        <v>4</v>
      </c>
      <c r="B5" s="231" t="s">
        <v>5</v>
      </c>
      <c r="C5" s="232" t="s">
        <v>6</v>
      </c>
      <c r="D5" s="232"/>
      <c r="E5" s="232"/>
      <c r="F5" s="232" t="s">
        <v>7</v>
      </c>
      <c r="G5" s="232" t="s">
        <v>8</v>
      </c>
      <c r="H5" s="232"/>
      <c r="I5" s="232"/>
      <c r="J5" s="232"/>
      <c r="K5" s="233" t="s">
        <v>9</v>
      </c>
    </row>
    <row r="6" spans="1:16" ht="158.25" customHeight="1" x14ac:dyDescent="0.25">
      <c r="A6" s="231"/>
      <c r="B6" s="231"/>
      <c r="C6" s="5" t="s">
        <v>10</v>
      </c>
      <c r="D6" s="5" t="s">
        <v>11</v>
      </c>
      <c r="E6" s="5" t="s">
        <v>12</v>
      </c>
      <c r="F6" s="232"/>
      <c r="G6" s="6" t="s">
        <v>13</v>
      </c>
      <c r="H6" s="5" t="s">
        <v>14</v>
      </c>
      <c r="I6" s="5" t="s">
        <v>15</v>
      </c>
      <c r="J6" s="5" t="s">
        <v>14</v>
      </c>
      <c r="K6" s="233"/>
    </row>
    <row r="7" spans="1:16" ht="31.5" x14ac:dyDescent="0.25">
      <c r="A7" s="7">
        <v>1</v>
      </c>
      <c r="B7" s="71" t="s">
        <v>181</v>
      </c>
      <c r="C7" s="72"/>
      <c r="D7" s="72">
        <v>4.96</v>
      </c>
      <c r="E7" s="71" t="s">
        <v>182</v>
      </c>
      <c r="F7" s="73">
        <f t="shared" ref="F7:F20" si="0">SUM(C7,D7)</f>
        <v>4.96</v>
      </c>
      <c r="G7" s="13">
        <v>2220</v>
      </c>
      <c r="H7" s="72"/>
      <c r="I7" s="71" t="s">
        <v>183</v>
      </c>
      <c r="J7" s="72">
        <v>4.96</v>
      </c>
      <c r="K7" s="74"/>
    </row>
    <row r="8" spans="1:16" ht="15.75" x14ac:dyDescent="0.25">
      <c r="A8" s="7">
        <v>2</v>
      </c>
      <c r="B8" s="71" t="s">
        <v>184</v>
      </c>
      <c r="C8" s="72"/>
      <c r="D8" s="72">
        <v>36.979999999999997</v>
      </c>
      <c r="E8" s="75" t="s">
        <v>185</v>
      </c>
      <c r="F8" s="73">
        <f t="shared" si="0"/>
        <v>36.979999999999997</v>
      </c>
      <c r="G8" s="13">
        <v>3110</v>
      </c>
      <c r="H8" s="72"/>
      <c r="I8" s="71" t="s">
        <v>186</v>
      </c>
      <c r="J8" s="72">
        <v>36.979999999999997</v>
      </c>
      <c r="K8" s="74"/>
    </row>
    <row r="9" spans="1:16" ht="15.75" x14ac:dyDescent="0.25">
      <c r="A9" s="7">
        <v>3</v>
      </c>
      <c r="B9" s="71" t="s">
        <v>187</v>
      </c>
      <c r="C9" s="72"/>
      <c r="D9" s="72">
        <v>34.22</v>
      </c>
      <c r="E9" s="71" t="s">
        <v>188</v>
      </c>
      <c r="F9" s="73">
        <f t="shared" si="0"/>
        <v>34.22</v>
      </c>
      <c r="G9" s="13">
        <v>3110</v>
      </c>
      <c r="H9" s="72"/>
      <c r="I9" s="71" t="s">
        <v>189</v>
      </c>
      <c r="J9" s="72">
        <v>34.22</v>
      </c>
      <c r="K9" s="74"/>
    </row>
    <row r="10" spans="1:16" ht="31.5" x14ac:dyDescent="0.25">
      <c r="A10" s="7">
        <v>4</v>
      </c>
      <c r="B10" s="71" t="s">
        <v>187</v>
      </c>
      <c r="C10" s="72"/>
      <c r="D10" s="72">
        <v>29.835000000000001</v>
      </c>
      <c r="E10" s="71" t="s">
        <v>190</v>
      </c>
      <c r="F10" s="73">
        <f t="shared" si="0"/>
        <v>29.835000000000001</v>
      </c>
      <c r="G10" s="13">
        <v>2220</v>
      </c>
      <c r="H10" s="72"/>
      <c r="I10" s="71" t="s">
        <v>183</v>
      </c>
      <c r="J10" s="72">
        <v>29.835000000000001</v>
      </c>
      <c r="K10" s="74"/>
    </row>
    <row r="11" spans="1:16" ht="31.5" x14ac:dyDescent="0.25">
      <c r="A11" s="7">
        <v>5</v>
      </c>
      <c r="B11" s="71" t="s">
        <v>191</v>
      </c>
      <c r="C11" s="72"/>
      <c r="D11" s="72">
        <v>39.924999999999997</v>
      </c>
      <c r="E11" s="71" t="s">
        <v>192</v>
      </c>
      <c r="F11" s="73">
        <f t="shared" si="0"/>
        <v>39.924999999999997</v>
      </c>
      <c r="G11" s="13">
        <v>2220</v>
      </c>
      <c r="H11" s="72"/>
      <c r="I11" s="71" t="s">
        <v>183</v>
      </c>
      <c r="J11" s="72">
        <v>39.924999999999997</v>
      </c>
      <c r="K11" s="74"/>
    </row>
    <row r="12" spans="1:16" ht="41.25" customHeight="1" x14ac:dyDescent="0.25">
      <c r="A12" s="7">
        <v>6</v>
      </c>
      <c r="B12" s="71" t="s">
        <v>191</v>
      </c>
      <c r="C12" s="72"/>
      <c r="D12" s="72">
        <v>96.087000000000003</v>
      </c>
      <c r="E12" s="71" t="s">
        <v>193</v>
      </c>
      <c r="F12" s="73">
        <f t="shared" si="0"/>
        <v>96.087000000000003</v>
      </c>
      <c r="G12" s="13">
        <v>3110</v>
      </c>
      <c r="H12" s="72"/>
      <c r="I12" s="71" t="s">
        <v>189</v>
      </c>
      <c r="J12" s="72">
        <v>96.087000000000003</v>
      </c>
      <c r="K12" s="74"/>
    </row>
    <row r="13" spans="1:16" ht="31.5" customHeight="1" x14ac:dyDescent="0.25">
      <c r="A13" s="7">
        <v>7</v>
      </c>
      <c r="B13" s="71" t="s">
        <v>194</v>
      </c>
      <c r="C13" s="72"/>
      <c r="D13" s="72">
        <v>37.828000000000003</v>
      </c>
      <c r="E13" s="71" t="s">
        <v>195</v>
      </c>
      <c r="F13" s="73">
        <v>37.83</v>
      </c>
      <c r="G13" s="13">
        <v>2210</v>
      </c>
      <c r="H13" s="72"/>
      <c r="I13" s="71" t="s">
        <v>189</v>
      </c>
      <c r="J13" s="72">
        <v>37.828000000000003</v>
      </c>
      <c r="K13" s="74"/>
    </row>
    <row r="14" spans="1:16" ht="29.25" customHeight="1" x14ac:dyDescent="0.25">
      <c r="A14" s="7">
        <v>8</v>
      </c>
      <c r="B14" s="71" t="s">
        <v>181</v>
      </c>
      <c r="C14" s="72"/>
      <c r="D14" s="72">
        <v>11</v>
      </c>
      <c r="E14" s="71" t="s">
        <v>196</v>
      </c>
      <c r="F14" s="73">
        <f t="shared" si="0"/>
        <v>11</v>
      </c>
      <c r="G14" s="13">
        <v>2220</v>
      </c>
      <c r="H14" s="72"/>
      <c r="I14" s="71" t="s">
        <v>183</v>
      </c>
      <c r="J14" s="72">
        <v>11</v>
      </c>
      <c r="K14" s="74"/>
    </row>
    <row r="15" spans="1:16" ht="31.5" x14ac:dyDescent="0.25">
      <c r="A15" s="7">
        <v>9</v>
      </c>
      <c r="B15" s="71" t="s">
        <v>197</v>
      </c>
      <c r="C15" s="72"/>
      <c r="D15" s="72">
        <v>11.976000000000001</v>
      </c>
      <c r="E15" s="71" t="s">
        <v>190</v>
      </c>
      <c r="F15" s="73">
        <f>SUM(C15,D15)</f>
        <v>11.976000000000001</v>
      </c>
      <c r="G15" s="13">
        <v>2220</v>
      </c>
      <c r="H15" s="72"/>
      <c r="I15" s="71" t="s">
        <v>183</v>
      </c>
      <c r="J15" s="72">
        <v>11.976000000000001</v>
      </c>
      <c r="K15" s="74"/>
    </row>
    <row r="16" spans="1:16" ht="31.5" x14ac:dyDescent="0.25">
      <c r="A16" s="7">
        <v>10</v>
      </c>
      <c r="B16" s="71" t="s">
        <v>198</v>
      </c>
      <c r="C16" s="72"/>
      <c r="D16" s="72">
        <v>7.4850000000000003</v>
      </c>
      <c r="E16" s="71" t="s">
        <v>190</v>
      </c>
      <c r="F16" s="73">
        <f>SUM(C16,D16)</f>
        <v>7.4850000000000003</v>
      </c>
      <c r="G16" s="13">
        <v>2220</v>
      </c>
      <c r="H16" s="72"/>
      <c r="I16" s="71" t="s">
        <v>183</v>
      </c>
      <c r="J16" s="72">
        <v>7.4850000000000003</v>
      </c>
      <c r="K16" s="74"/>
    </row>
    <row r="17" spans="1:11" ht="31.5" x14ac:dyDescent="0.25">
      <c r="A17" s="7">
        <v>11</v>
      </c>
      <c r="B17" s="71" t="s">
        <v>199</v>
      </c>
      <c r="C17" s="72"/>
      <c r="D17" s="72">
        <v>10.478999999999999</v>
      </c>
      <c r="E17" s="71" t="s">
        <v>190</v>
      </c>
      <c r="F17" s="73">
        <f>SUM(C17,D17)</f>
        <v>10.478999999999999</v>
      </c>
      <c r="G17" s="13">
        <v>2220</v>
      </c>
      <c r="H17" s="72"/>
      <c r="I17" s="71" t="s">
        <v>183</v>
      </c>
      <c r="J17" s="72">
        <v>10.478999999999999</v>
      </c>
      <c r="K17" s="74"/>
    </row>
    <row r="18" spans="1:11" ht="31.5" x14ac:dyDescent="0.25">
      <c r="A18" s="7">
        <v>12</v>
      </c>
      <c r="B18" s="71" t="s">
        <v>200</v>
      </c>
      <c r="C18" s="72"/>
      <c r="D18" s="72">
        <v>0.75</v>
      </c>
      <c r="E18" s="71" t="s">
        <v>201</v>
      </c>
      <c r="F18" s="73">
        <f t="shared" si="0"/>
        <v>0.75</v>
      </c>
      <c r="G18" s="13">
        <v>2220</v>
      </c>
      <c r="H18" s="72"/>
      <c r="I18" s="71" t="s">
        <v>183</v>
      </c>
      <c r="J18" s="72">
        <v>0.75</v>
      </c>
      <c r="K18" s="74"/>
    </row>
    <row r="19" spans="1:11" ht="31.5" x14ac:dyDescent="0.25">
      <c r="A19" s="7">
        <v>13</v>
      </c>
      <c r="B19" s="71" t="s">
        <v>194</v>
      </c>
      <c r="C19" s="72"/>
      <c r="D19" s="66">
        <v>44.569000000000003</v>
      </c>
      <c r="E19" s="76" t="s">
        <v>202</v>
      </c>
      <c r="F19" s="73">
        <f t="shared" si="0"/>
        <v>44.569000000000003</v>
      </c>
      <c r="G19" s="13">
        <v>3110</v>
      </c>
      <c r="H19" s="66"/>
      <c r="I19" s="71" t="s">
        <v>189</v>
      </c>
      <c r="J19" s="66">
        <v>44.569000000000003</v>
      </c>
      <c r="K19" s="74"/>
    </row>
    <row r="20" spans="1:11" ht="15.75" x14ac:dyDescent="0.25">
      <c r="A20" s="7">
        <v>14</v>
      </c>
      <c r="B20" s="71" t="s">
        <v>128</v>
      </c>
      <c r="C20" s="72">
        <v>6.94</v>
      </c>
      <c r="D20" s="72"/>
      <c r="E20" s="7"/>
      <c r="F20" s="73">
        <f t="shared" si="0"/>
        <v>6.94</v>
      </c>
      <c r="G20" s="13">
        <v>2210</v>
      </c>
      <c r="H20" s="72">
        <v>14</v>
      </c>
      <c r="I20" s="71" t="s">
        <v>203</v>
      </c>
      <c r="J20" s="72"/>
      <c r="K20" s="74"/>
    </row>
    <row r="21" spans="1:11" ht="31.5" x14ac:dyDescent="0.25">
      <c r="A21" s="7">
        <v>15</v>
      </c>
      <c r="B21" s="71"/>
      <c r="C21" s="72"/>
      <c r="D21" s="72"/>
      <c r="E21" s="7"/>
      <c r="F21" s="73"/>
      <c r="G21" s="13">
        <v>2220</v>
      </c>
      <c r="H21" s="72">
        <v>16.169</v>
      </c>
      <c r="I21" s="71" t="s">
        <v>183</v>
      </c>
      <c r="J21" s="72"/>
      <c r="K21" s="74">
        <v>11.869</v>
      </c>
    </row>
    <row r="22" spans="1:11" ht="15.75" x14ac:dyDescent="0.25">
      <c r="A22" s="7">
        <v>16</v>
      </c>
      <c r="B22" s="71"/>
      <c r="C22" s="72"/>
      <c r="D22" s="72"/>
      <c r="E22" s="7"/>
      <c r="F22" s="73"/>
      <c r="G22" s="13">
        <v>2240</v>
      </c>
      <c r="H22" s="72">
        <v>3.0000000000000001E-3</v>
      </c>
      <c r="I22" s="71" t="s">
        <v>204</v>
      </c>
      <c r="J22" s="72"/>
      <c r="K22" s="74"/>
    </row>
    <row r="23" spans="1:11" ht="15.75" x14ac:dyDescent="0.25">
      <c r="A23" s="7">
        <v>17</v>
      </c>
      <c r="B23" s="7"/>
      <c r="C23" s="72"/>
      <c r="D23" s="72"/>
      <c r="E23" s="7"/>
      <c r="F23" s="73"/>
      <c r="G23" s="13">
        <v>2282</v>
      </c>
      <c r="H23" s="72">
        <v>5.56</v>
      </c>
      <c r="I23" s="71" t="s">
        <v>205</v>
      </c>
      <c r="J23" s="72"/>
      <c r="K23" s="74"/>
    </row>
    <row r="24" spans="1:11" ht="15.75" x14ac:dyDescent="0.25">
      <c r="A24" s="14"/>
      <c r="B24" s="15" t="s">
        <v>90</v>
      </c>
      <c r="C24" s="16">
        <f>SUM(C7:C20)</f>
        <v>6.94</v>
      </c>
      <c r="D24" s="59">
        <f>SUM(D7:D20)</f>
        <v>366.09400000000005</v>
      </c>
      <c r="E24" s="17"/>
      <c r="F24" s="18">
        <f>SUM(C24,D24)</f>
        <v>373.03400000000005</v>
      </c>
      <c r="G24" s="19"/>
      <c r="H24" s="59">
        <f>SUM(H7:H23)</f>
        <v>35.731999999999999</v>
      </c>
      <c r="I24" s="17"/>
      <c r="J24" s="59">
        <f>SUM(J7:J23)</f>
        <v>366.09400000000005</v>
      </c>
      <c r="K24" s="61">
        <f>SUM(K7:K23)</f>
        <v>11.869</v>
      </c>
    </row>
    <row r="27" spans="1:11" ht="15.75" x14ac:dyDescent="0.25">
      <c r="B27" s="21" t="s">
        <v>100</v>
      </c>
      <c r="F27" s="22"/>
      <c r="G27" s="224" t="s">
        <v>206</v>
      </c>
      <c r="H27" s="225"/>
    </row>
    <row r="28" spans="1:11" x14ac:dyDescent="0.25">
      <c r="B28" s="21"/>
      <c r="F28" s="23" t="s">
        <v>93</v>
      </c>
      <c r="G28" s="24"/>
      <c r="H28" s="24"/>
    </row>
    <row r="29" spans="1:11" ht="15.75" x14ac:dyDescent="0.25">
      <c r="B29" s="21" t="s">
        <v>94</v>
      </c>
      <c r="F29" s="22"/>
      <c r="G29" s="224" t="s">
        <v>207</v>
      </c>
      <c r="H29" s="225"/>
    </row>
    <row r="30" spans="1:11" x14ac:dyDescent="0.25">
      <c r="F30" s="23" t="s">
        <v>93</v>
      </c>
      <c r="G30" s="24"/>
      <c r="H30" s="24"/>
    </row>
  </sheetData>
  <mergeCells count="12">
    <mergeCell ref="G27:H27"/>
    <mergeCell ref="G29:H29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.48" right="0.53" top="0" bottom="0" header="0" footer="0"/>
  <pageSetup paperSize="9" scale="51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N16" sqref="N1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26" t="s">
        <v>0</v>
      </c>
      <c r="N1" s="226"/>
      <c r="O1" s="226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227" t="s">
        <v>101</v>
      </c>
      <c r="N2" s="227"/>
      <c r="O2" s="227"/>
      <c r="P2" s="227"/>
    </row>
    <row r="3" spans="1:16" ht="61.5" customHeight="1" x14ac:dyDescent="0.25">
      <c r="A3" s="2"/>
      <c r="B3" s="228" t="s">
        <v>208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6" ht="31.5" customHeight="1" x14ac:dyDescent="0.25">
      <c r="A4" s="230" t="s">
        <v>3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6" ht="33" customHeight="1" x14ac:dyDescent="0.25">
      <c r="A5" s="231" t="s">
        <v>4</v>
      </c>
      <c r="B5" s="231" t="s">
        <v>5</v>
      </c>
      <c r="C5" s="232" t="s">
        <v>6</v>
      </c>
      <c r="D5" s="232"/>
      <c r="E5" s="232"/>
      <c r="F5" s="232" t="s">
        <v>7</v>
      </c>
      <c r="G5" s="232" t="s">
        <v>8</v>
      </c>
      <c r="H5" s="232"/>
      <c r="I5" s="232"/>
      <c r="J5" s="232"/>
      <c r="K5" s="233" t="s">
        <v>9</v>
      </c>
    </row>
    <row r="6" spans="1:16" ht="158.25" customHeight="1" x14ac:dyDescent="0.25">
      <c r="A6" s="231"/>
      <c r="B6" s="231"/>
      <c r="C6" s="5" t="s">
        <v>10</v>
      </c>
      <c r="D6" s="5" t="s">
        <v>11</v>
      </c>
      <c r="E6" s="5" t="s">
        <v>12</v>
      </c>
      <c r="F6" s="232"/>
      <c r="G6" s="6" t="s">
        <v>13</v>
      </c>
      <c r="H6" s="5" t="s">
        <v>14</v>
      </c>
      <c r="I6" s="5" t="s">
        <v>15</v>
      </c>
      <c r="J6" s="5" t="s">
        <v>14</v>
      </c>
      <c r="K6" s="233"/>
    </row>
    <row r="7" spans="1:16" ht="15.75" x14ac:dyDescent="0.25">
      <c r="A7" s="7"/>
      <c r="B7" s="8" t="s">
        <v>209</v>
      </c>
      <c r="C7" s="9">
        <v>13</v>
      </c>
      <c r="D7" s="9"/>
      <c r="E7" s="10"/>
      <c r="F7" s="11">
        <f>SUM(C7,D7)</f>
        <v>13</v>
      </c>
      <c r="G7" s="8"/>
      <c r="H7" s="9"/>
      <c r="I7" s="26"/>
      <c r="J7" s="9"/>
      <c r="K7" s="12"/>
    </row>
    <row r="8" spans="1:16" ht="31.5" x14ac:dyDescent="0.25">
      <c r="A8" s="7">
        <v>1</v>
      </c>
      <c r="B8" s="8" t="s">
        <v>210</v>
      </c>
      <c r="C8" s="9"/>
      <c r="D8" s="9">
        <v>15.390599999999999</v>
      </c>
      <c r="E8" s="10" t="s">
        <v>211</v>
      </c>
      <c r="F8" s="11">
        <f t="shared" ref="F8:F50" si="0">SUM(C8,D8)</f>
        <v>15.390599999999999</v>
      </c>
      <c r="G8" s="8"/>
      <c r="H8" s="9"/>
      <c r="I8" s="10" t="s">
        <v>211</v>
      </c>
      <c r="J8" s="9">
        <v>15.390599999999999</v>
      </c>
      <c r="K8" s="12">
        <v>0</v>
      </c>
    </row>
    <row r="9" spans="1:16" ht="15.75" x14ac:dyDescent="0.25">
      <c r="A9" s="7"/>
      <c r="B9" s="8"/>
      <c r="C9" s="9"/>
      <c r="D9" s="9">
        <v>3.36</v>
      </c>
      <c r="E9" s="10" t="s">
        <v>212</v>
      </c>
      <c r="F9" s="11">
        <f t="shared" si="0"/>
        <v>3.36</v>
      </c>
      <c r="G9" s="8"/>
      <c r="H9" s="9"/>
      <c r="I9" s="10" t="s">
        <v>212</v>
      </c>
      <c r="J9" s="9">
        <v>3.36</v>
      </c>
      <c r="K9" s="12">
        <v>0</v>
      </c>
    </row>
    <row r="10" spans="1:16" ht="31.5" x14ac:dyDescent="0.25">
      <c r="A10" s="7"/>
      <c r="B10" s="8"/>
      <c r="C10" s="9"/>
      <c r="D10" s="9">
        <v>3.35</v>
      </c>
      <c r="E10" s="10" t="s">
        <v>213</v>
      </c>
      <c r="F10" s="11">
        <f t="shared" si="0"/>
        <v>3.35</v>
      </c>
      <c r="G10" s="8"/>
      <c r="H10" s="9"/>
      <c r="I10" s="10" t="s">
        <v>213</v>
      </c>
      <c r="J10" s="9">
        <v>3.35</v>
      </c>
      <c r="K10" s="12">
        <v>0</v>
      </c>
    </row>
    <row r="11" spans="1:16" ht="31.5" x14ac:dyDescent="0.25">
      <c r="A11" s="7"/>
      <c r="B11" s="8"/>
      <c r="C11" s="9"/>
      <c r="D11" s="9">
        <v>1.599</v>
      </c>
      <c r="E11" s="10" t="s">
        <v>214</v>
      </c>
      <c r="F11" s="11">
        <f t="shared" si="0"/>
        <v>1.599</v>
      </c>
      <c r="G11" s="8"/>
      <c r="H11" s="9"/>
      <c r="I11" s="10" t="s">
        <v>214</v>
      </c>
      <c r="J11" s="9">
        <v>1.599</v>
      </c>
      <c r="K11" s="12">
        <v>0</v>
      </c>
    </row>
    <row r="12" spans="1:16" ht="47.25" x14ac:dyDescent="0.25">
      <c r="A12" s="7"/>
      <c r="B12" s="8"/>
      <c r="C12" s="9"/>
      <c r="D12" s="9">
        <v>2.052</v>
      </c>
      <c r="E12" s="10" t="s">
        <v>215</v>
      </c>
      <c r="F12" s="11">
        <f t="shared" si="0"/>
        <v>2.052</v>
      </c>
      <c r="G12" s="13"/>
      <c r="H12" s="9"/>
      <c r="I12" s="10" t="s">
        <v>215</v>
      </c>
      <c r="J12" s="9">
        <v>2.052</v>
      </c>
      <c r="K12" s="12">
        <v>0</v>
      </c>
    </row>
    <row r="13" spans="1:16" ht="31.5" x14ac:dyDescent="0.25">
      <c r="A13" s="7"/>
      <c r="B13" s="8"/>
      <c r="C13" s="9"/>
      <c r="D13" s="9">
        <v>14.25</v>
      </c>
      <c r="E13" s="10" t="s">
        <v>216</v>
      </c>
      <c r="F13" s="11">
        <f t="shared" si="0"/>
        <v>14.25</v>
      </c>
      <c r="G13" s="13"/>
      <c r="H13" s="9"/>
      <c r="I13" s="10" t="s">
        <v>216</v>
      </c>
      <c r="J13" s="9">
        <v>14.25</v>
      </c>
      <c r="K13" s="12">
        <v>0</v>
      </c>
    </row>
    <row r="14" spans="1:16" ht="52.5" customHeight="1" x14ac:dyDescent="0.25">
      <c r="A14" s="7">
        <v>2</v>
      </c>
      <c r="B14" s="10" t="s">
        <v>217</v>
      </c>
      <c r="C14" s="9"/>
      <c r="D14" s="9">
        <v>1.5</v>
      </c>
      <c r="E14" s="10" t="s">
        <v>218</v>
      </c>
      <c r="F14" s="11">
        <f t="shared" si="0"/>
        <v>1.5</v>
      </c>
      <c r="G14" s="8"/>
      <c r="H14" s="9"/>
      <c r="I14" s="10" t="s">
        <v>218</v>
      </c>
      <c r="J14" s="9">
        <v>1.5</v>
      </c>
      <c r="K14" s="12">
        <v>0</v>
      </c>
    </row>
    <row r="15" spans="1:16" ht="47.25" x14ac:dyDescent="0.25">
      <c r="A15" s="13"/>
      <c r="B15" s="10" t="s">
        <v>217</v>
      </c>
      <c r="C15" s="9"/>
      <c r="D15" s="9">
        <v>2.4350000000000001</v>
      </c>
      <c r="E15" s="10" t="s">
        <v>219</v>
      </c>
      <c r="F15" s="11">
        <f t="shared" si="0"/>
        <v>2.4350000000000001</v>
      </c>
      <c r="G15" s="8"/>
      <c r="H15" s="9"/>
      <c r="I15" s="10" t="s">
        <v>219</v>
      </c>
      <c r="J15" s="9">
        <v>2.4350000000000001</v>
      </c>
      <c r="K15" s="12">
        <v>0</v>
      </c>
    </row>
    <row r="16" spans="1:16" ht="15" customHeight="1" x14ac:dyDescent="0.25">
      <c r="A16" s="13">
        <v>3</v>
      </c>
      <c r="B16" s="8" t="s">
        <v>53</v>
      </c>
      <c r="C16" s="9">
        <v>5.12</v>
      </c>
      <c r="D16" s="9"/>
      <c r="E16" s="10"/>
      <c r="F16" s="11">
        <f t="shared" si="0"/>
        <v>5.12</v>
      </c>
      <c r="G16" s="8">
        <v>2220</v>
      </c>
      <c r="H16" s="9">
        <v>1.32</v>
      </c>
      <c r="I16" s="10" t="s">
        <v>220</v>
      </c>
      <c r="J16" s="9"/>
      <c r="K16" s="12">
        <v>3.21</v>
      </c>
    </row>
    <row r="17" spans="1:11" ht="15.75" x14ac:dyDescent="0.25">
      <c r="A17" s="7"/>
      <c r="B17" s="8"/>
      <c r="C17" s="9"/>
      <c r="D17" s="9"/>
      <c r="E17" s="10"/>
      <c r="F17" s="11">
        <f t="shared" si="0"/>
        <v>0</v>
      </c>
      <c r="G17" s="8">
        <v>2220</v>
      </c>
      <c r="H17" s="9">
        <v>9</v>
      </c>
      <c r="I17" s="10" t="s">
        <v>221</v>
      </c>
      <c r="J17" s="9"/>
      <c r="K17" s="12"/>
    </row>
    <row r="18" spans="1:11" ht="15.75" x14ac:dyDescent="0.25">
      <c r="A18" s="7"/>
      <c r="B18" s="8"/>
      <c r="C18" s="9"/>
      <c r="D18" s="9"/>
      <c r="E18" s="10"/>
      <c r="F18" s="11">
        <f t="shared" si="0"/>
        <v>0</v>
      </c>
      <c r="G18" s="8"/>
      <c r="H18" s="9"/>
      <c r="I18" s="10"/>
      <c r="J18" s="9"/>
      <c r="K18" s="12"/>
    </row>
    <row r="19" spans="1:11" ht="15.75" x14ac:dyDescent="0.25">
      <c r="A19" s="7"/>
      <c r="B19" s="8"/>
      <c r="C19" s="9"/>
      <c r="D19" s="9"/>
      <c r="E19" s="10"/>
      <c r="F19" s="11">
        <f t="shared" si="0"/>
        <v>0</v>
      </c>
      <c r="G19" s="8"/>
      <c r="H19" s="9"/>
      <c r="I19" s="10"/>
      <c r="J19" s="9"/>
      <c r="K19" s="12"/>
    </row>
    <row r="20" spans="1:11" ht="15.75" x14ac:dyDescent="0.25">
      <c r="A20" s="7"/>
      <c r="B20" s="8"/>
      <c r="C20" s="9"/>
      <c r="D20" s="9"/>
      <c r="E20" s="10"/>
      <c r="F20" s="11">
        <f t="shared" si="0"/>
        <v>0</v>
      </c>
      <c r="G20" s="8"/>
      <c r="H20" s="9"/>
      <c r="I20" s="10"/>
      <c r="J20" s="9"/>
      <c r="K20" s="12"/>
    </row>
    <row r="21" spans="1:11" ht="15.75" x14ac:dyDescent="0.25">
      <c r="A21" s="7"/>
      <c r="B21" s="8"/>
      <c r="C21" s="9"/>
      <c r="D21" s="9"/>
      <c r="E21" s="10"/>
      <c r="F21" s="11">
        <f t="shared" si="0"/>
        <v>0</v>
      </c>
      <c r="G21" s="8"/>
      <c r="H21" s="9"/>
      <c r="I21" s="10"/>
      <c r="J21" s="9"/>
      <c r="K21" s="12"/>
    </row>
    <row r="22" spans="1:11" ht="15.75" x14ac:dyDescent="0.25">
      <c r="A22" s="7"/>
      <c r="B22" s="8"/>
      <c r="C22" s="9"/>
      <c r="D22" s="9"/>
      <c r="E22" s="10"/>
      <c r="F22" s="11">
        <f t="shared" si="0"/>
        <v>0</v>
      </c>
      <c r="G22" s="8"/>
      <c r="H22" s="9"/>
      <c r="I22" s="10"/>
      <c r="J22" s="9"/>
      <c r="K22" s="12"/>
    </row>
    <row r="23" spans="1:11" ht="15.75" x14ac:dyDescent="0.25">
      <c r="A23" s="7"/>
      <c r="B23" s="8"/>
      <c r="C23" s="9"/>
      <c r="D23" s="9"/>
      <c r="E23" s="10"/>
      <c r="F23" s="11">
        <f t="shared" si="0"/>
        <v>0</v>
      </c>
      <c r="G23" s="8"/>
      <c r="H23" s="9"/>
      <c r="I23" s="10"/>
      <c r="J23" s="9"/>
      <c r="K23" s="12"/>
    </row>
    <row r="24" spans="1:11" ht="15.75" x14ac:dyDescent="0.25">
      <c r="A24" s="7"/>
      <c r="B24" s="8"/>
      <c r="C24" s="9"/>
      <c r="D24" s="9"/>
      <c r="E24" s="10"/>
      <c r="F24" s="11">
        <f t="shared" si="0"/>
        <v>0</v>
      </c>
      <c r="G24" s="8"/>
      <c r="H24" s="9"/>
      <c r="I24" s="10"/>
      <c r="J24" s="9"/>
      <c r="K24" s="12"/>
    </row>
    <row r="25" spans="1:11" ht="15.75" x14ac:dyDescent="0.25">
      <c r="A25" s="13"/>
      <c r="B25" s="8"/>
      <c r="C25" s="9"/>
      <c r="D25" s="9"/>
      <c r="E25" s="10"/>
      <c r="F25" s="11">
        <f t="shared" si="0"/>
        <v>0</v>
      </c>
      <c r="G25" s="8"/>
      <c r="H25" s="9"/>
      <c r="I25" s="10"/>
      <c r="J25" s="9"/>
      <c r="K25" s="12"/>
    </row>
    <row r="26" spans="1:11" ht="15.75" x14ac:dyDescent="0.25">
      <c r="A26" s="13"/>
      <c r="B26" s="8"/>
      <c r="C26" s="9"/>
      <c r="D26" s="9"/>
      <c r="E26" s="10"/>
      <c r="F26" s="11">
        <f t="shared" si="0"/>
        <v>0</v>
      </c>
      <c r="G26" s="8"/>
      <c r="H26" s="9"/>
      <c r="I26" s="10"/>
      <c r="J26" s="9"/>
      <c r="K26" s="12"/>
    </row>
    <row r="27" spans="1:11" ht="15.75" x14ac:dyDescent="0.25">
      <c r="A27" s="7"/>
      <c r="B27" s="8"/>
      <c r="C27" s="9"/>
      <c r="D27" s="9"/>
      <c r="E27" s="10"/>
      <c r="F27" s="11">
        <f t="shared" si="0"/>
        <v>0</v>
      </c>
      <c r="G27" s="8"/>
      <c r="H27" s="9"/>
      <c r="I27" s="10"/>
      <c r="J27" s="9"/>
      <c r="K27" s="12"/>
    </row>
    <row r="28" spans="1:11" ht="15.75" x14ac:dyDescent="0.25">
      <c r="A28" s="7"/>
      <c r="B28" s="8"/>
      <c r="C28" s="9"/>
      <c r="D28" s="9"/>
      <c r="E28" s="10"/>
      <c r="F28" s="11">
        <f t="shared" si="0"/>
        <v>0</v>
      </c>
      <c r="G28" s="8"/>
      <c r="H28" s="9"/>
      <c r="I28" s="10"/>
      <c r="J28" s="9"/>
      <c r="K28" s="12"/>
    </row>
    <row r="29" spans="1:11" ht="15.75" x14ac:dyDescent="0.25">
      <c r="A29" s="7"/>
      <c r="B29" s="8"/>
      <c r="C29" s="9"/>
      <c r="D29" s="9"/>
      <c r="E29" s="10"/>
      <c r="F29" s="11">
        <f t="shared" si="0"/>
        <v>0</v>
      </c>
      <c r="G29" s="8"/>
      <c r="H29" s="9"/>
      <c r="I29" s="10"/>
      <c r="J29" s="9"/>
      <c r="K29" s="12"/>
    </row>
    <row r="30" spans="1:11" ht="15.75" x14ac:dyDescent="0.25">
      <c r="A30" s="7"/>
      <c r="B30" s="8"/>
      <c r="C30" s="9"/>
      <c r="D30" s="9"/>
      <c r="E30" s="10"/>
      <c r="F30" s="11">
        <f t="shared" si="0"/>
        <v>0</v>
      </c>
      <c r="G30" s="8"/>
      <c r="H30" s="9"/>
      <c r="I30" s="10"/>
      <c r="J30" s="9"/>
      <c r="K30" s="12"/>
    </row>
    <row r="31" spans="1:11" ht="15.75" x14ac:dyDescent="0.25">
      <c r="A31" s="7"/>
      <c r="B31" s="8"/>
      <c r="C31" s="9"/>
      <c r="D31" s="9"/>
      <c r="E31" s="10"/>
      <c r="F31" s="11">
        <f t="shared" si="0"/>
        <v>0</v>
      </c>
      <c r="G31" s="8"/>
      <c r="H31" s="9"/>
      <c r="I31" s="10"/>
      <c r="J31" s="9"/>
      <c r="K31" s="12"/>
    </row>
    <row r="32" spans="1:11" ht="15.75" x14ac:dyDescent="0.25">
      <c r="A32" s="7"/>
      <c r="B32" s="8"/>
      <c r="C32" s="9"/>
      <c r="D32" s="9"/>
      <c r="E32" s="10"/>
      <c r="F32" s="11">
        <f t="shared" si="0"/>
        <v>0</v>
      </c>
      <c r="G32" s="8"/>
      <c r="H32" s="9"/>
      <c r="I32" s="10"/>
      <c r="J32" s="9"/>
      <c r="K32" s="12"/>
    </row>
    <row r="33" spans="1:11" ht="15.75" x14ac:dyDescent="0.25">
      <c r="A33" s="7"/>
      <c r="B33" s="8"/>
      <c r="C33" s="9"/>
      <c r="D33" s="9"/>
      <c r="E33" s="10"/>
      <c r="F33" s="11">
        <f t="shared" si="0"/>
        <v>0</v>
      </c>
      <c r="G33" s="8"/>
      <c r="H33" s="9"/>
      <c r="I33" s="10"/>
      <c r="J33" s="9"/>
      <c r="K33" s="12"/>
    </row>
    <row r="34" spans="1:11" ht="15.75" x14ac:dyDescent="0.25">
      <c r="A34" s="7"/>
      <c r="B34" s="8"/>
      <c r="C34" s="9"/>
      <c r="D34" s="9"/>
      <c r="E34" s="10"/>
      <c r="F34" s="11">
        <f t="shared" si="0"/>
        <v>0</v>
      </c>
      <c r="G34" s="8"/>
      <c r="H34" s="9"/>
      <c r="I34" s="10"/>
      <c r="J34" s="9"/>
      <c r="K34" s="12"/>
    </row>
    <row r="35" spans="1:11" ht="15.75" x14ac:dyDescent="0.25">
      <c r="A35" s="13"/>
      <c r="B35" s="8"/>
      <c r="C35" s="9"/>
      <c r="D35" s="9"/>
      <c r="E35" s="10"/>
      <c r="F35" s="11">
        <f t="shared" si="0"/>
        <v>0</v>
      </c>
      <c r="G35" s="8"/>
      <c r="H35" s="9"/>
      <c r="I35" s="10"/>
      <c r="J35" s="9"/>
      <c r="K35" s="12"/>
    </row>
    <row r="36" spans="1:11" ht="15.75" x14ac:dyDescent="0.25">
      <c r="A36" s="13"/>
      <c r="B36" s="8"/>
      <c r="C36" s="9"/>
      <c r="D36" s="9"/>
      <c r="E36" s="10"/>
      <c r="F36" s="11">
        <f t="shared" si="0"/>
        <v>0</v>
      </c>
      <c r="G36" s="8"/>
      <c r="H36" s="9"/>
      <c r="I36" s="10"/>
      <c r="J36" s="9"/>
      <c r="K36" s="12"/>
    </row>
    <row r="37" spans="1:11" ht="15.75" x14ac:dyDescent="0.25">
      <c r="A37" s="7"/>
      <c r="B37" s="8"/>
      <c r="C37" s="9"/>
      <c r="D37" s="9"/>
      <c r="E37" s="10"/>
      <c r="F37" s="11">
        <f t="shared" si="0"/>
        <v>0</v>
      </c>
      <c r="G37" s="8"/>
      <c r="H37" s="9"/>
      <c r="I37" s="10"/>
      <c r="J37" s="9"/>
      <c r="K37" s="12"/>
    </row>
    <row r="38" spans="1:11" ht="15.75" x14ac:dyDescent="0.25">
      <c r="A38" s="7"/>
      <c r="B38" s="8"/>
      <c r="C38" s="9"/>
      <c r="D38" s="9"/>
      <c r="E38" s="10"/>
      <c r="F38" s="11">
        <f t="shared" si="0"/>
        <v>0</v>
      </c>
      <c r="G38" s="8"/>
      <c r="H38" s="9"/>
      <c r="I38" s="10"/>
      <c r="J38" s="9"/>
      <c r="K38" s="12"/>
    </row>
    <row r="39" spans="1:11" ht="15.75" x14ac:dyDescent="0.25">
      <c r="A39" s="7"/>
      <c r="B39" s="8"/>
      <c r="C39" s="9"/>
      <c r="D39" s="9"/>
      <c r="E39" s="10"/>
      <c r="F39" s="11">
        <f t="shared" si="0"/>
        <v>0</v>
      </c>
      <c r="G39" s="8"/>
      <c r="H39" s="9"/>
      <c r="I39" s="10"/>
      <c r="J39" s="9"/>
      <c r="K39" s="12"/>
    </row>
    <row r="40" spans="1:11" ht="15.75" x14ac:dyDescent="0.25">
      <c r="A40" s="7"/>
      <c r="B40" s="8"/>
      <c r="C40" s="9"/>
      <c r="D40" s="9"/>
      <c r="E40" s="10"/>
      <c r="F40" s="11">
        <f t="shared" si="0"/>
        <v>0</v>
      </c>
      <c r="G40" s="8"/>
      <c r="H40" s="9"/>
      <c r="I40" s="10"/>
      <c r="J40" s="9"/>
      <c r="K40" s="12"/>
    </row>
    <row r="41" spans="1:11" ht="15.75" x14ac:dyDescent="0.25">
      <c r="A41" s="7"/>
      <c r="B41" s="8"/>
      <c r="C41" s="9"/>
      <c r="D41" s="9"/>
      <c r="E41" s="10"/>
      <c r="F41" s="11">
        <f t="shared" si="0"/>
        <v>0</v>
      </c>
      <c r="G41" s="8"/>
      <c r="H41" s="9"/>
      <c r="I41" s="10"/>
      <c r="J41" s="9"/>
      <c r="K41" s="12"/>
    </row>
    <row r="42" spans="1:11" ht="15.75" x14ac:dyDescent="0.25">
      <c r="A42" s="7"/>
      <c r="B42" s="8"/>
      <c r="C42" s="9"/>
      <c r="D42" s="9"/>
      <c r="E42" s="10"/>
      <c r="F42" s="11">
        <f t="shared" si="0"/>
        <v>0</v>
      </c>
      <c r="G42" s="8"/>
      <c r="H42" s="9"/>
      <c r="I42" s="10"/>
      <c r="J42" s="9"/>
      <c r="K42" s="12"/>
    </row>
    <row r="43" spans="1:11" ht="15.75" x14ac:dyDescent="0.25">
      <c r="A43" s="7"/>
      <c r="B43" s="8"/>
      <c r="C43" s="9"/>
      <c r="D43" s="9"/>
      <c r="E43" s="10"/>
      <c r="F43" s="11">
        <f t="shared" si="0"/>
        <v>0</v>
      </c>
      <c r="G43" s="8"/>
      <c r="H43" s="9"/>
      <c r="I43" s="10"/>
      <c r="J43" s="9"/>
      <c r="K43" s="12"/>
    </row>
    <row r="44" spans="1:11" ht="15.75" x14ac:dyDescent="0.25">
      <c r="A44" s="7"/>
      <c r="B44" s="8"/>
      <c r="C44" s="9"/>
      <c r="D44" s="9"/>
      <c r="E44" s="10"/>
      <c r="F44" s="11">
        <f t="shared" si="0"/>
        <v>0</v>
      </c>
      <c r="G44" s="8"/>
      <c r="H44" s="9"/>
      <c r="I44" s="10"/>
      <c r="J44" s="9"/>
      <c r="K44" s="12"/>
    </row>
    <row r="45" spans="1:11" ht="15.75" x14ac:dyDescent="0.25">
      <c r="A45" s="13"/>
      <c r="B45" s="8"/>
      <c r="C45" s="9"/>
      <c r="D45" s="9"/>
      <c r="E45" s="10"/>
      <c r="F45" s="11">
        <f t="shared" si="0"/>
        <v>0</v>
      </c>
      <c r="G45" s="8"/>
      <c r="H45" s="9"/>
      <c r="I45" s="10"/>
      <c r="J45" s="9"/>
      <c r="K45" s="12"/>
    </row>
    <row r="46" spans="1:11" ht="15.75" x14ac:dyDescent="0.25">
      <c r="A46" s="13"/>
      <c r="B46" s="8"/>
      <c r="C46" s="9"/>
      <c r="D46" s="9"/>
      <c r="E46" s="10"/>
      <c r="F46" s="11">
        <f t="shared" si="0"/>
        <v>0</v>
      </c>
      <c r="G46" s="8"/>
      <c r="H46" s="9"/>
      <c r="I46" s="10"/>
      <c r="J46" s="9"/>
      <c r="K46" s="12"/>
    </row>
    <row r="47" spans="1:11" ht="15.75" x14ac:dyDescent="0.25">
      <c r="A47" s="27"/>
      <c r="B47" s="14"/>
      <c r="C47" s="28"/>
      <c r="D47" s="28"/>
      <c r="E47" s="29"/>
      <c r="F47" s="11">
        <f t="shared" si="0"/>
        <v>0</v>
      </c>
      <c r="G47" s="14"/>
      <c r="H47" s="28"/>
      <c r="I47" s="29"/>
      <c r="J47" s="28"/>
      <c r="K47" s="12"/>
    </row>
    <row r="48" spans="1:11" ht="15.75" x14ac:dyDescent="0.25">
      <c r="A48" s="27"/>
      <c r="B48" s="14"/>
      <c r="C48" s="28"/>
      <c r="D48" s="28"/>
      <c r="E48" s="29"/>
      <c r="F48" s="11">
        <f t="shared" si="0"/>
        <v>0</v>
      </c>
      <c r="G48" s="14"/>
      <c r="H48" s="28"/>
      <c r="I48" s="29"/>
      <c r="J48" s="28"/>
      <c r="K48" s="12"/>
    </row>
    <row r="49" spans="1:11" ht="15.75" x14ac:dyDescent="0.25">
      <c r="A49" s="27"/>
      <c r="B49" s="14"/>
      <c r="C49" s="28"/>
      <c r="D49" s="28"/>
      <c r="E49" s="29"/>
      <c r="F49" s="11">
        <f t="shared" si="0"/>
        <v>0</v>
      </c>
      <c r="G49" s="14"/>
      <c r="H49" s="28"/>
      <c r="I49" s="29"/>
      <c r="J49" s="28"/>
      <c r="K49" s="12"/>
    </row>
    <row r="50" spans="1:11" ht="15.75" x14ac:dyDescent="0.25">
      <c r="A50" s="14"/>
      <c r="B50" s="15" t="s">
        <v>90</v>
      </c>
      <c r="C50" s="16">
        <f>SUM(C7:C49)</f>
        <v>18.12</v>
      </c>
      <c r="D50" s="16">
        <f>SUM(D7:D49)</f>
        <v>43.936599999999999</v>
      </c>
      <c r="E50" s="17"/>
      <c r="F50" s="18">
        <f t="shared" si="0"/>
        <v>62.056600000000003</v>
      </c>
      <c r="G50" s="19"/>
      <c r="H50" s="16">
        <f>SUM(H7:H49)</f>
        <v>10.32</v>
      </c>
      <c r="I50" s="17"/>
      <c r="J50" s="16">
        <f>SUM(J7:J49)</f>
        <v>43.936599999999999</v>
      </c>
      <c r="K50" s="20">
        <f>C50-H50</f>
        <v>7.8000000000000007</v>
      </c>
    </row>
    <row r="53" spans="1:11" ht="15.75" x14ac:dyDescent="0.25">
      <c r="B53" s="21" t="s">
        <v>100</v>
      </c>
      <c r="F53" s="22"/>
      <c r="G53" s="224" t="s">
        <v>222</v>
      </c>
      <c r="H53" s="225"/>
    </row>
    <row r="54" spans="1:11" x14ac:dyDescent="0.25">
      <c r="B54" s="21"/>
      <c r="F54" s="23" t="s">
        <v>93</v>
      </c>
      <c r="G54" s="24"/>
      <c r="H54" s="24"/>
    </row>
    <row r="55" spans="1:11" ht="15.75" x14ac:dyDescent="0.25">
      <c r="B55" s="21" t="s">
        <v>94</v>
      </c>
      <c r="F55" s="22"/>
      <c r="G55" s="224" t="s">
        <v>223</v>
      </c>
      <c r="H55" s="225"/>
    </row>
    <row r="56" spans="1:11" x14ac:dyDescent="0.25">
      <c r="F56" s="23" t="s">
        <v>93</v>
      </c>
      <c r="G56" s="24"/>
      <c r="H56" s="24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5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zoomScale="80" zoomScaleNormal="80" workbookViewId="0">
      <selection activeCell="E12" sqref="E12"/>
    </sheetView>
  </sheetViews>
  <sheetFormatPr defaultRowHeight="15" x14ac:dyDescent="0.25"/>
  <cols>
    <col min="1" max="1" width="7.28515625" customWidth="1"/>
    <col min="2" max="2" width="27.8554687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7.8554687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7.8554687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7.8554687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7.8554687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7.8554687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7.8554687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7.8554687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7.8554687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7.8554687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7.8554687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7.8554687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7.8554687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7.8554687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7.8554687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7.8554687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7.8554687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7.8554687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7.8554687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7.8554687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7.8554687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7.8554687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7.8554687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7.8554687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7.8554687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7.8554687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7.8554687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7.8554687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7.8554687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7.8554687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7.8554687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7.8554687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7.8554687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7.8554687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7.8554687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7.8554687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7.8554687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7.8554687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7.8554687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7.8554687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7.8554687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7.8554687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7.8554687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7.8554687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7.8554687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7.8554687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7.8554687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7.8554687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7.8554687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7.8554687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7.8554687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7.8554687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7.8554687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7.8554687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7.8554687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7.8554687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7.8554687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7.8554687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7.8554687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7.8554687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7.8554687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7.8554687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7.8554687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7.8554687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26" t="s">
        <v>0</v>
      </c>
      <c r="N1" s="226"/>
      <c r="O1" s="226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227" t="s">
        <v>101</v>
      </c>
      <c r="N2" s="227"/>
      <c r="O2" s="227"/>
      <c r="P2" s="227"/>
    </row>
    <row r="3" spans="1:16" ht="61.5" customHeight="1" x14ac:dyDescent="0.25">
      <c r="A3" s="2"/>
      <c r="B3" s="228" t="s">
        <v>224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6" ht="31.5" customHeight="1" x14ac:dyDescent="0.25">
      <c r="A4" s="230" t="s">
        <v>3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6" ht="33" customHeight="1" x14ac:dyDescent="0.25">
      <c r="A5" s="231" t="s">
        <v>4</v>
      </c>
      <c r="B5" s="231" t="s">
        <v>5</v>
      </c>
      <c r="C5" s="232" t="s">
        <v>6</v>
      </c>
      <c r="D5" s="232"/>
      <c r="E5" s="232"/>
      <c r="F5" s="232" t="s">
        <v>7</v>
      </c>
      <c r="G5" s="232" t="s">
        <v>8</v>
      </c>
      <c r="H5" s="232"/>
      <c r="I5" s="232"/>
      <c r="J5" s="232"/>
      <c r="K5" s="233" t="s">
        <v>9</v>
      </c>
    </row>
    <row r="6" spans="1:16" ht="158.25" customHeight="1" x14ac:dyDescent="0.25">
      <c r="A6" s="231"/>
      <c r="B6" s="231"/>
      <c r="C6" s="5" t="s">
        <v>10</v>
      </c>
      <c r="D6" s="5" t="s">
        <v>11</v>
      </c>
      <c r="E6" s="5" t="s">
        <v>12</v>
      </c>
      <c r="F6" s="232"/>
      <c r="G6" s="6" t="s">
        <v>13</v>
      </c>
      <c r="H6" s="5" t="s">
        <v>14</v>
      </c>
      <c r="I6" s="5" t="s">
        <v>15</v>
      </c>
      <c r="J6" s="5" t="s">
        <v>14</v>
      </c>
      <c r="K6" s="233"/>
    </row>
    <row r="7" spans="1:16" ht="31.5" x14ac:dyDescent="0.25">
      <c r="A7" s="7">
        <v>1</v>
      </c>
      <c r="B7" s="8" t="s">
        <v>225</v>
      </c>
      <c r="C7" s="9"/>
      <c r="D7" s="77">
        <v>9.9499999999999993</v>
      </c>
      <c r="E7" s="10" t="s">
        <v>226</v>
      </c>
      <c r="F7" s="11">
        <f>SUM(C7,D7)</f>
        <v>9.9499999999999993</v>
      </c>
      <c r="G7" s="8"/>
      <c r="H7" s="9"/>
      <c r="I7" s="10" t="s">
        <v>226</v>
      </c>
      <c r="J7" s="9">
        <f>D7-K7</f>
        <v>9.9499999999999993</v>
      </c>
      <c r="K7" s="78"/>
    </row>
    <row r="8" spans="1:16" ht="31.5" x14ac:dyDescent="0.25">
      <c r="A8" s="7">
        <v>2</v>
      </c>
      <c r="B8" s="10" t="s">
        <v>227</v>
      </c>
      <c r="C8" s="9"/>
      <c r="D8" s="77">
        <v>483.32</v>
      </c>
      <c r="E8" s="10" t="s">
        <v>228</v>
      </c>
      <c r="F8" s="11">
        <v>179.99</v>
      </c>
      <c r="G8" s="8"/>
      <c r="H8" s="9"/>
      <c r="I8" s="10" t="s">
        <v>228</v>
      </c>
      <c r="J8" s="9">
        <v>483.32</v>
      </c>
      <c r="K8" s="78"/>
    </row>
    <row r="9" spans="1:16" ht="31.5" x14ac:dyDescent="0.25">
      <c r="A9" s="7">
        <v>2</v>
      </c>
      <c r="B9" s="8" t="s">
        <v>229</v>
      </c>
      <c r="C9" s="9"/>
      <c r="D9" s="77">
        <v>23.66</v>
      </c>
      <c r="E9" s="10" t="s">
        <v>183</v>
      </c>
      <c r="F9" s="11">
        <f t="shared" ref="F9:F51" si="0">SUM(C9,D9)</f>
        <v>23.66</v>
      </c>
      <c r="G9" s="8"/>
      <c r="H9" s="9"/>
      <c r="I9" s="10" t="s">
        <v>183</v>
      </c>
      <c r="J9" s="9">
        <f>D9-K9</f>
        <v>23.66</v>
      </c>
      <c r="K9" s="12"/>
    </row>
    <row r="10" spans="1:16" ht="31.5" x14ac:dyDescent="0.25">
      <c r="A10" s="7">
        <v>3</v>
      </c>
      <c r="B10" s="8" t="s">
        <v>230</v>
      </c>
      <c r="C10" s="9"/>
      <c r="D10" s="77">
        <v>32.021999999999998</v>
      </c>
      <c r="E10" s="10" t="s">
        <v>231</v>
      </c>
      <c r="F10" s="11">
        <f t="shared" si="0"/>
        <v>32.021999999999998</v>
      </c>
      <c r="G10" s="8"/>
      <c r="H10" s="9"/>
      <c r="I10" s="10" t="s">
        <v>231</v>
      </c>
      <c r="J10" s="9">
        <f t="shared" ref="J10:J29" si="1">D10-K10</f>
        <v>32.021999999999998</v>
      </c>
      <c r="K10" s="12"/>
    </row>
    <row r="11" spans="1:16" ht="31.5" x14ac:dyDescent="0.25">
      <c r="A11" s="7">
        <v>4</v>
      </c>
      <c r="B11" s="8" t="s">
        <v>232</v>
      </c>
      <c r="C11" s="9"/>
      <c r="D11" s="77">
        <v>41.02</v>
      </c>
      <c r="E11" s="10" t="s">
        <v>231</v>
      </c>
      <c r="F11" s="11">
        <f t="shared" si="0"/>
        <v>41.02</v>
      </c>
      <c r="G11" s="8"/>
      <c r="H11" s="9"/>
      <c r="I11" s="10" t="s">
        <v>231</v>
      </c>
      <c r="J11" s="9">
        <f t="shared" si="1"/>
        <v>41.02</v>
      </c>
      <c r="K11" s="12"/>
    </row>
    <row r="12" spans="1:16" ht="31.5" x14ac:dyDescent="0.25">
      <c r="A12" s="7">
        <v>5</v>
      </c>
      <c r="B12" s="8" t="s">
        <v>233</v>
      </c>
      <c r="C12" s="9"/>
      <c r="D12" s="77">
        <v>2.2200000000000002</v>
      </c>
      <c r="E12" s="10" t="s">
        <v>231</v>
      </c>
      <c r="F12" s="11">
        <f t="shared" si="0"/>
        <v>2.2200000000000002</v>
      </c>
      <c r="G12" s="8"/>
      <c r="H12" s="9"/>
      <c r="I12" s="10" t="s">
        <v>231</v>
      </c>
      <c r="J12" s="9">
        <f t="shared" si="1"/>
        <v>2.2200000000000002</v>
      </c>
      <c r="K12" s="12"/>
    </row>
    <row r="13" spans="1:16" ht="15.75" x14ac:dyDescent="0.25">
      <c r="A13" s="7">
        <v>6</v>
      </c>
      <c r="B13" s="8" t="s">
        <v>234</v>
      </c>
      <c r="C13" s="9"/>
      <c r="D13" s="77">
        <v>17.5</v>
      </c>
      <c r="E13" s="10" t="s">
        <v>235</v>
      </c>
      <c r="F13" s="11">
        <f t="shared" si="0"/>
        <v>17.5</v>
      </c>
      <c r="G13" s="13"/>
      <c r="H13" s="9"/>
      <c r="I13" s="10" t="s">
        <v>235</v>
      </c>
      <c r="J13" s="9">
        <f t="shared" si="1"/>
        <v>17.5</v>
      </c>
      <c r="K13" s="12"/>
    </row>
    <row r="14" spans="1:16" ht="31.5" x14ac:dyDescent="0.25">
      <c r="A14" s="7">
        <v>7</v>
      </c>
      <c r="B14" s="8" t="s">
        <v>236</v>
      </c>
      <c r="C14" s="9"/>
      <c r="D14" s="77">
        <v>10.539</v>
      </c>
      <c r="E14" s="10" t="s">
        <v>231</v>
      </c>
      <c r="F14" s="11">
        <f t="shared" si="0"/>
        <v>10.539</v>
      </c>
      <c r="G14" s="13"/>
      <c r="H14" s="9"/>
      <c r="I14" s="10" t="s">
        <v>231</v>
      </c>
      <c r="J14" s="9">
        <f t="shared" si="1"/>
        <v>10.539</v>
      </c>
      <c r="K14" s="12"/>
    </row>
    <row r="15" spans="1:16" ht="15.75" x14ac:dyDescent="0.25">
      <c r="A15" s="7">
        <v>8</v>
      </c>
      <c r="B15" s="8" t="s">
        <v>232</v>
      </c>
      <c r="C15" s="9"/>
      <c r="D15" s="77">
        <v>4.13</v>
      </c>
      <c r="E15" s="10" t="s">
        <v>237</v>
      </c>
      <c r="F15" s="11">
        <f t="shared" si="0"/>
        <v>4.13</v>
      </c>
      <c r="G15" s="8"/>
      <c r="H15" s="9"/>
      <c r="I15" s="10" t="s">
        <v>237</v>
      </c>
      <c r="J15" s="9">
        <f t="shared" si="1"/>
        <v>4.13</v>
      </c>
      <c r="K15" s="12"/>
    </row>
    <row r="16" spans="1:16" ht="31.5" x14ac:dyDescent="0.25">
      <c r="A16" s="7">
        <v>9</v>
      </c>
      <c r="B16" s="10" t="s">
        <v>238</v>
      </c>
      <c r="C16" s="9"/>
      <c r="D16" s="77">
        <v>7.0410000000000004</v>
      </c>
      <c r="E16" s="10" t="s">
        <v>231</v>
      </c>
      <c r="F16" s="11">
        <f t="shared" si="0"/>
        <v>7.0410000000000004</v>
      </c>
      <c r="G16" s="8"/>
      <c r="H16" s="9"/>
      <c r="I16" s="10" t="s">
        <v>231</v>
      </c>
      <c r="J16" s="9">
        <f t="shared" si="1"/>
        <v>7.0410000000000004</v>
      </c>
      <c r="K16" s="12"/>
    </row>
    <row r="17" spans="1:13" ht="15" customHeight="1" x14ac:dyDescent="0.25">
      <c r="A17" s="7">
        <v>10</v>
      </c>
      <c r="B17" s="8" t="s">
        <v>239</v>
      </c>
      <c r="C17" s="9"/>
      <c r="D17" s="77">
        <v>8</v>
      </c>
      <c r="E17" s="10" t="s">
        <v>240</v>
      </c>
      <c r="F17" s="11">
        <f t="shared" si="0"/>
        <v>8</v>
      </c>
      <c r="G17" s="8"/>
      <c r="H17" s="9"/>
      <c r="I17" s="10" t="s">
        <v>240</v>
      </c>
      <c r="J17" s="9">
        <f t="shared" si="1"/>
        <v>8</v>
      </c>
      <c r="K17" s="12"/>
    </row>
    <row r="18" spans="1:13" ht="47.25" x14ac:dyDescent="0.25">
      <c r="A18" s="7">
        <v>11</v>
      </c>
      <c r="B18" s="10" t="s">
        <v>241</v>
      </c>
      <c r="C18" s="9"/>
      <c r="D18" s="77">
        <v>15.159000000000001</v>
      </c>
      <c r="E18" s="10" t="s">
        <v>231</v>
      </c>
      <c r="F18" s="11">
        <f t="shared" si="0"/>
        <v>15.159000000000001</v>
      </c>
      <c r="G18" s="8"/>
      <c r="H18" s="9"/>
      <c r="I18" s="10" t="s">
        <v>231</v>
      </c>
      <c r="J18" s="9">
        <f t="shared" si="1"/>
        <v>15.159000000000001</v>
      </c>
      <c r="K18" s="12"/>
    </row>
    <row r="19" spans="1:13" ht="15.75" x14ac:dyDescent="0.25">
      <c r="A19" s="7">
        <v>12</v>
      </c>
      <c r="B19" s="8" t="s">
        <v>242</v>
      </c>
      <c r="C19" s="9"/>
      <c r="D19" s="77">
        <v>21.87</v>
      </c>
      <c r="E19" s="10" t="s">
        <v>243</v>
      </c>
      <c r="F19" s="11">
        <f t="shared" si="0"/>
        <v>21.87</v>
      </c>
      <c r="G19" s="8"/>
      <c r="H19" s="9"/>
      <c r="I19" s="10" t="s">
        <v>243</v>
      </c>
      <c r="J19" s="9">
        <f t="shared" si="1"/>
        <v>21.87</v>
      </c>
      <c r="K19" s="12"/>
    </row>
    <row r="20" spans="1:13" ht="31.5" x14ac:dyDescent="0.25">
      <c r="A20" s="7">
        <v>13</v>
      </c>
      <c r="B20" s="10" t="s">
        <v>244</v>
      </c>
      <c r="C20" s="9"/>
      <c r="D20" s="77">
        <v>1.3779999999999999</v>
      </c>
      <c r="E20" s="10" t="s">
        <v>245</v>
      </c>
      <c r="F20" s="11">
        <f t="shared" si="0"/>
        <v>1.3779999999999999</v>
      </c>
      <c r="G20" s="8"/>
      <c r="H20" s="9"/>
      <c r="I20" s="10" t="s">
        <v>245</v>
      </c>
      <c r="J20" s="9">
        <f t="shared" si="1"/>
        <v>1.3779999999999999</v>
      </c>
      <c r="K20" s="12"/>
    </row>
    <row r="21" spans="1:13" ht="15.75" x14ac:dyDescent="0.25">
      <c r="A21" s="7">
        <v>14</v>
      </c>
      <c r="B21" s="8" t="s">
        <v>246</v>
      </c>
      <c r="C21" s="9"/>
      <c r="D21" s="77">
        <v>17.5</v>
      </c>
      <c r="E21" s="10" t="s">
        <v>247</v>
      </c>
      <c r="F21" s="11">
        <f t="shared" si="0"/>
        <v>17.5</v>
      </c>
      <c r="G21" s="8"/>
      <c r="H21" s="9"/>
      <c r="I21" s="10" t="s">
        <v>247</v>
      </c>
      <c r="J21" s="9">
        <f t="shared" si="1"/>
        <v>17.5</v>
      </c>
      <c r="K21" s="12"/>
    </row>
    <row r="22" spans="1:13" ht="15.75" x14ac:dyDescent="0.25">
      <c r="A22" s="7">
        <v>15</v>
      </c>
      <c r="B22" s="8" t="s">
        <v>246</v>
      </c>
      <c r="C22" s="9"/>
      <c r="D22" s="77">
        <v>6.9</v>
      </c>
      <c r="E22" s="10" t="s">
        <v>248</v>
      </c>
      <c r="F22" s="11">
        <f t="shared" si="0"/>
        <v>6.9</v>
      </c>
      <c r="G22" s="8"/>
      <c r="H22" s="9"/>
      <c r="I22" s="10" t="s">
        <v>248</v>
      </c>
      <c r="J22" s="9">
        <f t="shared" si="1"/>
        <v>6.9</v>
      </c>
      <c r="K22" s="12"/>
    </row>
    <row r="23" spans="1:13" ht="47.25" x14ac:dyDescent="0.25">
      <c r="A23" s="7">
        <v>16</v>
      </c>
      <c r="B23" s="10" t="s">
        <v>249</v>
      </c>
      <c r="C23" s="9"/>
      <c r="D23" s="77">
        <v>63.457000000000001</v>
      </c>
      <c r="E23" s="10" t="s">
        <v>250</v>
      </c>
      <c r="F23" s="11">
        <f t="shared" si="0"/>
        <v>63.457000000000001</v>
      </c>
      <c r="G23" s="8"/>
      <c r="H23" s="9"/>
      <c r="I23" s="10" t="s">
        <v>250</v>
      </c>
      <c r="J23" s="9">
        <f t="shared" si="1"/>
        <v>63.457000000000001</v>
      </c>
      <c r="K23" s="12"/>
    </row>
    <row r="24" spans="1:13" ht="31.5" x14ac:dyDescent="0.25">
      <c r="A24" s="7">
        <v>17</v>
      </c>
      <c r="B24" s="10" t="s">
        <v>251</v>
      </c>
      <c r="C24" s="9"/>
      <c r="D24" s="77">
        <v>51.018000000000001</v>
      </c>
      <c r="E24" s="10" t="s">
        <v>252</v>
      </c>
      <c r="F24" s="11">
        <f t="shared" si="0"/>
        <v>51.018000000000001</v>
      </c>
      <c r="G24" s="8"/>
      <c r="H24" s="9"/>
      <c r="I24" s="10" t="s">
        <v>252</v>
      </c>
      <c r="J24" s="9">
        <f t="shared" si="1"/>
        <v>51.018000000000001</v>
      </c>
      <c r="K24" s="12"/>
    </row>
    <row r="25" spans="1:13" ht="15.75" x14ac:dyDescent="0.25">
      <c r="A25" s="7">
        <v>18</v>
      </c>
      <c r="B25" s="8" t="s">
        <v>242</v>
      </c>
      <c r="C25" s="9"/>
      <c r="D25" s="77">
        <v>18.225000000000001</v>
      </c>
      <c r="E25" s="10" t="s">
        <v>243</v>
      </c>
      <c r="F25" s="11">
        <f t="shared" si="0"/>
        <v>18.225000000000001</v>
      </c>
      <c r="G25" s="8"/>
      <c r="H25" s="9"/>
      <c r="I25" s="10" t="s">
        <v>243</v>
      </c>
      <c r="J25" s="9">
        <f t="shared" si="1"/>
        <v>18.225000000000001</v>
      </c>
      <c r="K25" s="12"/>
    </row>
    <row r="26" spans="1:13" ht="31.5" x14ac:dyDescent="0.25">
      <c r="A26" s="7">
        <v>19</v>
      </c>
      <c r="B26" s="10" t="s">
        <v>253</v>
      </c>
      <c r="C26" s="9"/>
      <c r="D26" s="77">
        <v>15.42</v>
      </c>
      <c r="E26" s="10" t="s">
        <v>254</v>
      </c>
      <c r="F26" s="11">
        <f t="shared" si="0"/>
        <v>15.42</v>
      </c>
      <c r="G26" s="8"/>
      <c r="H26" s="9"/>
      <c r="I26" s="10" t="s">
        <v>254</v>
      </c>
      <c r="J26" s="9">
        <f t="shared" si="1"/>
        <v>15.42</v>
      </c>
      <c r="K26" s="12"/>
    </row>
    <row r="27" spans="1:13" ht="31.5" x14ac:dyDescent="0.25">
      <c r="A27" s="7">
        <v>20</v>
      </c>
      <c r="B27" s="8" t="s">
        <v>255</v>
      </c>
      <c r="C27" s="9"/>
      <c r="D27" s="9">
        <v>7.3440000000000003</v>
      </c>
      <c r="E27" s="10" t="s">
        <v>256</v>
      </c>
      <c r="F27" s="11">
        <f t="shared" si="0"/>
        <v>7.3440000000000003</v>
      </c>
      <c r="G27" s="8"/>
      <c r="H27" s="9"/>
      <c r="I27" s="10" t="s">
        <v>256</v>
      </c>
      <c r="J27" s="9">
        <f t="shared" si="1"/>
        <v>7.3440000000000003</v>
      </c>
      <c r="K27" s="12"/>
      <c r="M27" s="79"/>
    </row>
    <row r="28" spans="1:13" ht="15.75" x14ac:dyDescent="0.25">
      <c r="A28" s="7">
        <v>21</v>
      </c>
      <c r="B28" s="8" t="s">
        <v>257</v>
      </c>
      <c r="C28" s="9"/>
      <c r="D28" s="9">
        <v>10.47</v>
      </c>
      <c r="E28" s="10" t="s">
        <v>258</v>
      </c>
      <c r="F28" s="11">
        <f t="shared" si="0"/>
        <v>10.47</v>
      </c>
      <c r="G28" s="8"/>
      <c r="H28" s="9"/>
      <c r="I28" s="10" t="s">
        <v>258</v>
      </c>
      <c r="J28" s="9">
        <f t="shared" si="1"/>
        <v>10.47</v>
      </c>
      <c r="K28" s="78"/>
      <c r="M28" s="79"/>
    </row>
    <row r="29" spans="1:13" ht="15.75" x14ac:dyDescent="0.25">
      <c r="A29" s="7">
        <v>22</v>
      </c>
      <c r="B29" s="8" t="s">
        <v>259</v>
      </c>
      <c r="C29" s="9"/>
      <c r="D29" s="9">
        <v>147.79</v>
      </c>
      <c r="E29" s="10" t="s">
        <v>260</v>
      </c>
      <c r="F29" s="11">
        <f t="shared" si="0"/>
        <v>147.79</v>
      </c>
      <c r="G29" s="8"/>
      <c r="H29" s="9"/>
      <c r="I29" s="10" t="s">
        <v>260</v>
      </c>
      <c r="J29" s="80">
        <f t="shared" si="1"/>
        <v>147.79</v>
      </c>
      <c r="K29" s="12"/>
      <c r="M29" s="81"/>
    </row>
    <row r="30" spans="1:13" ht="31.5" x14ac:dyDescent="0.25">
      <c r="A30" s="7">
        <v>23</v>
      </c>
      <c r="B30" s="10" t="s">
        <v>128</v>
      </c>
      <c r="C30" s="9">
        <v>484.46</v>
      </c>
      <c r="D30" s="9"/>
      <c r="E30" s="10"/>
      <c r="F30" s="11">
        <f t="shared" si="0"/>
        <v>484.46</v>
      </c>
      <c r="G30" s="8">
        <v>2220</v>
      </c>
      <c r="H30" s="9">
        <v>214.79</v>
      </c>
      <c r="I30" s="10" t="s">
        <v>261</v>
      </c>
      <c r="J30" s="80"/>
      <c r="K30" s="12"/>
      <c r="M30" s="82"/>
    </row>
    <row r="31" spans="1:13" ht="47.25" x14ac:dyDescent="0.25">
      <c r="A31" s="7"/>
      <c r="B31" s="8"/>
      <c r="C31" s="9"/>
      <c r="D31" s="9"/>
      <c r="E31" s="10"/>
      <c r="F31" s="11">
        <f t="shared" si="0"/>
        <v>0</v>
      </c>
      <c r="G31" s="8">
        <v>2240</v>
      </c>
      <c r="H31" s="9">
        <v>100.9</v>
      </c>
      <c r="I31" s="10" t="s">
        <v>262</v>
      </c>
      <c r="J31" s="80"/>
      <c r="K31" s="12"/>
      <c r="M31" s="82"/>
    </row>
    <row r="32" spans="1:13" ht="15.75" x14ac:dyDescent="0.25">
      <c r="A32" s="7"/>
      <c r="B32" s="10"/>
      <c r="C32" s="9"/>
      <c r="D32" s="9"/>
      <c r="E32" s="10"/>
      <c r="F32" s="11">
        <f t="shared" si="0"/>
        <v>0</v>
      </c>
      <c r="G32" s="8"/>
      <c r="H32" s="9"/>
      <c r="I32" s="10"/>
      <c r="J32" s="80"/>
      <c r="K32" s="12"/>
      <c r="M32" s="82"/>
    </row>
    <row r="33" spans="1:11" ht="15.75" x14ac:dyDescent="0.25">
      <c r="A33" s="7"/>
      <c r="B33" s="8"/>
      <c r="C33" s="9"/>
      <c r="D33" s="83"/>
      <c r="E33" s="10"/>
      <c r="F33" s="11">
        <f t="shared" si="0"/>
        <v>0</v>
      </c>
      <c r="G33" s="8"/>
      <c r="H33" s="9"/>
      <c r="I33" s="10"/>
      <c r="J33" s="80"/>
      <c r="K33" s="12"/>
    </row>
    <row r="34" spans="1:11" ht="15.75" x14ac:dyDescent="0.25">
      <c r="A34" s="7"/>
      <c r="B34" s="8"/>
      <c r="C34" s="9"/>
      <c r="D34" s="9"/>
      <c r="E34" s="10"/>
      <c r="F34" s="11">
        <f t="shared" si="0"/>
        <v>0</v>
      </c>
      <c r="G34" s="8"/>
      <c r="H34" s="9"/>
      <c r="I34" s="10"/>
      <c r="J34" s="80"/>
      <c r="K34" s="12"/>
    </row>
    <row r="35" spans="1:11" ht="15.75" x14ac:dyDescent="0.25">
      <c r="A35" s="7"/>
      <c r="B35" s="10"/>
      <c r="C35" s="9"/>
      <c r="D35" s="9"/>
      <c r="E35" s="10"/>
      <c r="F35" s="11">
        <f t="shared" si="0"/>
        <v>0</v>
      </c>
      <c r="G35" s="8"/>
      <c r="H35" s="9"/>
      <c r="I35" s="10"/>
      <c r="J35" s="80"/>
      <c r="K35" s="12"/>
    </row>
    <row r="36" spans="1:11" ht="15.75" x14ac:dyDescent="0.25">
      <c r="A36" s="13"/>
      <c r="B36" s="8"/>
      <c r="C36" s="9"/>
      <c r="D36" s="9"/>
      <c r="E36" s="10"/>
      <c r="F36" s="11">
        <f t="shared" si="0"/>
        <v>0</v>
      </c>
      <c r="G36" s="8"/>
      <c r="H36" s="9"/>
      <c r="I36" s="10"/>
      <c r="J36" s="80"/>
      <c r="K36" s="12"/>
    </row>
    <row r="37" spans="1:11" ht="15.75" x14ac:dyDescent="0.25">
      <c r="A37" s="13"/>
      <c r="B37" s="10"/>
      <c r="C37" s="9"/>
      <c r="D37" s="9"/>
      <c r="E37" s="10"/>
      <c r="F37" s="11">
        <f t="shared" si="0"/>
        <v>0</v>
      </c>
      <c r="G37" s="8"/>
      <c r="H37" s="9"/>
      <c r="I37" s="10"/>
      <c r="J37" s="80"/>
      <c r="K37" s="12"/>
    </row>
    <row r="38" spans="1:11" ht="15.75" x14ac:dyDescent="0.25">
      <c r="A38" s="7"/>
      <c r="B38" s="8"/>
      <c r="C38" s="9"/>
      <c r="D38" s="9"/>
      <c r="E38" s="10"/>
      <c r="F38" s="11">
        <f t="shared" si="0"/>
        <v>0</v>
      </c>
      <c r="G38" s="8"/>
      <c r="H38" s="9"/>
      <c r="I38" s="10"/>
      <c r="J38" s="80"/>
      <c r="K38" s="12"/>
    </row>
    <row r="39" spans="1:11" ht="15.75" x14ac:dyDescent="0.25">
      <c r="A39" s="7"/>
      <c r="B39" s="8"/>
      <c r="C39" s="9"/>
      <c r="D39" s="9"/>
      <c r="E39" s="10"/>
      <c r="F39" s="11">
        <f t="shared" si="0"/>
        <v>0</v>
      </c>
      <c r="G39" s="8"/>
      <c r="H39" s="9"/>
      <c r="I39" s="10"/>
      <c r="J39" s="80"/>
      <c r="K39" s="12"/>
    </row>
    <row r="40" spans="1:11" ht="15.75" x14ac:dyDescent="0.25">
      <c r="A40" s="7"/>
      <c r="B40" s="8"/>
      <c r="C40" s="9"/>
      <c r="D40" s="9"/>
      <c r="E40" s="10"/>
      <c r="F40" s="11">
        <f t="shared" si="0"/>
        <v>0</v>
      </c>
      <c r="G40" s="8"/>
      <c r="H40" s="9"/>
      <c r="I40" s="10"/>
      <c r="J40" s="80"/>
      <c r="K40" s="12"/>
    </row>
    <row r="41" spans="1:11" ht="15.75" x14ac:dyDescent="0.25">
      <c r="A41" s="7"/>
      <c r="B41" s="8"/>
      <c r="C41" s="9"/>
      <c r="D41" s="9"/>
      <c r="E41" s="10"/>
      <c r="F41" s="11">
        <f t="shared" si="0"/>
        <v>0</v>
      </c>
      <c r="G41" s="8"/>
      <c r="H41" s="9"/>
      <c r="I41" s="10"/>
      <c r="J41" s="80"/>
      <c r="K41" s="12"/>
    </row>
    <row r="42" spans="1:11" ht="15.75" x14ac:dyDescent="0.25">
      <c r="A42" s="7"/>
      <c r="B42" s="8"/>
      <c r="C42" s="9"/>
      <c r="D42" s="9"/>
      <c r="E42" s="10"/>
      <c r="F42" s="11">
        <f t="shared" si="0"/>
        <v>0</v>
      </c>
      <c r="G42" s="8"/>
      <c r="H42" s="9"/>
      <c r="I42" s="10"/>
      <c r="J42" s="9"/>
      <c r="K42" s="12"/>
    </row>
    <row r="43" spans="1:11" ht="15.75" x14ac:dyDescent="0.25">
      <c r="A43" s="7"/>
      <c r="B43" s="8"/>
      <c r="C43" s="9"/>
      <c r="D43" s="9"/>
      <c r="E43" s="10"/>
      <c r="F43" s="11">
        <f t="shared" si="0"/>
        <v>0</v>
      </c>
      <c r="G43" s="8"/>
      <c r="H43" s="9"/>
      <c r="I43" s="10"/>
      <c r="J43" s="9"/>
      <c r="K43" s="12"/>
    </row>
    <row r="44" spans="1:11" ht="15.75" x14ac:dyDescent="0.25">
      <c r="A44" s="7"/>
      <c r="B44" s="8"/>
      <c r="C44" s="9"/>
      <c r="D44" s="9"/>
      <c r="E44" s="10"/>
      <c r="F44" s="11">
        <f t="shared" si="0"/>
        <v>0</v>
      </c>
      <c r="G44" s="8"/>
      <c r="H44" s="9"/>
      <c r="I44" s="10"/>
      <c r="J44" s="9"/>
      <c r="K44" s="12"/>
    </row>
    <row r="45" spans="1:11" ht="15.75" x14ac:dyDescent="0.25">
      <c r="A45" s="7"/>
      <c r="B45" s="8"/>
      <c r="C45" s="9"/>
      <c r="D45" s="9"/>
      <c r="E45" s="10"/>
      <c r="F45" s="11">
        <f t="shared" si="0"/>
        <v>0</v>
      </c>
      <c r="G45" s="8"/>
      <c r="H45" s="9"/>
      <c r="I45" s="10"/>
      <c r="J45" s="9"/>
      <c r="K45" s="12"/>
    </row>
    <row r="46" spans="1:11" ht="15.75" x14ac:dyDescent="0.25">
      <c r="A46" s="13"/>
      <c r="B46" s="8"/>
      <c r="C46" s="9"/>
      <c r="D46" s="9"/>
      <c r="E46" s="10"/>
      <c r="F46" s="11">
        <f t="shared" si="0"/>
        <v>0</v>
      </c>
      <c r="G46" s="8"/>
      <c r="H46" s="9"/>
      <c r="I46" s="10"/>
      <c r="J46" s="9"/>
      <c r="K46" s="12"/>
    </row>
    <row r="47" spans="1:11" ht="15.75" x14ac:dyDescent="0.25">
      <c r="A47" s="13"/>
      <c r="B47" s="8"/>
      <c r="C47" s="9"/>
      <c r="D47" s="9"/>
      <c r="E47" s="10"/>
      <c r="F47" s="11">
        <f t="shared" si="0"/>
        <v>0</v>
      </c>
      <c r="G47" s="8"/>
      <c r="H47" s="9"/>
      <c r="I47" s="10"/>
      <c r="J47" s="9"/>
      <c r="K47" s="12"/>
    </row>
    <row r="48" spans="1:11" ht="15.75" x14ac:dyDescent="0.25">
      <c r="A48" s="27"/>
      <c r="B48" s="14"/>
      <c r="C48" s="28"/>
      <c r="D48" s="28"/>
      <c r="E48" s="29"/>
      <c r="F48" s="11">
        <f t="shared" si="0"/>
        <v>0</v>
      </c>
      <c r="G48" s="14"/>
      <c r="H48" s="28"/>
      <c r="I48" s="29"/>
      <c r="J48" s="28"/>
      <c r="K48" s="12"/>
    </row>
    <row r="49" spans="1:11" ht="15.75" x14ac:dyDescent="0.25">
      <c r="A49" s="27"/>
      <c r="B49" s="14"/>
      <c r="C49" s="28"/>
      <c r="D49" s="28"/>
      <c r="E49" s="29"/>
      <c r="F49" s="11">
        <f t="shared" si="0"/>
        <v>0</v>
      </c>
      <c r="G49" s="14"/>
      <c r="H49" s="28"/>
      <c r="I49" s="29"/>
      <c r="J49" s="28"/>
      <c r="K49" s="12"/>
    </row>
    <row r="50" spans="1:11" ht="15.75" x14ac:dyDescent="0.25">
      <c r="A50" s="27"/>
      <c r="B50" s="14"/>
      <c r="C50" s="28"/>
      <c r="D50" s="28"/>
      <c r="E50" s="29"/>
      <c r="F50" s="11">
        <f t="shared" si="0"/>
        <v>0</v>
      </c>
      <c r="G50" s="14"/>
      <c r="H50" s="28"/>
      <c r="I50" s="29"/>
      <c r="J50" s="28"/>
      <c r="K50" s="12"/>
    </row>
    <row r="51" spans="1:11" ht="15.75" x14ac:dyDescent="0.25">
      <c r="A51" s="14"/>
      <c r="B51" s="15" t="s">
        <v>90</v>
      </c>
      <c r="C51" s="16">
        <f>SUM(C7:C50)</f>
        <v>484.46</v>
      </c>
      <c r="D51" s="16">
        <f>SUM(D7:D50)</f>
        <v>1015.9330000000001</v>
      </c>
      <c r="E51" s="17"/>
      <c r="F51" s="18">
        <f t="shared" si="0"/>
        <v>1500.393</v>
      </c>
      <c r="G51" s="19"/>
      <c r="H51" s="16">
        <f>SUM(H7:H50)</f>
        <v>315.69</v>
      </c>
      <c r="I51" s="17"/>
      <c r="J51" s="16">
        <f>SUM(J7:J50)</f>
        <v>1015.9330000000001</v>
      </c>
      <c r="K51" s="20">
        <f>C51-H51</f>
        <v>168.76999999999998</v>
      </c>
    </row>
    <row r="54" spans="1:11" ht="15.75" x14ac:dyDescent="0.25">
      <c r="B54" s="21" t="s">
        <v>100</v>
      </c>
      <c r="F54" s="22"/>
      <c r="G54" s="224" t="s">
        <v>263</v>
      </c>
      <c r="H54" s="225"/>
    </row>
    <row r="55" spans="1:11" x14ac:dyDescent="0.25">
      <c r="B55" s="21"/>
      <c r="F55" s="23" t="s">
        <v>93</v>
      </c>
      <c r="G55" s="24"/>
      <c r="H55" s="24"/>
    </row>
    <row r="56" spans="1:11" ht="15.75" x14ac:dyDescent="0.25">
      <c r="B56" s="21" t="s">
        <v>94</v>
      </c>
      <c r="F56" s="22"/>
      <c r="G56" s="224" t="s">
        <v>264</v>
      </c>
      <c r="H56" s="225"/>
    </row>
    <row r="57" spans="1:11" x14ac:dyDescent="0.25">
      <c r="F57" s="23" t="s">
        <v>93</v>
      </c>
      <c r="G57" s="24"/>
      <c r="H57" s="24"/>
    </row>
  </sheetData>
  <mergeCells count="12">
    <mergeCell ref="G54:H54"/>
    <mergeCell ref="G56:H56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0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zoomScale="75" workbookViewId="0">
      <selection activeCell="A4" sqref="A3:K29"/>
    </sheetView>
  </sheetViews>
  <sheetFormatPr defaultRowHeight="15" x14ac:dyDescent="0.25"/>
  <cols>
    <col min="1" max="1" width="7.28515625" customWidth="1"/>
    <col min="2" max="2" width="27.140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7.1406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7.1406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7.1406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7.1406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7.1406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7.1406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7.1406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7.1406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7.1406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7.1406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7.1406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7.1406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7.1406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7.1406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7.1406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7.1406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7.1406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7.1406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7.1406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7.1406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7.1406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7.1406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7.1406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7.1406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7.1406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7.1406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7.1406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7.1406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7.1406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7.1406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7.1406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7.1406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7.1406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7.1406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7.1406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7.1406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7.1406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7.1406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7.1406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7.1406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7.1406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7.1406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7.1406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7.1406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7.1406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7.1406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7.1406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7.1406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7.1406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7.1406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7.1406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7.1406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7.1406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7.1406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7.1406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7.1406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7.1406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7.1406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7.1406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7.1406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7.1406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7.1406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7.1406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265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266</v>
      </c>
    </row>
    <row r="3" spans="1:13" ht="61.5" customHeight="1" x14ac:dyDescent="0.25">
      <c r="A3" s="2"/>
      <c r="B3" s="228" t="s">
        <v>267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3" ht="31.5" customHeight="1" x14ac:dyDescent="0.25">
      <c r="A4" s="230" t="s">
        <v>3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3" ht="33" customHeight="1" x14ac:dyDescent="0.25">
      <c r="A5" s="231" t="s">
        <v>4</v>
      </c>
      <c r="B5" s="231" t="s">
        <v>5</v>
      </c>
      <c r="C5" s="232" t="s">
        <v>6</v>
      </c>
      <c r="D5" s="232"/>
      <c r="E5" s="232"/>
      <c r="F5" s="232" t="s">
        <v>7</v>
      </c>
      <c r="G5" s="232" t="s">
        <v>8</v>
      </c>
      <c r="H5" s="232"/>
      <c r="I5" s="232"/>
      <c r="J5" s="232"/>
      <c r="K5" s="233" t="s">
        <v>9</v>
      </c>
    </row>
    <row r="6" spans="1:13" ht="158.25" customHeight="1" x14ac:dyDescent="0.25">
      <c r="A6" s="231"/>
      <c r="B6" s="231"/>
      <c r="C6" s="5" t="s">
        <v>10</v>
      </c>
      <c r="D6" s="5" t="s">
        <v>11</v>
      </c>
      <c r="E6" s="5" t="s">
        <v>12</v>
      </c>
      <c r="F6" s="232"/>
      <c r="G6" s="6" t="s">
        <v>13</v>
      </c>
      <c r="H6" s="5" t="s">
        <v>14</v>
      </c>
      <c r="I6" s="5" t="s">
        <v>15</v>
      </c>
      <c r="J6" s="5" t="s">
        <v>14</v>
      </c>
      <c r="K6" s="233"/>
    </row>
    <row r="7" spans="1:13" ht="31.5" x14ac:dyDescent="0.25">
      <c r="A7" s="13">
        <v>2</v>
      </c>
      <c r="B7" s="10" t="s">
        <v>268</v>
      </c>
      <c r="C7" s="9"/>
      <c r="D7" s="9">
        <v>0.4</v>
      </c>
      <c r="E7" s="10" t="s">
        <v>269</v>
      </c>
      <c r="F7" s="11">
        <f t="shared" ref="F7:F29" si="0">SUM(C7,D7)</f>
        <v>0.4</v>
      </c>
      <c r="G7" s="36"/>
      <c r="H7" s="9"/>
      <c r="I7" s="10" t="s">
        <v>269</v>
      </c>
      <c r="J7" s="9">
        <v>0.4</v>
      </c>
      <c r="K7" s="12"/>
    </row>
    <row r="8" spans="1:13" ht="31.5" x14ac:dyDescent="0.25">
      <c r="A8" s="13">
        <v>3</v>
      </c>
      <c r="B8" s="10" t="s">
        <v>270</v>
      </c>
      <c r="C8" s="9"/>
      <c r="D8" s="9">
        <v>24.8</v>
      </c>
      <c r="E8" s="10" t="s">
        <v>271</v>
      </c>
      <c r="F8" s="11">
        <f t="shared" si="0"/>
        <v>24.8</v>
      </c>
      <c r="G8" s="36"/>
      <c r="H8" s="9"/>
      <c r="I8" s="10" t="s">
        <v>271</v>
      </c>
      <c r="J8" s="9">
        <v>24.8</v>
      </c>
      <c r="K8" s="12"/>
    </row>
    <row r="9" spans="1:13" ht="31.5" x14ac:dyDescent="0.25">
      <c r="A9" s="13">
        <v>4</v>
      </c>
      <c r="B9" s="10" t="s">
        <v>272</v>
      </c>
      <c r="C9" s="9"/>
      <c r="D9" s="9">
        <v>49.5</v>
      </c>
      <c r="E9" s="10" t="s">
        <v>271</v>
      </c>
      <c r="F9" s="11">
        <f t="shared" si="0"/>
        <v>49.5</v>
      </c>
      <c r="G9" s="36"/>
      <c r="H9" s="9"/>
      <c r="I9" s="10" t="s">
        <v>271</v>
      </c>
      <c r="J9" s="9">
        <v>49.5</v>
      </c>
      <c r="K9" s="12"/>
    </row>
    <row r="10" spans="1:13" ht="31.5" x14ac:dyDescent="0.25">
      <c r="A10" s="13">
        <v>5</v>
      </c>
      <c r="B10" s="8" t="s">
        <v>273</v>
      </c>
      <c r="C10" s="9"/>
      <c r="D10" s="9">
        <v>63</v>
      </c>
      <c r="E10" s="10" t="s">
        <v>271</v>
      </c>
      <c r="F10" s="11">
        <f t="shared" si="0"/>
        <v>63</v>
      </c>
      <c r="G10" s="36"/>
      <c r="H10" s="9"/>
      <c r="I10" s="10" t="s">
        <v>271</v>
      </c>
      <c r="J10" s="9">
        <v>63</v>
      </c>
      <c r="K10" s="12"/>
    </row>
    <row r="11" spans="1:13" ht="31.5" x14ac:dyDescent="0.25">
      <c r="A11" s="13">
        <v>6</v>
      </c>
      <c r="B11" s="10" t="s">
        <v>274</v>
      </c>
      <c r="C11" s="9"/>
      <c r="D11" s="9">
        <v>182.8</v>
      </c>
      <c r="E11" s="10" t="s">
        <v>271</v>
      </c>
      <c r="F11" s="11">
        <f t="shared" si="0"/>
        <v>182.8</v>
      </c>
      <c r="G11" s="36"/>
      <c r="H11" s="9"/>
      <c r="I11" s="10" t="s">
        <v>271</v>
      </c>
      <c r="J11" s="9">
        <v>182.8</v>
      </c>
      <c r="K11" s="12"/>
    </row>
    <row r="12" spans="1:13" ht="31.5" x14ac:dyDescent="0.25">
      <c r="A12" s="13">
        <v>7</v>
      </c>
      <c r="B12" s="10" t="s">
        <v>275</v>
      </c>
      <c r="C12" s="9"/>
      <c r="D12" s="9">
        <v>18.899999999999999</v>
      </c>
      <c r="E12" s="10" t="s">
        <v>276</v>
      </c>
      <c r="F12" s="11">
        <f t="shared" si="0"/>
        <v>18.899999999999999</v>
      </c>
      <c r="G12" s="36"/>
      <c r="H12" s="9"/>
      <c r="I12" s="10" t="s">
        <v>276</v>
      </c>
      <c r="J12" s="9">
        <v>18.899999999999999</v>
      </c>
      <c r="K12" s="12"/>
    </row>
    <row r="13" spans="1:13" ht="31.5" x14ac:dyDescent="0.25">
      <c r="A13" s="13">
        <v>8</v>
      </c>
      <c r="B13" s="10" t="s">
        <v>274</v>
      </c>
      <c r="C13" s="9"/>
      <c r="D13" s="9">
        <v>125</v>
      </c>
      <c r="E13" s="10" t="s">
        <v>271</v>
      </c>
      <c r="F13" s="11">
        <f t="shared" si="0"/>
        <v>125</v>
      </c>
      <c r="G13" s="36"/>
      <c r="H13" s="9"/>
      <c r="I13" s="10" t="s">
        <v>271</v>
      </c>
      <c r="J13" s="9">
        <v>125</v>
      </c>
      <c r="K13" s="12"/>
    </row>
    <row r="14" spans="1:13" ht="15.75" x14ac:dyDescent="0.25">
      <c r="A14" s="13">
        <v>9</v>
      </c>
      <c r="B14" s="10" t="s">
        <v>277</v>
      </c>
      <c r="C14" s="9"/>
      <c r="D14" s="9">
        <v>250</v>
      </c>
      <c r="E14" s="10" t="s">
        <v>278</v>
      </c>
      <c r="F14" s="11">
        <f t="shared" si="0"/>
        <v>250</v>
      </c>
      <c r="G14" s="36"/>
      <c r="H14" s="9"/>
      <c r="I14" s="10" t="s">
        <v>278</v>
      </c>
      <c r="J14" s="9">
        <v>250</v>
      </c>
      <c r="K14" s="12"/>
    </row>
    <row r="15" spans="1:13" ht="31.5" x14ac:dyDescent="0.25">
      <c r="A15" s="13">
        <v>10</v>
      </c>
      <c r="B15" s="10" t="s">
        <v>270</v>
      </c>
      <c r="C15" s="9"/>
      <c r="D15" s="9">
        <v>10.6</v>
      </c>
      <c r="E15" s="10" t="s">
        <v>276</v>
      </c>
      <c r="F15" s="11">
        <f t="shared" si="0"/>
        <v>10.6</v>
      </c>
      <c r="G15" s="36"/>
      <c r="H15" s="9"/>
      <c r="I15" s="10" t="s">
        <v>276</v>
      </c>
      <c r="J15" s="9">
        <v>10.6</v>
      </c>
      <c r="K15" s="12"/>
    </row>
    <row r="16" spans="1:13" ht="15.75" x14ac:dyDescent="0.25">
      <c r="A16" s="13">
        <v>11</v>
      </c>
      <c r="B16" s="10" t="s">
        <v>279</v>
      </c>
      <c r="C16" s="9"/>
      <c r="D16" s="9">
        <v>4.3</v>
      </c>
      <c r="E16" s="10" t="s">
        <v>280</v>
      </c>
      <c r="F16" s="11">
        <f t="shared" si="0"/>
        <v>4.3</v>
      </c>
      <c r="G16" s="36"/>
      <c r="H16" s="9"/>
      <c r="I16" s="10" t="s">
        <v>280</v>
      </c>
      <c r="J16" s="9">
        <v>4.3</v>
      </c>
      <c r="K16" s="12"/>
    </row>
    <row r="17" spans="1:11" ht="31.5" x14ac:dyDescent="0.25">
      <c r="A17" s="13">
        <v>12</v>
      </c>
      <c r="B17" s="10" t="s">
        <v>281</v>
      </c>
      <c r="C17" s="9"/>
      <c r="D17" s="9">
        <v>143.80000000000001</v>
      </c>
      <c r="E17" s="10" t="s">
        <v>271</v>
      </c>
      <c r="F17" s="11">
        <f t="shared" si="0"/>
        <v>143.80000000000001</v>
      </c>
      <c r="G17" s="36"/>
      <c r="H17" s="9"/>
      <c r="I17" s="10" t="s">
        <v>271</v>
      </c>
      <c r="J17" s="9">
        <v>143.80000000000001</v>
      </c>
      <c r="K17" s="12"/>
    </row>
    <row r="18" spans="1:11" ht="47.25" x14ac:dyDescent="0.25">
      <c r="A18" s="13">
        <v>13</v>
      </c>
      <c r="B18" s="10" t="s">
        <v>282</v>
      </c>
      <c r="C18" s="9"/>
      <c r="D18" s="9">
        <v>63.5</v>
      </c>
      <c r="E18" s="10" t="s">
        <v>271</v>
      </c>
      <c r="F18" s="11">
        <f t="shared" si="0"/>
        <v>63.5</v>
      </c>
      <c r="G18" s="36"/>
      <c r="H18" s="9"/>
      <c r="I18" s="10" t="s">
        <v>271</v>
      </c>
      <c r="J18" s="9">
        <v>63.5</v>
      </c>
      <c r="K18" s="12"/>
    </row>
    <row r="19" spans="1:11" ht="15.75" x14ac:dyDescent="0.25">
      <c r="A19" s="13">
        <v>14</v>
      </c>
      <c r="B19" s="10" t="s">
        <v>283</v>
      </c>
      <c r="C19" s="9"/>
      <c r="D19" s="9">
        <v>9.6999999999999993</v>
      </c>
      <c r="E19" s="10" t="s">
        <v>284</v>
      </c>
      <c r="F19" s="11">
        <f t="shared" si="0"/>
        <v>9.6999999999999993</v>
      </c>
      <c r="G19" s="36"/>
      <c r="H19" s="9"/>
      <c r="I19" s="10" t="s">
        <v>284</v>
      </c>
      <c r="J19" s="9">
        <v>9.6999999999999993</v>
      </c>
      <c r="K19" s="12"/>
    </row>
    <row r="20" spans="1:11" ht="15.75" x14ac:dyDescent="0.25">
      <c r="A20" s="13">
        <v>15</v>
      </c>
      <c r="B20" s="10" t="s">
        <v>285</v>
      </c>
      <c r="C20" s="9"/>
      <c r="D20" s="9">
        <v>86.6</v>
      </c>
      <c r="E20" s="10" t="s">
        <v>284</v>
      </c>
      <c r="F20" s="11">
        <f t="shared" si="0"/>
        <v>86.6</v>
      </c>
      <c r="G20" s="36"/>
      <c r="H20" s="9"/>
      <c r="I20" s="10" t="s">
        <v>284</v>
      </c>
      <c r="J20" s="9">
        <v>86.6</v>
      </c>
      <c r="K20" s="12"/>
    </row>
    <row r="21" spans="1:11" ht="15.75" x14ac:dyDescent="0.25">
      <c r="A21" s="13">
        <v>16</v>
      </c>
      <c r="B21" s="10" t="s">
        <v>277</v>
      </c>
      <c r="C21" s="9"/>
      <c r="D21" s="9">
        <v>737.5</v>
      </c>
      <c r="E21" s="10" t="s">
        <v>284</v>
      </c>
      <c r="F21" s="11">
        <f t="shared" si="0"/>
        <v>737.5</v>
      </c>
      <c r="G21" s="36"/>
      <c r="H21" s="9"/>
      <c r="I21" s="10" t="s">
        <v>284</v>
      </c>
      <c r="J21" s="9">
        <v>737.5</v>
      </c>
      <c r="K21" s="12"/>
    </row>
    <row r="22" spans="1:11" ht="31.5" x14ac:dyDescent="0.25">
      <c r="A22" s="13">
        <v>17</v>
      </c>
      <c r="B22" s="10" t="s">
        <v>268</v>
      </c>
      <c r="C22" s="9"/>
      <c r="D22" s="9">
        <v>1.4</v>
      </c>
      <c r="E22" s="10" t="s">
        <v>269</v>
      </c>
      <c r="F22" s="11">
        <f t="shared" si="0"/>
        <v>1.4</v>
      </c>
      <c r="G22" s="36"/>
      <c r="H22" s="9"/>
      <c r="I22" s="10" t="s">
        <v>269</v>
      </c>
      <c r="J22" s="9">
        <v>1.4</v>
      </c>
      <c r="K22" s="12"/>
    </row>
    <row r="23" spans="1:11" ht="15.75" x14ac:dyDescent="0.25">
      <c r="A23" s="13">
        <v>18</v>
      </c>
      <c r="B23" s="10" t="s">
        <v>277</v>
      </c>
      <c r="C23" s="9"/>
      <c r="D23" s="9">
        <v>3097.5</v>
      </c>
      <c r="E23" s="10" t="s">
        <v>284</v>
      </c>
      <c r="F23" s="11">
        <f t="shared" si="0"/>
        <v>3097.5</v>
      </c>
      <c r="G23" s="36"/>
      <c r="H23" s="9"/>
      <c r="I23" s="10" t="s">
        <v>284</v>
      </c>
      <c r="J23" s="9">
        <v>3097.5</v>
      </c>
      <c r="K23" s="12"/>
    </row>
    <row r="24" spans="1:11" ht="31.5" x14ac:dyDescent="0.25">
      <c r="A24" s="13">
        <v>19</v>
      </c>
      <c r="B24" s="10" t="s">
        <v>286</v>
      </c>
      <c r="C24" s="9"/>
      <c r="D24" s="9">
        <v>11.1</v>
      </c>
      <c r="E24" s="10" t="s">
        <v>271</v>
      </c>
      <c r="F24" s="11">
        <f t="shared" si="0"/>
        <v>11.1</v>
      </c>
      <c r="G24" s="36"/>
      <c r="H24" s="9"/>
      <c r="I24" s="10" t="s">
        <v>271</v>
      </c>
      <c r="J24" s="9">
        <v>11.1</v>
      </c>
      <c r="K24" s="12"/>
    </row>
    <row r="25" spans="1:11" ht="31.5" x14ac:dyDescent="0.25">
      <c r="A25" s="13">
        <v>20</v>
      </c>
      <c r="B25" s="10" t="s">
        <v>279</v>
      </c>
      <c r="C25" s="9"/>
      <c r="D25" s="9">
        <v>12.4</v>
      </c>
      <c r="E25" s="10" t="s">
        <v>271</v>
      </c>
      <c r="F25" s="11">
        <f t="shared" si="0"/>
        <v>12.4</v>
      </c>
      <c r="G25" s="36"/>
      <c r="H25" s="9"/>
      <c r="I25" s="10" t="s">
        <v>271</v>
      </c>
      <c r="J25" s="9">
        <v>12.4</v>
      </c>
      <c r="K25" s="12"/>
    </row>
    <row r="26" spans="1:11" ht="15.75" x14ac:dyDescent="0.25">
      <c r="A26" s="13">
        <v>21</v>
      </c>
      <c r="B26" s="10" t="s">
        <v>287</v>
      </c>
      <c r="C26" s="9">
        <v>110</v>
      </c>
      <c r="D26" s="9"/>
      <c r="E26" s="10"/>
      <c r="F26" s="11">
        <f t="shared" si="0"/>
        <v>110</v>
      </c>
      <c r="G26" s="36">
        <v>2240</v>
      </c>
      <c r="H26" s="9">
        <v>17.5</v>
      </c>
      <c r="I26" s="10" t="s">
        <v>288</v>
      </c>
      <c r="J26" s="9"/>
      <c r="K26" s="12"/>
    </row>
    <row r="27" spans="1:11" ht="15.75" x14ac:dyDescent="0.25">
      <c r="A27" s="27">
        <v>22</v>
      </c>
      <c r="B27" s="14"/>
      <c r="C27" s="28"/>
      <c r="D27" s="28"/>
      <c r="E27" s="29"/>
      <c r="F27" s="11">
        <f t="shared" si="0"/>
        <v>0</v>
      </c>
      <c r="G27" s="84"/>
      <c r="H27" s="28"/>
      <c r="I27" s="10"/>
      <c r="J27" s="28"/>
      <c r="K27" s="12"/>
    </row>
    <row r="28" spans="1:11" ht="15.75" x14ac:dyDescent="0.25">
      <c r="A28" s="27"/>
      <c r="B28" s="14"/>
      <c r="C28" s="28"/>
      <c r="D28" s="28"/>
      <c r="E28" s="29"/>
      <c r="F28" s="11">
        <f t="shared" si="0"/>
        <v>0</v>
      </c>
      <c r="G28" s="14"/>
      <c r="H28" s="28"/>
      <c r="I28" s="29"/>
      <c r="J28" s="28"/>
      <c r="K28" s="12"/>
    </row>
    <row r="29" spans="1:11" ht="15.75" x14ac:dyDescent="0.25">
      <c r="A29" s="14"/>
      <c r="B29" s="15" t="s">
        <v>90</v>
      </c>
      <c r="C29" s="16">
        <f>SUM(C7:C28)</f>
        <v>110</v>
      </c>
      <c r="D29" s="16">
        <f>SUM(D7:D28)</f>
        <v>4892.8</v>
      </c>
      <c r="E29" s="17"/>
      <c r="F29" s="18">
        <f t="shared" si="0"/>
        <v>5002.8</v>
      </c>
      <c r="G29" s="19"/>
      <c r="H29" s="16">
        <f>SUM(H7:H28)</f>
        <v>17.5</v>
      </c>
      <c r="I29" s="17"/>
      <c r="J29" s="16">
        <f>SUM(J7:J28)</f>
        <v>4892.8</v>
      </c>
      <c r="K29" s="20">
        <f>C29-H29</f>
        <v>92.5</v>
      </c>
    </row>
    <row r="32" spans="1:11" ht="15.75" x14ac:dyDescent="0.25">
      <c r="B32" s="21" t="s">
        <v>289</v>
      </c>
      <c r="F32" s="22"/>
      <c r="G32" s="224" t="s">
        <v>290</v>
      </c>
      <c r="H32" s="225"/>
    </row>
    <row r="33" spans="2:8" x14ac:dyDescent="0.25">
      <c r="B33" s="21"/>
      <c r="F33" s="23" t="s">
        <v>93</v>
      </c>
      <c r="G33" s="24"/>
      <c r="H33" s="24"/>
    </row>
    <row r="34" spans="2:8" ht="15.75" x14ac:dyDescent="0.25">
      <c r="B34" s="21" t="s">
        <v>94</v>
      </c>
      <c r="F34" s="22"/>
      <c r="G34" s="224" t="s">
        <v>291</v>
      </c>
      <c r="H34" s="225"/>
    </row>
    <row r="35" spans="2:8" x14ac:dyDescent="0.25">
      <c r="F35" s="23" t="s">
        <v>93</v>
      </c>
      <c r="G35" s="24"/>
      <c r="H35" s="24"/>
    </row>
  </sheetData>
  <mergeCells count="10">
    <mergeCell ref="G32:H32"/>
    <mergeCell ref="G34:H34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8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21</vt:i4>
      </vt:variant>
    </vt:vector>
  </HeadingPairs>
  <TitlesOfParts>
    <vt:vector size="43" baseType="lpstr">
      <vt:lpstr>Олександрівська КЛК</vt:lpstr>
      <vt:lpstr>КМКЛШМД</vt:lpstr>
      <vt:lpstr>КМДКЛ№2</vt:lpstr>
      <vt:lpstr>ДКЛ№5 Святошинского р.</vt:lpstr>
      <vt:lpstr>ДКЛ№6 Шевченківсого р.</vt:lpstr>
      <vt:lpstr>ДКЛ№7 Печеркого р.</vt:lpstr>
      <vt:lpstr>ДКЛ№9 Подільского р.</vt:lpstr>
      <vt:lpstr>КМКЛ№1</vt:lpstr>
      <vt:lpstr>КМКЛ№3</vt:lpstr>
      <vt:lpstr>КМКЛ№4</vt:lpstr>
      <vt:lpstr>КМКЛ№5</vt:lpstr>
      <vt:lpstr>КМКЛ№6</vt:lpstr>
      <vt:lpstr>КМКЛ№7</vt:lpstr>
      <vt:lpstr>КМКЛ№8</vt:lpstr>
      <vt:lpstr>КМКЛ№10</vt:lpstr>
      <vt:lpstr>КМКЛ№12</vt:lpstr>
      <vt:lpstr>КМКЛ№15 Поділ. р.</vt:lpstr>
      <vt:lpstr>КМКЛ№18</vt:lpstr>
      <vt:lpstr>КМКЛ№11</vt:lpstr>
      <vt:lpstr>"ПСИХІАТРІЯ" ВОКРМР (КМДА)</vt:lpstr>
      <vt:lpstr>"ФТИЗІАТРІЯ"</vt:lpstr>
      <vt:lpstr>ДЕРМАТОВЕНЕРОЛОГІЯ</vt:lpstr>
      <vt:lpstr>'"ПСИХІАТРІЯ" ВОКРМР (КМДА)'!Область_печати</vt:lpstr>
      <vt:lpstr>'"ФТИЗІАТРІЯ"'!Область_печати</vt:lpstr>
      <vt:lpstr>ДЕРМАТОВЕНЕРОЛОГІЯ!Область_печати</vt:lpstr>
      <vt:lpstr>'ДКЛ№5 Святошинского р.'!Область_печати</vt:lpstr>
      <vt:lpstr>'ДКЛ№6 Шевченківсого р.'!Область_печати</vt:lpstr>
      <vt:lpstr>'ДКЛ№7 Печеркого р.'!Область_печати</vt:lpstr>
      <vt:lpstr>'ДКЛ№9 Подільского р.'!Область_печати</vt:lpstr>
      <vt:lpstr>КМДКЛ№2!Область_печати</vt:lpstr>
      <vt:lpstr>КМКЛ№1!Область_печати</vt:lpstr>
      <vt:lpstr>КМКЛ№10!Область_печати</vt:lpstr>
      <vt:lpstr>КМКЛ№11!Область_печати</vt:lpstr>
      <vt:lpstr>КМКЛ№12!Область_печати</vt:lpstr>
      <vt:lpstr>'КМКЛ№15 Поділ. р.'!Область_печати</vt:lpstr>
      <vt:lpstr>КМКЛ№18!Область_печати</vt:lpstr>
      <vt:lpstr>КМКЛ№3!Область_печати</vt:lpstr>
      <vt:lpstr>КМКЛ№4!Область_печати</vt:lpstr>
      <vt:lpstr>КМКЛ№5!Область_печати</vt:lpstr>
      <vt:lpstr>КМКЛ№6!Область_печати</vt:lpstr>
      <vt:lpstr>КМКЛ№8!Область_печати</vt:lpstr>
      <vt:lpstr>КМКЛШМД!Область_печати</vt:lpstr>
      <vt:lpstr>'Олександрівська КЛК'!Область_печати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kadevalssd</cp:lastModifiedBy>
  <cp:lastPrinted>2017-09-07T05:44:19Z</cp:lastPrinted>
  <dcterms:created xsi:type="dcterms:W3CDTF">2017-09-06T12:41:31Z</dcterms:created>
  <dcterms:modified xsi:type="dcterms:W3CDTF">2020-07-23T09:10:28Z</dcterms:modified>
</cp:coreProperties>
</file>