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uhgalter\Documents\2 квартал\Багатопрофільна стаціонарна мед.доп.населен\"/>
    </mc:Choice>
  </mc:AlternateContent>
  <xr:revisionPtr revIDLastSave="0" documentId="8_{54062450-7F24-4515-B6FB-B0C4D26E5CC7}" xr6:coauthVersionLast="47" xr6:coauthVersionMax="47" xr10:uidLastSave="{00000000-0000-0000-0000-000000000000}"/>
  <bookViews>
    <workbookView xWindow="-108" yWindow="-108" windowWidth="23256" windowHeight="12576" firstSheet="11" activeTab="18" xr2:uid="{00000000-000D-0000-FFFF-FFFF00000000}"/>
  </bookViews>
  <sheets>
    <sheet name="Олександрівська" sheetId="212" r:id="rId1"/>
    <sheet name="кмшкл" sheetId="214" r:id="rId2"/>
    <sheet name="кмдкл1" sheetId="216" r:id="rId3"/>
    <sheet name="кмдкл2" sheetId="218" r:id="rId4"/>
    <sheet name="дкл3" sheetId="220" r:id="rId5"/>
    <sheet name="дкл5" sheetId="224" r:id="rId6"/>
    <sheet name="дкл6" sheetId="228" r:id="rId7"/>
    <sheet name="дкл7" sheetId="230" r:id="rId8"/>
    <sheet name="дкл9" sheetId="232" r:id="rId9"/>
    <sheet name="кмл2" sheetId="234" r:id="rId10"/>
    <sheet name="бланк (10)" sheetId="236" r:id="rId11"/>
    <sheet name="кмкл5" sheetId="238" r:id="rId12"/>
    <sheet name="кмкл6" sheetId="240" r:id="rId13"/>
    <sheet name="кмкл7" sheetId="242" r:id="rId14"/>
    <sheet name="кмкл10" sheetId="246" r:id="rId15"/>
    <sheet name="кмкл12" sheetId="247" r:id="rId16"/>
    <sheet name="кл15под" sheetId="249" r:id="rId17"/>
    <sheet name="кмкл18" sheetId="251" r:id="rId18"/>
    <sheet name="кмкл11" sheetId="253" r:id="rId19"/>
    <sheet name="ТМО Санаторного лікування" sheetId="255" r:id="rId20"/>
  </sheets>
  <definedNames>
    <definedName name="_xlnm.Print_Area" localSheetId="10">'бланк (10)'!$A$1:$K$25</definedName>
    <definedName name="_xlnm.Print_Area" localSheetId="4">дкл3!$A$1:$K$57</definedName>
    <definedName name="_xlnm.Print_Area" localSheetId="5">дкл5!$A$1:$K$58</definedName>
    <definedName name="_xlnm.Print_Area" localSheetId="6">дкл6!$A$1:$P$57</definedName>
    <definedName name="_xlnm.Print_Area" localSheetId="7">дкл7!$A$1:$K$24</definedName>
    <definedName name="_xlnm.Print_Area" localSheetId="8">дкл9!$A$1:$K$58</definedName>
    <definedName name="_xlnm.Print_Area" localSheetId="16">кл15под!$A$1:$K$28</definedName>
    <definedName name="_xlnm.Print_Area" localSheetId="2">кмдкл1!$A$1:$K$39</definedName>
    <definedName name="_xlnm.Print_Area" localSheetId="3">кмдкл2!$A$1:$K$25</definedName>
    <definedName name="_xlnm.Print_Area" localSheetId="14">кмкл10!$A$1:$K$49</definedName>
    <definedName name="_xlnm.Print_Area" localSheetId="18">кмкл11!$A$1:$K$58</definedName>
    <definedName name="_xlnm.Print_Area" localSheetId="15">кмкл12!$A$1:$K$29</definedName>
    <definedName name="_xlnm.Print_Area" localSheetId="17">кмкл18!$A$1:$K$38</definedName>
    <definedName name="_xlnm.Print_Area" localSheetId="11">кмкл5!$A$1:$K$31</definedName>
    <definedName name="_xlnm.Print_Area" localSheetId="12">кмкл6!$A$1:$K$22</definedName>
    <definedName name="_xlnm.Print_Area" localSheetId="13">кмкл7!$A$1:$K$58</definedName>
    <definedName name="_xlnm.Print_Area" localSheetId="9">кмл2!$A$1:$K$60</definedName>
    <definedName name="_xlnm.Print_Area" localSheetId="1">кмшкл!$A$1:$K$58</definedName>
    <definedName name="_xlnm.Print_Area" localSheetId="0">Олександрівська!$A$1:$K$35</definedName>
    <definedName name="_xlnm.Print_Area" localSheetId="19">'ТМО Санаторного лікування'!$A$1:$K$58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255" l="1"/>
  <c r="H50" i="255"/>
  <c r="F50" i="255"/>
  <c r="D50" i="255"/>
  <c r="C50" i="255"/>
  <c r="K50" i="255" s="1"/>
  <c r="F49" i="255"/>
  <c r="F48" i="255"/>
  <c r="F47" i="255"/>
  <c r="F46" i="255"/>
  <c r="F45" i="255"/>
  <c r="F44" i="255"/>
  <c r="F43" i="255"/>
  <c r="F42" i="255"/>
  <c r="F41" i="255"/>
  <c r="F40" i="255"/>
  <c r="F39" i="255"/>
  <c r="F38" i="255"/>
  <c r="F37" i="255"/>
  <c r="F36" i="255"/>
  <c r="F35" i="255"/>
  <c r="F34" i="255"/>
  <c r="F33" i="255"/>
  <c r="F32" i="255"/>
  <c r="F31" i="255"/>
  <c r="F30" i="255"/>
  <c r="F29" i="255"/>
  <c r="F28" i="255"/>
  <c r="F27" i="255"/>
  <c r="F26" i="255"/>
  <c r="F25" i="255"/>
  <c r="F24" i="255"/>
  <c r="F23" i="255"/>
  <c r="F22" i="255"/>
  <c r="F21" i="255"/>
  <c r="F20" i="255"/>
  <c r="F19" i="255"/>
  <c r="F18" i="255"/>
  <c r="F17" i="255"/>
  <c r="F16" i="255"/>
  <c r="F15" i="255"/>
  <c r="F14" i="255"/>
  <c r="F13" i="255"/>
  <c r="F12" i="255"/>
  <c r="F11" i="255"/>
  <c r="F10" i="255"/>
  <c r="F9" i="255"/>
  <c r="F8" i="255"/>
  <c r="F7" i="255"/>
  <c r="J50" i="253"/>
  <c r="H50" i="253"/>
  <c r="F50" i="253"/>
  <c r="D50" i="253"/>
  <c r="C50" i="253"/>
  <c r="K50" i="253" s="1"/>
  <c r="F49" i="253"/>
  <c r="F48" i="253"/>
  <c r="F47" i="253"/>
  <c r="F46" i="253"/>
  <c r="F45" i="253"/>
  <c r="F44" i="253"/>
  <c r="F43" i="253"/>
  <c r="F42" i="253"/>
  <c r="F41" i="253"/>
  <c r="F40" i="253"/>
  <c r="F39" i="253"/>
  <c r="F38" i="253"/>
  <c r="F37" i="253"/>
  <c r="F36" i="253"/>
  <c r="F35" i="253"/>
  <c r="F34" i="253"/>
  <c r="F33" i="253"/>
  <c r="F32" i="253"/>
  <c r="F31" i="253"/>
  <c r="F30" i="253"/>
  <c r="F29" i="253"/>
  <c r="F28" i="253"/>
  <c r="F27" i="253"/>
  <c r="F26" i="253"/>
  <c r="F25" i="253"/>
  <c r="F24" i="253"/>
  <c r="F23" i="253"/>
  <c r="F22" i="253"/>
  <c r="F21" i="253"/>
  <c r="F20" i="253"/>
  <c r="F19" i="253"/>
  <c r="F18" i="253"/>
  <c r="F17" i="253"/>
  <c r="F16" i="253"/>
  <c r="F15" i="253"/>
  <c r="F14" i="253"/>
  <c r="F13" i="253"/>
  <c r="F12" i="253"/>
  <c r="F11" i="253"/>
  <c r="F10" i="253"/>
  <c r="F9" i="253"/>
  <c r="F8" i="253"/>
  <c r="F7" i="253"/>
  <c r="K30" i="251"/>
  <c r="H30" i="251"/>
  <c r="D30" i="251"/>
  <c r="C30" i="251"/>
  <c r="I25" i="251"/>
  <c r="F25" i="251"/>
  <c r="I24" i="251"/>
  <c r="F24" i="251"/>
  <c r="J23" i="251"/>
  <c r="I23" i="251"/>
  <c r="F23" i="251"/>
  <c r="J22" i="251"/>
  <c r="I22" i="251"/>
  <c r="F22" i="251"/>
  <c r="J21" i="251"/>
  <c r="I21" i="251"/>
  <c r="F21" i="251"/>
  <c r="J20" i="251"/>
  <c r="I20" i="251"/>
  <c r="F20" i="251"/>
  <c r="J19" i="251"/>
  <c r="I19" i="251"/>
  <c r="F19" i="251"/>
  <c r="J18" i="251"/>
  <c r="I18" i="251"/>
  <c r="F18" i="251"/>
  <c r="J17" i="251"/>
  <c r="I17" i="251"/>
  <c r="F17" i="251"/>
  <c r="J16" i="251"/>
  <c r="I16" i="251"/>
  <c r="F16" i="251"/>
  <c r="J15" i="251"/>
  <c r="I15" i="251"/>
  <c r="F15" i="251"/>
  <c r="I14" i="251"/>
  <c r="F14" i="251"/>
  <c r="J14" i="251" s="1"/>
  <c r="I13" i="251"/>
  <c r="F13" i="251"/>
  <c r="J13" i="251" s="1"/>
  <c r="J12" i="251"/>
  <c r="I12" i="251"/>
  <c r="F12" i="251"/>
  <c r="J11" i="251"/>
  <c r="I11" i="251"/>
  <c r="F11" i="251"/>
  <c r="I10" i="251"/>
  <c r="F10" i="251"/>
  <c r="F30" i="251" s="1"/>
  <c r="I9" i="251"/>
  <c r="F9" i="251"/>
  <c r="J9" i="251" s="1"/>
  <c r="J8" i="251"/>
  <c r="I8" i="251"/>
  <c r="F8" i="251"/>
  <c r="J7" i="251"/>
  <c r="I7" i="251"/>
  <c r="F7" i="251"/>
  <c r="H20" i="249"/>
  <c r="F20" i="249"/>
  <c r="D20" i="249"/>
  <c r="C20" i="249"/>
  <c r="K20" i="249" s="1"/>
  <c r="F19" i="249"/>
  <c r="F18" i="249"/>
  <c r="F17" i="249"/>
  <c r="J16" i="249"/>
  <c r="I16" i="249"/>
  <c r="F16" i="249"/>
  <c r="J15" i="249"/>
  <c r="I15" i="249"/>
  <c r="F15" i="249"/>
  <c r="J14" i="249"/>
  <c r="I14" i="249"/>
  <c r="F14" i="249"/>
  <c r="J13" i="249"/>
  <c r="I13" i="249"/>
  <c r="F13" i="249"/>
  <c r="J12" i="249"/>
  <c r="F12" i="249"/>
  <c r="J11" i="249"/>
  <c r="I11" i="249"/>
  <c r="F11" i="249"/>
  <c r="J10" i="249"/>
  <c r="J20" i="249" s="1"/>
  <c r="I10" i="249"/>
  <c r="F10" i="249"/>
  <c r="F9" i="249"/>
  <c r="F8" i="249"/>
  <c r="F7" i="249"/>
  <c r="J20" i="247"/>
  <c r="H20" i="247"/>
  <c r="F20" i="247"/>
  <c r="D20" i="247"/>
  <c r="C20" i="247"/>
  <c r="K20" i="247" s="1"/>
  <c r="F19" i="247"/>
  <c r="F18" i="247"/>
  <c r="F17" i="247"/>
  <c r="F16" i="247"/>
  <c r="F15" i="247"/>
  <c r="F14" i="247"/>
  <c r="F13" i="247"/>
  <c r="F12" i="247"/>
  <c r="F11" i="247"/>
  <c r="F10" i="247"/>
  <c r="F9" i="247"/>
  <c r="F8" i="247"/>
  <c r="F7" i="247"/>
  <c r="J30" i="251" l="1"/>
  <c r="J10" i="251"/>
  <c r="H35" i="246"/>
  <c r="K35" i="246" s="1"/>
  <c r="D35" i="246"/>
  <c r="F35" i="246" s="1"/>
  <c r="F19" i="246"/>
  <c r="J18" i="246"/>
  <c r="F18" i="246"/>
  <c r="J17" i="246"/>
  <c r="F17" i="246"/>
  <c r="J16" i="246"/>
  <c r="F16" i="246"/>
  <c r="J15" i="246"/>
  <c r="F15" i="246"/>
  <c r="J14" i="246"/>
  <c r="F14" i="246"/>
  <c r="J13" i="246"/>
  <c r="F13" i="246"/>
  <c r="J12" i="246"/>
  <c r="F12" i="246"/>
  <c r="J11" i="246"/>
  <c r="F11" i="246"/>
  <c r="J10" i="246"/>
  <c r="F10" i="246"/>
  <c r="J9" i="246"/>
  <c r="F9" i="246"/>
  <c r="J8" i="246"/>
  <c r="F8" i="246"/>
  <c r="J7" i="246"/>
  <c r="J35" i="246" s="1"/>
  <c r="F7" i="246"/>
  <c r="J50" i="242"/>
  <c r="H50" i="242"/>
  <c r="F50" i="242"/>
  <c r="D50" i="242"/>
  <c r="C50" i="242"/>
  <c r="K50" i="242" s="1"/>
  <c r="F49" i="242"/>
  <c r="F48" i="242"/>
  <c r="F47" i="242"/>
  <c r="F46" i="242"/>
  <c r="F45" i="242"/>
  <c r="F44" i="242"/>
  <c r="F43" i="242"/>
  <c r="F42" i="242"/>
  <c r="F41" i="242"/>
  <c r="F40" i="242"/>
  <c r="F39" i="242"/>
  <c r="F38" i="242"/>
  <c r="F37" i="242"/>
  <c r="F36" i="242"/>
  <c r="F35" i="242"/>
  <c r="F34" i="242"/>
  <c r="F33" i="242"/>
  <c r="F32" i="242"/>
  <c r="F31" i="242"/>
  <c r="F30" i="242"/>
  <c r="F29" i="242"/>
  <c r="F28" i="242"/>
  <c r="F27" i="242"/>
  <c r="F26" i="242"/>
  <c r="F25" i="242"/>
  <c r="F24" i="242"/>
  <c r="F23" i="242"/>
  <c r="F22" i="242"/>
  <c r="F21" i="242"/>
  <c r="F20" i="242"/>
  <c r="F19" i="242"/>
  <c r="F18" i="242"/>
  <c r="F17" i="242"/>
  <c r="F16" i="242"/>
  <c r="F15" i="242"/>
  <c r="F14" i="242"/>
  <c r="F13" i="242"/>
  <c r="F12" i="242"/>
  <c r="F11" i="242"/>
  <c r="F10" i="242"/>
  <c r="F9" i="242"/>
  <c r="F8" i="242"/>
  <c r="F7" i="242"/>
  <c r="J14" i="240"/>
  <c r="H14" i="240"/>
  <c r="D14" i="240"/>
  <c r="C14" i="240"/>
  <c r="K14" i="240" s="1"/>
  <c r="F13" i="240"/>
  <c r="F12" i="240"/>
  <c r="F11" i="240"/>
  <c r="F10" i="240"/>
  <c r="F9" i="240"/>
  <c r="F8" i="240"/>
  <c r="F14" i="240" s="1"/>
  <c r="F7" i="240"/>
  <c r="J22" i="238"/>
  <c r="H22" i="238"/>
  <c r="C22" i="238"/>
  <c r="K22" i="238" s="1"/>
  <c r="F20" i="238"/>
  <c r="F19" i="238"/>
  <c r="F18" i="238"/>
  <c r="F17" i="238"/>
  <c r="F16" i="238"/>
  <c r="F15" i="238"/>
  <c r="F13" i="238"/>
  <c r="D13" i="238"/>
  <c r="D12" i="238"/>
  <c r="F11" i="238"/>
  <c r="D11" i="238"/>
  <c r="F10" i="238"/>
  <c r="D8" i="238"/>
  <c r="F7" i="238"/>
  <c r="D7" i="238"/>
  <c r="D22" i="238" s="1"/>
  <c r="F22" i="238" s="1"/>
  <c r="J17" i="236"/>
  <c r="H17" i="236"/>
  <c r="F17" i="236"/>
  <c r="D17" i="236"/>
  <c r="C17" i="236"/>
  <c r="K17" i="236" s="1"/>
  <c r="F16" i="236"/>
  <c r="F15" i="236"/>
  <c r="F14" i="236"/>
  <c r="F13" i="236"/>
  <c r="F12" i="236"/>
  <c r="F11" i="236"/>
  <c r="F10" i="236"/>
  <c r="F9" i="236"/>
  <c r="F8" i="236"/>
  <c r="F7" i="236"/>
  <c r="J52" i="234"/>
  <c r="H52" i="234"/>
  <c r="C52" i="234"/>
  <c r="F51" i="234"/>
  <c r="F50" i="234"/>
  <c r="F49" i="234"/>
  <c r="F48" i="234"/>
  <c r="F47" i="234"/>
  <c r="F46" i="234"/>
  <c r="F45" i="234"/>
  <c r="F44" i="234"/>
  <c r="F43" i="234"/>
  <c r="F42" i="234"/>
  <c r="F41" i="234"/>
  <c r="F40" i="234"/>
  <c r="F39" i="234"/>
  <c r="F38" i="234"/>
  <c r="F37" i="234"/>
  <c r="F36" i="234"/>
  <c r="F35" i="234"/>
  <c r="F34" i="234"/>
  <c r="F33" i="234"/>
  <c r="F32" i="234"/>
  <c r="F31" i="234"/>
  <c r="F30" i="234"/>
  <c r="F29" i="234"/>
  <c r="F28" i="234"/>
  <c r="F27" i="234"/>
  <c r="F26" i="234"/>
  <c r="F25" i="234"/>
  <c r="F24" i="234"/>
  <c r="F23" i="234"/>
  <c r="F22" i="234"/>
  <c r="F21" i="234"/>
  <c r="F20" i="234"/>
  <c r="F19" i="234"/>
  <c r="F18" i="234"/>
  <c r="F17" i="234"/>
  <c r="F16" i="234"/>
  <c r="F15" i="234"/>
  <c r="F14" i="234"/>
  <c r="F13" i="234"/>
  <c r="D13" i="234"/>
  <c r="D52" i="234" s="1"/>
  <c r="F52" i="234" s="1"/>
  <c r="K52" i="234" s="1"/>
  <c r="F12" i="234"/>
  <c r="F11" i="234"/>
  <c r="F10" i="234"/>
  <c r="F9" i="234"/>
  <c r="F8" i="234"/>
  <c r="F7" i="234"/>
  <c r="J50" i="232"/>
  <c r="H50" i="232"/>
  <c r="F50" i="232"/>
  <c r="D50" i="232"/>
  <c r="C50" i="232"/>
  <c r="K50" i="232" s="1"/>
  <c r="F49" i="232"/>
  <c r="F48" i="232"/>
  <c r="F47" i="232"/>
  <c r="F46" i="232"/>
  <c r="F45" i="232"/>
  <c r="F44" i="232"/>
  <c r="F43" i="232"/>
  <c r="F42" i="232"/>
  <c r="F41" i="232"/>
  <c r="F40" i="232"/>
  <c r="F39" i="232"/>
  <c r="F38" i="232"/>
  <c r="F37" i="232"/>
  <c r="F36" i="232"/>
  <c r="F35" i="232"/>
  <c r="F34" i="232"/>
  <c r="F33" i="232"/>
  <c r="F32" i="232"/>
  <c r="F31" i="232"/>
  <c r="F30" i="232"/>
  <c r="F29" i="232"/>
  <c r="F28" i="232"/>
  <c r="F27" i="232"/>
  <c r="F26" i="232"/>
  <c r="F25" i="232"/>
  <c r="F24" i="232"/>
  <c r="F23" i="232"/>
  <c r="F22" i="232"/>
  <c r="F21" i="232"/>
  <c r="F20" i="232"/>
  <c r="F19" i="232"/>
  <c r="F18" i="232"/>
  <c r="F17" i="232"/>
  <c r="F16" i="232"/>
  <c r="F15" i="232"/>
  <c r="F14" i="232"/>
  <c r="F13" i="232"/>
  <c r="F12" i="232"/>
  <c r="F11" i="232"/>
  <c r="F10" i="232"/>
  <c r="F9" i="232"/>
  <c r="F8" i="232"/>
  <c r="F7" i="232"/>
  <c r="J16" i="230"/>
  <c r="H16" i="230"/>
  <c r="F16" i="230"/>
  <c r="D16" i="230"/>
  <c r="C16" i="230"/>
  <c r="K16" i="230" s="1"/>
  <c r="F15" i="230"/>
  <c r="F14" i="230"/>
  <c r="F13" i="230"/>
  <c r="F12" i="230"/>
  <c r="F11" i="230"/>
  <c r="F10" i="230"/>
  <c r="F9" i="230"/>
  <c r="F8" i="230"/>
  <c r="F7" i="230"/>
  <c r="J49" i="228"/>
  <c r="H49" i="228"/>
  <c r="F49" i="228"/>
  <c r="D49" i="228"/>
  <c r="C49" i="228"/>
  <c r="K49" i="228" s="1"/>
  <c r="F48" i="228"/>
  <c r="F47" i="228"/>
  <c r="F46" i="228"/>
  <c r="F45" i="228"/>
  <c r="F44" i="228"/>
  <c r="F43" i="228"/>
  <c r="F42" i="228"/>
  <c r="F41" i="228"/>
  <c r="F40" i="228"/>
  <c r="F39" i="228"/>
  <c r="F38" i="228"/>
  <c r="F37" i="228"/>
  <c r="F36" i="228"/>
  <c r="F35" i="228"/>
  <c r="F34" i="228"/>
  <c r="F33" i="228"/>
  <c r="F32" i="228"/>
  <c r="F31" i="228"/>
  <c r="F30" i="228"/>
  <c r="F29" i="228"/>
  <c r="F28" i="228"/>
  <c r="F27" i="228"/>
  <c r="F26" i="228"/>
  <c r="F25" i="228"/>
  <c r="F24" i="228"/>
  <c r="F23" i="228"/>
  <c r="F22" i="228"/>
  <c r="F21" i="228"/>
  <c r="F20" i="228"/>
  <c r="F19" i="228"/>
  <c r="F18" i="228"/>
  <c r="F17" i="228"/>
  <c r="F16" i="228"/>
  <c r="F15" i="228"/>
  <c r="F14" i="228"/>
  <c r="F13" i="228"/>
  <c r="F12" i="228"/>
  <c r="F11" i="228"/>
  <c r="F10" i="228"/>
  <c r="F9" i="228"/>
  <c r="F8" i="228"/>
  <c r="F7" i="228"/>
  <c r="J51" i="224"/>
  <c r="H51" i="224"/>
  <c r="D51" i="224"/>
  <c r="C51" i="224"/>
  <c r="F50" i="224"/>
  <c r="F49" i="224"/>
  <c r="F48" i="224"/>
  <c r="F47" i="224"/>
  <c r="F46" i="224"/>
  <c r="F45" i="224"/>
  <c r="F44" i="224"/>
  <c r="F43" i="224"/>
  <c r="F42" i="224"/>
  <c r="F41" i="224"/>
  <c r="F40" i="224"/>
  <c r="F39" i="224"/>
  <c r="F38" i="224"/>
  <c r="F37" i="224"/>
  <c r="F36" i="224"/>
  <c r="F35" i="224"/>
  <c r="F34" i="224"/>
  <c r="F33" i="224"/>
  <c r="F32" i="224"/>
  <c r="F31" i="224"/>
  <c r="F30" i="224"/>
  <c r="F29" i="224"/>
  <c r="F28" i="224"/>
  <c r="F27" i="224"/>
  <c r="F26" i="224"/>
  <c r="F25" i="224"/>
  <c r="F24" i="224"/>
  <c r="F23" i="224"/>
  <c r="F22" i="224"/>
  <c r="F21" i="224"/>
  <c r="F20" i="224"/>
  <c r="F19" i="224"/>
  <c r="F18" i="224"/>
  <c r="F17" i="224"/>
  <c r="F16" i="224"/>
  <c r="F15" i="224"/>
  <c r="F14" i="224"/>
  <c r="F13" i="224"/>
  <c r="F12" i="224"/>
  <c r="F11" i="224"/>
  <c r="F10" i="224"/>
  <c r="F9" i="224"/>
  <c r="F8" i="224"/>
  <c r="J49" i="220"/>
  <c r="H49" i="220"/>
  <c r="D49" i="220"/>
  <c r="F49" i="220" s="1"/>
  <c r="C49" i="220"/>
  <c r="F48" i="220"/>
  <c r="F47" i="220"/>
  <c r="F46" i="220"/>
  <c r="F45" i="220"/>
  <c r="F44" i="220"/>
  <c r="F43" i="220"/>
  <c r="F42" i="220"/>
  <c r="F41" i="220"/>
  <c r="F40" i="220"/>
  <c r="F39" i="220"/>
  <c r="F38" i="220"/>
  <c r="F37" i="220"/>
  <c r="F36" i="220"/>
  <c r="F35" i="220"/>
  <c r="F34" i="220"/>
  <c r="F33" i="220"/>
  <c r="F32" i="220"/>
  <c r="F31" i="220"/>
  <c r="F30" i="220"/>
  <c r="F29" i="220"/>
  <c r="F28" i="220"/>
  <c r="F27" i="220"/>
  <c r="F26" i="220"/>
  <c r="F25" i="220"/>
  <c r="F24" i="220"/>
  <c r="F23" i="220"/>
  <c r="F22" i="220"/>
  <c r="F21" i="220"/>
  <c r="F20" i="220"/>
  <c r="F19" i="220"/>
  <c r="F18" i="220"/>
  <c r="F17" i="220"/>
  <c r="F16" i="220"/>
  <c r="F15" i="220"/>
  <c r="F14" i="220"/>
  <c r="F13" i="220"/>
  <c r="F12" i="220"/>
  <c r="F11" i="220"/>
  <c r="F10" i="220"/>
  <c r="F9" i="220"/>
  <c r="F8" i="220"/>
  <c r="F7" i="220"/>
  <c r="J31" i="216"/>
  <c r="H31" i="216"/>
  <c r="F31" i="216"/>
  <c r="D31" i="216"/>
  <c r="C31" i="216"/>
  <c r="K31" i="216" s="1"/>
  <c r="F30" i="216"/>
  <c r="F29" i="216"/>
  <c r="F28" i="216"/>
  <c r="F27" i="216"/>
  <c r="F26" i="216"/>
  <c r="F25" i="216"/>
  <c r="F24" i="216"/>
  <c r="F23" i="216"/>
  <c r="F22" i="216"/>
  <c r="F21" i="216"/>
  <c r="F20" i="216"/>
  <c r="F19" i="216"/>
  <c r="F18" i="216"/>
  <c r="F17" i="216"/>
  <c r="F16" i="216"/>
  <c r="F15" i="216"/>
  <c r="F14" i="216"/>
  <c r="F13" i="216"/>
  <c r="F12" i="216"/>
  <c r="F11" i="216"/>
  <c r="F10" i="216"/>
  <c r="F9" i="216"/>
  <c r="F8" i="216"/>
  <c r="F7" i="216"/>
  <c r="J50" i="214"/>
  <c r="H50" i="214"/>
  <c r="F50" i="214"/>
  <c r="D50" i="214"/>
  <c r="C50" i="214"/>
  <c r="K50" i="214" s="1"/>
  <c r="F49" i="214"/>
  <c r="F48" i="214"/>
  <c r="F47" i="214"/>
  <c r="F46" i="214"/>
  <c r="F45" i="214"/>
  <c r="F44" i="214"/>
  <c r="F43" i="214"/>
  <c r="F42" i="214"/>
  <c r="F41" i="214"/>
  <c r="F40" i="214"/>
  <c r="F39" i="214"/>
  <c r="F38" i="214"/>
  <c r="F37" i="214"/>
  <c r="F36" i="214"/>
  <c r="F35" i="214"/>
  <c r="F34" i="214"/>
  <c r="F33" i="214"/>
  <c r="F32" i="214"/>
  <c r="F31" i="214"/>
  <c r="F30" i="214"/>
  <c r="F29" i="214"/>
  <c r="F28" i="214"/>
  <c r="F27" i="214"/>
  <c r="F26" i="214"/>
  <c r="F25" i="214"/>
  <c r="F24" i="214"/>
  <c r="F23" i="214"/>
  <c r="F22" i="214"/>
  <c r="F21" i="214"/>
  <c r="F20" i="214"/>
  <c r="F19" i="214"/>
  <c r="F18" i="214"/>
  <c r="F17" i="214"/>
  <c r="F16" i="214"/>
  <c r="F15" i="214"/>
  <c r="F14" i="214"/>
  <c r="F13" i="214"/>
  <c r="F12" i="214"/>
  <c r="F11" i="214"/>
  <c r="F10" i="214"/>
  <c r="F9" i="214"/>
  <c r="F8" i="214"/>
  <c r="F7" i="214"/>
  <c r="J27" i="212"/>
  <c r="H27" i="212"/>
  <c r="F27" i="212"/>
  <c r="D27" i="212"/>
  <c r="C27" i="212"/>
  <c r="K27" i="212" s="1"/>
  <c r="F51" i="224" l="1"/>
</calcChain>
</file>

<file path=xl/sharedStrings.xml><?xml version="1.0" encoding="utf-8"?>
<sst xmlns="http://schemas.openxmlformats.org/spreadsheetml/2006/main" count="1050" uniqueCount="396">
  <si>
    <t xml:space="preserve">          Додаток до листа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</si>
  <si>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</si>
  <si>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  пожертв від фізичних та юридичних осіб                                                                                                                                                     КНП "Олександрівська  клінічна  лікарня м.Києва"_  за_2___квартал__2021___року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</si>
  <si>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</si>
  <si>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</si>
  <si>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</si>
  <si>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</si>
  <si>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</si>
  <si>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</si>
  <si>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</si>
  <si>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</si>
  <si>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</si>
  <si>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</si>
  <si>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</si>
  <si>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</si>
  <si>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</si>
  <si>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МШ"Меридіан"</t>
  </si>
  <si>
    <t>медикаменти</t>
  </si>
  <si>
    <t>Бізнес Центр"Фармація"</t>
  </si>
  <si>
    <t>Благодійна допомога</t>
  </si>
  <si>
    <t>Європейс.регіон.бюро</t>
  </si>
  <si>
    <t>ТОВ"Кан Стайл"</t>
  </si>
  <si>
    <t>БО Фонд.Ріната Ахметова</t>
  </si>
  <si>
    <t>матеріали</t>
  </si>
  <si>
    <t>КНП"КМЦЗ"</t>
  </si>
  <si>
    <t>листки непрацездатнос.</t>
  </si>
  <si>
    <t>БО 100%життя Київ.р</t>
  </si>
  <si>
    <t>бактеріц.рециркулятор</t>
  </si>
  <si>
    <t>ПП Шестунов А.Є.</t>
  </si>
  <si>
    <t>прінтер, шафи</t>
  </si>
  <si>
    <t>ФОП Семенюк І.О</t>
  </si>
  <si>
    <t>монітор пацієнта,медичний аспіратор</t>
  </si>
  <si>
    <t>ТОВ"Автострада ТГ"</t>
  </si>
  <si>
    <t>ФОП Дядик С.Л.</t>
  </si>
  <si>
    <t>аналізатор автоматичний</t>
  </si>
  <si>
    <t>БО "МБФ  Європа"</t>
  </si>
  <si>
    <t>БО БФ "Надія Сіверщини"</t>
  </si>
  <si>
    <t>компютер,шафи металеві</t>
  </si>
  <si>
    <t>батотерапевтичне медич.електрообладнання</t>
  </si>
  <si>
    <t>ТОВ"ІМТ"</t>
  </si>
  <si>
    <t>послуги</t>
  </si>
  <si>
    <t>Фізична особа</t>
  </si>
  <si>
    <t>ВСЬОГО по закладу</t>
  </si>
  <si>
    <t xml:space="preserve">Директор </t>
  </si>
  <si>
    <t>Антоненко  Л.П.</t>
  </si>
  <si>
    <t>(підпис)           (ініціали і прізвище) </t>
  </si>
  <si>
    <t>Головний бухгалтер</t>
  </si>
  <si>
    <t>Огурцова Г.В.</t>
  </si>
  <si>
    <t xml:space="preserve"> </t>
  </si>
  <si>
    <t xml:space="preserve">             від ________ 2018 № ______</t>
  </si>
  <si>
    <t xml:space="preserve">господарські товари </t>
  </si>
  <si>
    <t>м"який інвентар</t>
  </si>
  <si>
    <t>продукти харчування</t>
  </si>
  <si>
    <t>Керівник установи</t>
  </si>
  <si>
    <t xml:space="preserve">         від ________ 2021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</si>
  <si>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"Київська міська клінічна лікарня швидкої медичної допомоги"_за__2-й__квартал__2020___року </t>
  </si>
  <si>
    <t>КНП "КМКЛ №8"</t>
  </si>
  <si>
    <t>Плівка</t>
  </si>
  <si>
    <t>КНП "КМКЛ №3"</t>
  </si>
  <si>
    <t>Тахибен</t>
  </si>
  <si>
    <t>ТОВ "МЦ МТК"</t>
  </si>
  <si>
    <t>Новокаїн</t>
  </si>
  <si>
    <t>ТОВ "Захід Медікал"</t>
  </si>
  <si>
    <t>Шприци</t>
  </si>
  <si>
    <t>Деснянського р-ну ОТЧХ в м.Києві</t>
  </si>
  <si>
    <t>цефотаксим</t>
  </si>
  <si>
    <t>БО 100% життя</t>
  </si>
  <si>
    <t>тести</t>
  </si>
  <si>
    <t>БО "БФ "Допомога інвалідам України"</t>
  </si>
  <si>
    <t>деззасоби</t>
  </si>
  <si>
    <t>Прат "ФФ "Дарниця"</t>
  </si>
  <si>
    <t>холодильник</t>
  </si>
  <si>
    <t>Від хворих</t>
  </si>
  <si>
    <t>меблі</t>
  </si>
  <si>
    <t>жалюзі</t>
  </si>
  <si>
    <t>матрас</t>
  </si>
  <si>
    <t>штативи медичні</t>
  </si>
  <si>
    <t>мякий інвентар</t>
  </si>
  <si>
    <t xml:space="preserve">         від ________ 2020 № ______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</si>
  <si>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____________</t>
    </r>
    <r>
      <rPr>
        <b/>
        <u/>
        <sz val="14"/>
        <color indexed="8"/>
        <rFont val="Times New Roman"/>
        <family val="1"/>
        <charset val="204"/>
      </rPr>
      <t>КНП "КМДКЛ №1"</t>
    </r>
    <r>
      <rPr>
        <b/>
        <sz val="14"/>
        <color indexed="8"/>
        <rFont val="Times New Roman"/>
        <family val="1"/>
        <charset val="204"/>
      </rPr>
      <t>__________________________за_</t>
    </r>
    <r>
      <rPr>
        <b/>
        <u/>
        <sz val="14"/>
        <color indexed="8"/>
        <rFont val="Times New Roman"/>
        <family val="1"/>
        <charset val="204"/>
      </rPr>
      <t>ІІ</t>
    </r>
    <r>
      <rPr>
        <b/>
        <sz val="14"/>
        <color indexed="8"/>
        <rFont val="Times New Roman"/>
        <family val="1"/>
        <charset val="204"/>
      </rPr>
      <t>_квартал__</t>
    </r>
    <r>
      <rPr>
        <b/>
        <u/>
        <sz val="14"/>
        <color indexed="8"/>
        <rFont val="Times New Roman"/>
        <family val="1"/>
        <charset val="204"/>
      </rPr>
      <t>2021</t>
    </r>
    <r>
      <rPr>
        <b/>
        <sz val="14"/>
        <color indexed="8"/>
        <rFont val="Times New Roman"/>
        <family val="1"/>
        <charset val="204"/>
      </rPr>
      <t xml:space="preserve">__року </t>
    </r>
  </si>
  <si>
    <t>КНП Київський міський центр крові</t>
  </si>
  <si>
    <t>ДП Укрвакцина</t>
  </si>
  <si>
    <t>ДП Укрмедпостач</t>
  </si>
  <si>
    <t>База спец.мед.постач.</t>
  </si>
  <si>
    <t>ДП "Мед.закупівлі України"</t>
  </si>
  <si>
    <t>КНП"Фтизіатрія"</t>
  </si>
  <si>
    <t>КНП "ОКЛ м.Києва"</t>
  </si>
  <si>
    <t>КНП"Дитяче терит.мед.об'єдн."</t>
  </si>
  <si>
    <t>КНП "ВОДКЛ ВОР"Аптека</t>
  </si>
  <si>
    <t>КНП "Центр перв.мед-саніт.доп.№2"</t>
  </si>
  <si>
    <t>ТОВ"Ярослав"</t>
  </si>
  <si>
    <t>КНП"Перинат.ц. м.Києва"</t>
  </si>
  <si>
    <t>Будинок Городецького</t>
  </si>
  <si>
    <t>дит.харчування</t>
  </si>
  <si>
    <t>зас.інд.захисту</t>
  </si>
  <si>
    <t>побут.техніка</t>
  </si>
  <si>
    <t>комп.техн</t>
  </si>
  <si>
    <t>медобладнання</t>
  </si>
  <si>
    <t>м'який інвентар</t>
  </si>
  <si>
    <t>ТОВ"Нутриція Україна"</t>
  </si>
  <si>
    <t>комп.техніка</t>
  </si>
  <si>
    <t>ГО "Країна наших дітей"</t>
  </si>
  <si>
    <t>Благ.внески(від батьків)</t>
  </si>
  <si>
    <t>Ю.О.Кожара</t>
  </si>
  <si>
    <t>Т.С.Єгорова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</si>
  <si>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КНП    Київська міська дитяча   клінічна лікарня  №2 за  ІІ квартал 2021року.</t>
  </si>
  <si>
    <t>Благодійний  фонд  Олени Пінчук</t>
  </si>
  <si>
    <t>Обладнання</t>
  </si>
  <si>
    <t>КНП ДКЛ № 4 Солом\янского р-ну</t>
  </si>
  <si>
    <t>Лікарські  засоби</t>
  </si>
  <si>
    <t>КНП Київська міська клінічна лікарня №2</t>
  </si>
  <si>
    <t>ТОВ  Агрофарм</t>
  </si>
  <si>
    <t>Київська міська організація Червоного Хреста</t>
  </si>
  <si>
    <t>Продукти  харчування</t>
  </si>
  <si>
    <t>Фізична  особа  Мосійчук  К.О.</t>
  </si>
  <si>
    <t>Твердий  інвентар</t>
  </si>
  <si>
    <t>КНП  Київського міського центру крові</t>
  </si>
  <si>
    <t>Гемотрансфузійні  засоби</t>
  </si>
  <si>
    <t>КНП КМКЛ№4</t>
  </si>
  <si>
    <t>КНП Перинатальний центр</t>
  </si>
  <si>
    <t>Фізичні   особи</t>
  </si>
  <si>
    <t>Член комісії з реорганізації,заступник головного лікаря з економічних питань</t>
  </si>
  <si>
    <t>Л.М.Воронюк</t>
  </si>
  <si>
    <t>Член комісії,заступник головного бухгалтера</t>
  </si>
  <si>
    <t>В.П.Задорожна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</si>
  <si>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"Дитяча клінічна  лікарня  №3 Солом</t>
    </r>
    <r>
      <rPr>
        <b/>
        <sz val="14"/>
        <color indexed="8"/>
        <rFont val="Arial Cyr"/>
        <charset val="204"/>
      </rPr>
      <t>′</t>
    </r>
    <r>
      <rPr>
        <b/>
        <sz val="11.2"/>
        <color indexed="8"/>
        <rFont val="Times New Roman"/>
        <family val="1"/>
        <charset val="204"/>
      </rPr>
      <t xml:space="preserve">янського  району  м.  Києва" </t>
    </r>
    <r>
      <rPr>
        <b/>
        <sz val="14"/>
        <color indexed="8"/>
        <rFont val="Times New Roman"/>
        <family val="1"/>
        <charset val="204"/>
      </rPr>
      <t xml:space="preserve">за_2_квартал_2021 року </t>
    </r>
  </si>
  <si>
    <t>1.</t>
  </si>
  <si>
    <t>ВМТ  "Духовне  відродження"</t>
  </si>
  <si>
    <t>Інвалідні візки  без механізму для пересування у розібраному стані з інструкцією для збирання.</t>
  </si>
  <si>
    <t>2.</t>
  </si>
  <si>
    <t>ФО-П Сехніашвілі  Коба Тенгізович</t>
  </si>
  <si>
    <r>
      <t xml:space="preserve">Дитячий майданчик в комплекті </t>
    </r>
    <r>
      <rPr>
        <sz val="12"/>
        <color indexed="8"/>
        <rFont val="Calibri"/>
        <family val="2"/>
        <charset val="204"/>
      </rPr>
      <t>:</t>
    </r>
    <r>
      <rPr>
        <sz val="9.6"/>
        <color indexed="8"/>
        <rFont val="Times New Roman"/>
        <family val="1"/>
        <charset val="204"/>
      </rPr>
      <t xml:space="preserve"> 1. Гойдалка - пружинка "Курка" 2. Ігровий комплекс "Казка"</t>
    </r>
  </si>
  <si>
    <t>3.</t>
  </si>
  <si>
    <t>Металопластикові конструкції (вхідні штульпові двері в комплектації). Монтажні роботи по встановленню. .</t>
  </si>
  <si>
    <t>,</t>
  </si>
  <si>
    <t>В.о.директора   установи</t>
  </si>
  <si>
    <t xml:space="preserve">Т.І. Коротич </t>
  </si>
  <si>
    <t>Е.А. Бодак</t>
  </si>
  <si>
    <t>О.В.Лисовець</t>
  </si>
  <si>
    <t>О.В.Рибалко</t>
  </si>
  <si>
    <t>450-59-54 Заболотня Г.В.</t>
  </si>
  <si>
    <t xml:space="preserve">             від _ 24.06.2021  №  061-6884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</si>
  <si>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 КНП "ДКЛ № 5 м. Києва" __за_ другий квартал _ 2021_року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</si>
  <si>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"Дитяча клінічна лікарня №6"_____за__II__квартал_2021__року </t>
  </si>
  <si>
    <t>Арахамія Давід</t>
  </si>
  <si>
    <t>діагностична щілинна лампа</t>
  </si>
  <si>
    <t>КНП КМКЛ №3</t>
  </si>
  <si>
    <t xml:space="preserve">натрію хлорид </t>
  </si>
  <si>
    <t>БФ "За безпечну медицину"</t>
  </si>
  <si>
    <t>система постійного моніторінга глюкози</t>
  </si>
  <si>
    <t>сенсор Енлайн</t>
  </si>
  <si>
    <t>О.В.Каргаполова</t>
  </si>
  <si>
    <t>О.П.Тонкопей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</si>
  <si>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"Дитяча клінічна лікарня №7"  за 2 квартал 2021 року </t>
  </si>
  <si>
    <t>ФО Квашук А. О.</t>
  </si>
  <si>
    <t>Вироби мед.призначення</t>
  </si>
  <si>
    <t>Фізичні особи</t>
  </si>
  <si>
    <t>Л. Забудська</t>
  </si>
  <si>
    <t>Л. Храмова</t>
  </si>
  <si>
    <t>285-14-36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</si>
  <si>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ДКЛ№9 Подільського району м. Києва за IІ квартал 2021 року </t>
  </si>
  <si>
    <t>залишок</t>
  </si>
  <si>
    <t>КБФ Сонечко</t>
  </si>
  <si>
    <t>Lamp 12v 20w</t>
  </si>
  <si>
    <t>Реакційні кювети</t>
  </si>
  <si>
    <t>Фекальний паразитологічний концентратор</t>
  </si>
  <si>
    <t>Агар Сабуро</t>
  </si>
  <si>
    <t>Ремонт ПК</t>
  </si>
  <si>
    <t>Єва - плот Бегемот</t>
  </si>
  <si>
    <t>ФО</t>
  </si>
  <si>
    <t>Кисень медичний</t>
  </si>
  <si>
    <t>Стенди2000*1200</t>
  </si>
  <si>
    <t>Долот В.Д.</t>
  </si>
  <si>
    <t>Гудзенко Л.В.</t>
  </si>
  <si>
    <t xml:space="preserve">             від ________ 2019 № _848_____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</si>
  <si>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№2 за ІІ квартал 2021 року </t>
  </si>
  <si>
    <t>Побутова техніка</t>
  </si>
  <si>
    <t>БО"БФ"Карітас-Київ"</t>
  </si>
  <si>
    <t>Концентратор кисневий</t>
  </si>
  <si>
    <t>ГО "Центр соціального розвитку та підтримки здоров`я чоловіків"</t>
  </si>
  <si>
    <t>Тести</t>
  </si>
  <si>
    <t>ТОВ "Епіцентр-К"</t>
  </si>
  <si>
    <t>Захисний одяг</t>
  </si>
  <si>
    <t>ТОВ "Діалог-Діагностик"</t>
  </si>
  <si>
    <t>Глюкометри</t>
  </si>
  <si>
    <t>Київський міський центр крові</t>
  </si>
  <si>
    <t>кров та її компоненти</t>
  </si>
  <si>
    <t>БО"Благодійний фонд "ЛаВіта""</t>
  </si>
  <si>
    <t>Засоби медичного призначення</t>
  </si>
  <si>
    <t>Київ.міськ.клін.госпіталь ветеранів війни</t>
  </si>
  <si>
    <t>Медикаменти</t>
  </si>
  <si>
    <t>Червоний хрест</t>
  </si>
  <si>
    <t xml:space="preserve">продукти харчування </t>
  </si>
  <si>
    <t>КНП "Перинатальний центр</t>
  </si>
  <si>
    <t>благодійні внески</t>
  </si>
  <si>
    <t>товар</t>
  </si>
  <si>
    <t>грати металеві,двері</t>
  </si>
  <si>
    <t>Голова комісії</t>
  </si>
  <si>
    <t>Л.Л.Дороніна</t>
  </si>
  <si>
    <t>С.О.Нежурбіда</t>
  </si>
  <si>
    <t xml:space="preserve">          Додаток до наказу МОЗ України</t>
  </si>
  <si>
    <t xml:space="preserve">             від 25.07.2017 № 848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</si>
  <si>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КНП"Київська міська клінічна лікарня №3" за__2__квартал 2021 року </t>
  </si>
  <si>
    <t xml:space="preserve">МЦК </t>
  </si>
  <si>
    <t>кровь</t>
  </si>
  <si>
    <t>КНП "Київський міський госпіталь ветеранов війни"</t>
  </si>
  <si>
    <t>КНП КЛ №15</t>
  </si>
  <si>
    <t>КНП КМЦ нефрології та діалізу</t>
  </si>
  <si>
    <t>КНП КМКЛ №17</t>
  </si>
  <si>
    <t>Фізособи</t>
  </si>
  <si>
    <t>Директор</t>
  </si>
  <si>
    <t>Іващенко П.Б.</t>
  </si>
  <si>
    <t>Кисельова І.В.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</si>
  <si>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</t>
    </r>
    <r>
      <rPr>
        <b/>
        <u/>
        <sz val="14"/>
        <color indexed="8"/>
        <rFont val="Times New Roman"/>
        <family val="1"/>
        <charset val="204"/>
      </rPr>
      <t>КНП"Київська міська клінічна лікарня №5</t>
    </r>
    <r>
      <rPr>
        <b/>
        <sz val="14"/>
        <color indexed="8"/>
        <rFont val="Times New Roman"/>
        <family val="1"/>
        <charset val="204"/>
      </rPr>
      <t xml:space="preserve">_за__II_квартал___2021__року </t>
    </r>
  </si>
  <si>
    <t>КНП"Центр крови"</t>
  </si>
  <si>
    <t>БФ "Фундація АНТИСНІД-Україна"</t>
  </si>
  <si>
    <t>ТОВ"Гледфарма ЛТД"</t>
  </si>
  <si>
    <t>МБФ"Альянс громадського здоров"я"</t>
  </si>
  <si>
    <t>БО"Всеукраїнська мережа людей,які живуть з ВІЛ/СНІД</t>
  </si>
  <si>
    <t>основні  засоби</t>
  </si>
  <si>
    <t>Фізична особа Мамедова Е.С.</t>
  </si>
  <si>
    <t>ТОВ"Торговий дім"НОВОФАРМ-БІОСИНТЕЗ"</t>
  </si>
  <si>
    <t>ТОВ"Оптіма-Фарм ЛТД"</t>
  </si>
  <si>
    <t>ГО"Інфекційний контроль в Україні"</t>
  </si>
  <si>
    <t>основні та інші необоротні</t>
  </si>
  <si>
    <t>ГО"Центр соціального розвитку ті підтримки здоров"я чоловіків"</t>
  </si>
  <si>
    <t>АТ Київський вітамінний завод</t>
  </si>
  <si>
    <t>В.Г.Казека</t>
  </si>
  <si>
    <t>О.М.Сторожук</t>
  </si>
  <si>
    <t>Виконавець</t>
  </si>
  <si>
    <t>Л.Л.Глухівська</t>
  </si>
  <si>
    <t xml:space="preserve">         від 23.06.2021 № 061-6884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</si>
  <si>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КНП "КМКЛ № 6 " за ІІ </t>
    </r>
    <r>
      <rPr>
        <b/>
        <sz val="14"/>
        <color indexed="8"/>
        <rFont val="Times New Roman"/>
        <family val="1"/>
        <charset val="204"/>
      </rPr>
      <t xml:space="preserve">квартал 2021 року </t>
    </r>
  </si>
  <si>
    <t>ПАТ"Запоріжсталь"</t>
  </si>
  <si>
    <t>Кисень мед.рідкий</t>
  </si>
  <si>
    <t>компоненти крові</t>
  </si>
  <si>
    <t>Благодійна організація "Благодійний фонд "За безпечну медицину"</t>
  </si>
  <si>
    <t>Сенсор глюкози Енлайт</t>
  </si>
  <si>
    <t>БЛАГОДІЙНА  ОРГАНІЗАЦІЯ  "100 відсотків життя.Київський регіон"</t>
  </si>
  <si>
    <t xml:space="preserve">Предмети та матеріали </t>
  </si>
  <si>
    <t>Шафа архівна металева</t>
  </si>
  <si>
    <t>Бактерицидний рециркулятор BactoSfera JRBB 15x2 Gorizon</t>
  </si>
  <si>
    <t>БЛАГОДІЙНА ОРГАНІЗАЦІЯ  "БЛАГОДІЙНИЙ ФОНД "СВОЇ"</t>
  </si>
  <si>
    <t>Медичне обладнання</t>
  </si>
  <si>
    <t>Кисневий концентратор OLV-10</t>
  </si>
  <si>
    <t xml:space="preserve">Фізична особа </t>
  </si>
  <si>
    <t>Послуги з технічного огляду та випробувань</t>
  </si>
  <si>
    <t>Вадим КРИЖЕВСЬКИЙ</t>
  </si>
  <si>
    <t>Ніна ФЕЩЕНКО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</si>
  <si>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sz val="16"/>
        <color indexed="8"/>
        <rFont val="Times New Roman"/>
        <family val="1"/>
        <charset val="204"/>
      </rPr>
      <t xml:space="preserve">Київська міська клінічна лікарня №7  за II квартал  2018 року </t>
    </r>
  </si>
  <si>
    <t>ВО "ГО"Активне довголіття</t>
  </si>
  <si>
    <t>господ. товари</t>
  </si>
  <si>
    <t>ТОВ "Салюс"</t>
  </si>
  <si>
    <t>МБф "Сприяння розвитку медицини"</t>
  </si>
  <si>
    <t>госп. та інші товари</t>
  </si>
  <si>
    <t>ремонтні роботи</t>
  </si>
  <si>
    <t>О.І.Гуленко</t>
  </si>
  <si>
    <t>І.О.Полякова</t>
  </si>
  <si>
    <r>
      <t xml:space="preserve">         від 23</t>
    </r>
    <r>
      <rPr>
        <u/>
        <sz val="10"/>
        <rFont val="Times New Roman"/>
        <family val="1"/>
        <charset val="204"/>
      </rPr>
      <t>.06 2021</t>
    </r>
    <r>
      <rPr>
        <sz val="10"/>
        <rFont val="Times New Roman"/>
        <family val="1"/>
        <charset val="204"/>
      </rPr>
      <t xml:space="preserve"> № _</t>
    </r>
    <r>
      <rPr>
        <u/>
        <sz val="10"/>
        <rFont val="Times New Roman"/>
        <family val="1"/>
        <charset val="204"/>
      </rPr>
      <t>061-6884</t>
    </r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</si>
  <si>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</t>
    </r>
    <r>
      <rPr>
        <b/>
        <u/>
        <sz val="14"/>
        <color indexed="8"/>
        <rFont val="Times New Roman"/>
        <family val="1"/>
        <charset val="204"/>
      </rPr>
      <t xml:space="preserve">Київська міська клінічна лікарня № 10"   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>IІ</t>
    </r>
    <r>
      <rPr>
        <b/>
        <sz val="14"/>
        <color indexed="8"/>
        <rFont val="Times New Roman"/>
        <family val="1"/>
        <charset val="204"/>
      </rPr>
      <t xml:space="preserve"> квартал </t>
    </r>
    <r>
      <rPr>
        <b/>
        <u/>
        <sz val="14"/>
        <color indexed="8"/>
        <rFont val="Times New Roman"/>
        <family val="1"/>
        <charset val="204"/>
      </rPr>
      <t>2021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</si>
  <si>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МОБФ "Регіональний фонд благочестя"</t>
  </si>
  <si>
    <t>Бахіли брезентові; костюми водонепроникні лабораторні</t>
  </si>
  <si>
    <t>Бахіли брезентові; костюм водонепроникний лабораторний</t>
  </si>
  <si>
    <t>ТОВ Червоного Хреста України</t>
  </si>
  <si>
    <t>Багатофункціональні ліжка з елктроприводом</t>
  </si>
  <si>
    <t>Продукти харчування</t>
  </si>
  <si>
    <t>4.</t>
  </si>
  <si>
    <t>ТОВ "Епіцентр К"</t>
  </si>
  <si>
    <t>Костюми медичні захисні</t>
  </si>
  <si>
    <t>5.</t>
  </si>
  <si>
    <t>ТОВ "Евгенія"</t>
  </si>
  <si>
    <t xml:space="preserve">Пральний порошок </t>
  </si>
  <si>
    <t>6.</t>
  </si>
  <si>
    <t>Ролети на вікна</t>
  </si>
  <si>
    <t>Вентилятори настільні</t>
  </si>
  <si>
    <t>7.</t>
  </si>
  <si>
    <t>Лагоцид;Бетадин; Аніосгель; Лінкомістин</t>
  </si>
  <si>
    <t>8.</t>
  </si>
  <si>
    <t>Трубка силіконова</t>
  </si>
  <si>
    <t>9.</t>
  </si>
  <si>
    <t>Леза №22; рукавички стерильні</t>
  </si>
  <si>
    <t>10.</t>
  </si>
  <si>
    <t>ПАТ "Запоріжсталь"</t>
  </si>
  <si>
    <t>Кисень</t>
  </si>
  <si>
    <t>11.</t>
  </si>
  <si>
    <t>Б.О.Благодійний фонд "Пацієнти України"</t>
  </si>
  <si>
    <t>Кисневі концентратори</t>
  </si>
  <si>
    <t>12.</t>
  </si>
  <si>
    <t>13.</t>
  </si>
  <si>
    <t>Стілець туалетний складний</t>
  </si>
  <si>
    <t>14.</t>
  </si>
  <si>
    <t>Відра з кришкою; бак для сміття; драбина склопластикова</t>
  </si>
  <si>
    <t>15.</t>
  </si>
  <si>
    <t>Меблі медичні; візки для транспортування іжі</t>
  </si>
  <si>
    <t>16.</t>
  </si>
  <si>
    <t>Стенд інформаційний; електрична плита; покажчик напруги</t>
  </si>
  <si>
    <t>17.</t>
  </si>
  <si>
    <t>Гумові вироби діелектричні</t>
  </si>
  <si>
    <t>18.</t>
  </si>
  <si>
    <t>Електромагнітний замок</t>
  </si>
  <si>
    <t>19.</t>
  </si>
  <si>
    <t xml:space="preserve">Тонометр автоматичний </t>
  </si>
  <si>
    <t>20.</t>
  </si>
  <si>
    <t>Вироби медичного призначення</t>
  </si>
  <si>
    <t>21.</t>
  </si>
  <si>
    <t>Прання білизни</t>
  </si>
  <si>
    <t>Доставка мед.кисню; оренда кріоциліндра</t>
  </si>
  <si>
    <t>Ремонт газорозрядної лампи</t>
  </si>
  <si>
    <t>Сертифікація; розробка документації</t>
  </si>
  <si>
    <t>Повірка мед.обладнання</t>
  </si>
  <si>
    <t>Поточний ремонт</t>
  </si>
  <si>
    <t>Д.Є. Добуш</t>
  </si>
  <si>
    <t>І.О. Кравченко</t>
  </si>
  <si>
    <t xml:space="preserve">Виконавець тел.525-32-73 </t>
  </si>
  <si>
    <t>Коханевич Н.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</si>
  <si>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"Київська міська клінічна лікарня №12"  за ІІ квартал 2021 року </t>
  </si>
  <si>
    <t>База С/П</t>
  </si>
  <si>
    <t>індивідуальний захист</t>
  </si>
  <si>
    <t>КНП Олександрівська 
лікарня</t>
  </si>
  <si>
    <t>КНП КМЦК</t>
  </si>
  <si>
    <t>КНП КМКГВВ</t>
  </si>
  <si>
    <t>ТОВ "Захід-Медик"</t>
  </si>
  <si>
    <t>вироби</t>
  </si>
  <si>
    <t>БО "Сто відсотків життя"</t>
  </si>
  <si>
    <t>шафа</t>
  </si>
  <si>
    <t>Товариство Червоного
 Хреста України</t>
  </si>
  <si>
    <t>лікарняні ліжка</t>
  </si>
  <si>
    <t>Лебедь М.Д.</t>
  </si>
  <si>
    <t>Назарова О.С.</t>
  </si>
  <si>
    <t>електротовари, лампи бактерицидні, комп'ютерне обладнання</t>
  </si>
  <si>
    <t>ФОП Прощенко І.О.</t>
  </si>
  <si>
    <t xml:space="preserve">поточний ремонт медичного обладнання </t>
  </si>
  <si>
    <t>Таїсія  ЛОБОДА</t>
  </si>
  <si>
    <t>Ольга ГОЛОВКОВА</t>
  </si>
  <si>
    <t>Світлана  Бабич  529-95-94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</si>
  <si>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"Клінічна лікарня №15 Подільського району м. Києва" за ІІ квартал 2021 року </t>
  </si>
  <si>
    <t>Послуги із очистки каналізації</t>
  </si>
  <si>
    <t>Послуги із обслуговування програми "Мedoc"</t>
  </si>
  <si>
    <t>послуги з виготовлення паспорту на електроустановки вентиляційної системи</t>
  </si>
  <si>
    <t>Фізична особа (Карпенко І. О.)</t>
  </si>
  <si>
    <t>Гантелі</t>
  </si>
  <si>
    <t>ТОВ "Гледфарм"</t>
  </si>
  <si>
    <t xml:space="preserve">Ньюропентин, капсули </t>
  </si>
  <si>
    <t>Громадська організація "Центр соціального розвитку та підтримки здоровя чоловіків"</t>
  </si>
  <si>
    <t>Швидкий тест для виявлення антитіл до вірусу імунодефіциту людини (ВІЛ); Експрес -тест ВІЛ-1.2.0, "Швидка відповідь №1; Тест система імунохроматографічна для виявлення антитіл ВІЛ І і ІІ типу в людини.</t>
  </si>
  <si>
    <t>ТОВ "Асіно Україна"</t>
  </si>
  <si>
    <t>Тридуктан МВ табл. 35 мг  №20; Клівас 10 табл. в/о 10 мг; Клівас 20 табл. в/о 20 мг №10; Діокор Соло 160 табл. 160 мг Соц №10; Діфорс</t>
  </si>
  <si>
    <t>ВМТ "Духовне відродження"</t>
  </si>
  <si>
    <t>Інвалідні візки без механізму для пересування у розібраному стані; запасні частини до інвалідних візків</t>
  </si>
  <si>
    <t>КНП "Київський міський пологовий будинок №2"</t>
  </si>
  <si>
    <t>Лідокаїн-Здоров"я ; Тахибен р-н</t>
  </si>
  <si>
    <t>Стек платформа "AEROBIC STEP"</t>
  </si>
  <si>
    <t>Мусієнко А. В.</t>
  </si>
  <si>
    <t>Половинник М. 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</si>
  <si>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«Київська міська клінічна лікарня №18»____за__ІІ__квартал__2021___року </t>
  </si>
  <si>
    <t>пальне</t>
  </si>
  <si>
    <t>будівельні товари</t>
  </si>
  <si>
    <t>господарчі товари</t>
  </si>
  <si>
    <t>зап. частини</t>
  </si>
  <si>
    <t>господарські товари</t>
  </si>
  <si>
    <t>основний засіб (газонокосилка)</t>
  </si>
  <si>
    <t>Благодійна огранізація Благодійний фонд "Дихай"</t>
  </si>
  <si>
    <t>основний засіб (концентратор кисневий)</t>
  </si>
  <si>
    <t>основний засіб (мед. аспіратор)</t>
  </si>
  <si>
    <t>основний засіб (транс. апарат вент. легень)</t>
  </si>
  <si>
    <t>ПП "Інфузія"</t>
  </si>
  <si>
    <t>предмети, матеріали, облад. та інвент.</t>
  </si>
  <si>
    <t>оплата послуг (крім комунальних)</t>
  </si>
  <si>
    <t xml:space="preserve">окремі заходи по реалізації держ. регіон. програм, не віднесених до заходів розвитку </t>
  </si>
  <si>
    <t>Л.В. Пилипченко</t>
  </si>
  <si>
    <t>Ю.П.Жук</t>
  </si>
  <si>
    <t xml:space="preserve">         від 05.07.2021 2021 №936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</si>
  <si>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"КМКЛ № 11"за ІІ квартал 2021року </t>
  </si>
  <si>
    <r>
      <t xml:space="preserve">Залишок невикористаних грошових коштів, товарів та послуг на кінець звітного періоду, </t>
    </r>
    <r>
      <rPr>
        <b/>
        <sz val="10"/>
        <color indexed="8"/>
        <rFont val="Times New Roman"/>
        <family val="1"/>
        <charset val="204"/>
      </rPr>
      <t>тис. грн</t>
    </r>
  </si>
  <si>
    <r>
      <t>В  натуральній формі (товари і послуги),</t>
    </r>
    <r>
      <rPr>
        <b/>
        <sz val="10"/>
        <color indexed="8"/>
        <rFont val="Times New Roman"/>
        <family val="1"/>
        <charset val="204"/>
      </rPr>
      <t>тис. грн</t>
    </r>
  </si>
  <si>
    <r>
      <t>Сума,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</si>
  <si>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Благодійна організація </t>
    </r>
    <r>
      <rPr>
        <b/>
        <sz val="12"/>
        <color indexed="8"/>
        <rFont val="Times New Roman"/>
        <family val="1"/>
        <charset val="204"/>
      </rPr>
      <t>" 100 відсотків життя. Київський регіон"</t>
    </r>
  </si>
  <si>
    <t>шафа архівна металева</t>
  </si>
  <si>
    <t>придбання медичних халатів</t>
  </si>
  <si>
    <t>придбання спеціалізованого, форменного одягу для лікарів</t>
  </si>
  <si>
    <t>лікарські засоби</t>
  </si>
  <si>
    <t>експрес-тести для виявлення COVID-19</t>
  </si>
  <si>
    <t>придбання медикаменти -аплікатор Волес</t>
  </si>
  <si>
    <t>КНП "Київський міський клінічний госпіталь ветеранів війни"</t>
  </si>
  <si>
    <t>КНП "Дитяча клінічна лікарня №9 Подільського району м.Києва"</t>
  </si>
  <si>
    <t>АТ"Київський вітамінний завод"</t>
  </si>
  <si>
    <t>В.о.директора</t>
  </si>
  <si>
    <t>Наталія ДРОБОТ</t>
  </si>
  <si>
    <t>Заступник головного бухгалтера</t>
  </si>
  <si>
    <t>Юлія ЛЕСКОВЕЦЬ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</si>
  <si>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ТМО "САНАТОРНОГО ЛІКУВАННЯ" у місті Києві за ІІ квартал 2021 року </t>
  </si>
  <si>
    <t xml:space="preserve">                                                                                                                                            найменування закладу охорони здоров′я</t>
  </si>
  <si>
    <t>-</t>
  </si>
  <si>
    <t>Володимир ГЕДЗА</t>
  </si>
  <si>
    <t>(підпис)</t>
  </si>
  <si>
    <t>Марина СТАРЖИНСЬКА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</si>
</sst>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000"/>
    <numFmt numFmtId="166" formatCode="0.000"/>
    <numFmt numFmtId="167" formatCode="#,##0.0"/>
    <numFmt numFmtId="168" formatCode="#,##0.00000"/>
    <numFmt numFmtId="169" formatCode="0.00000"/>
    <numFmt numFmtId="170" formatCode="0.0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b/>
      <sz val="11.2"/>
      <color indexed="8"/>
      <name val="Times New Roman"/>
      <family val="1"/>
      <charset val="204"/>
    </font>
    <font>
      <sz val="9.6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31" fillId="0" borderId="0"/>
  </cellStyleXfs>
  <cellXfs count="148">
    <xf numFmtId="0" fontId="0" fillId="0" borderId="0" xfId="0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2" fontId="16" fillId="2" borderId="2" xfId="0" applyNumberFormat="1" applyFont="1" applyFill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/>
    <xf numFmtId="0" fontId="16" fillId="3" borderId="2" xfId="0" applyFont="1" applyFill="1" applyBorder="1"/>
    <xf numFmtId="4" fontId="18" fillId="3" borderId="2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wrapText="1"/>
    </xf>
    <xf numFmtId="2" fontId="16" fillId="3" borderId="2" xfId="0" applyNumberFormat="1" applyFont="1" applyFill="1" applyBorder="1" applyAlignment="1">
      <alignment horizontal="center"/>
    </xf>
    <xf numFmtId="0" fontId="17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9" fillId="0" borderId="0" xfId="0" applyFont="1"/>
    <xf numFmtId="0" fontId="9" fillId="0" borderId="1" xfId="8" applyFont="1" applyBorder="1" applyAlignment="1">
      <alignment horizontal="center"/>
    </xf>
    <xf numFmtId="0" fontId="20" fillId="0" borderId="1" xfId="8" applyFont="1" applyBorder="1" applyAlignment="1">
      <alignment horizontal="center"/>
    </xf>
    <xf numFmtId="0" fontId="0" fillId="0" borderId="1" xfId="0" applyBorder="1"/>
    <xf numFmtId="0" fontId="21" fillId="0" borderId="0" xfId="8" applyFont="1" applyAlignment="1">
      <alignment horizontal="centerContinuous" vertical="top"/>
    </xf>
    <xf numFmtId="0" fontId="17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20" fillId="0" borderId="2" xfId="0" applyFont="1" applyBorder="1"/>
    <xf numFmtId="4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4" fontId="0" fillId="0" borderId="0" xfId="0" applyNumberFormat="1"/>
    <xf numFmtId="0" fontId="20" fillId="0" borderId="2" xfId="0" applyFont="1" applyBorder="1" applyAlignment="1">
      <alignment horizontal="left" vertical="center"/>
    </xf>
    <xf numFmtId="2" fontId="23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justify" indent="2"/>
    </xf>
    <xf numFmtId="0" fontId="15" fillId="0" borderId="2" xfId="0" applyFont="1" applyBorder="1" applyAlignment="1">
      <alignment horizontal="left" vertical="justify" wrapText="1" indent="1"/>
    </xf>
    <xf numFmtId="0" fontId="11" fillId="0" borderId="2" xfId="0" applyFont="1" applyBorder="1" applyAlignment="1">
      <alignment horizontal="center" vertical="justify"/>
    </xf>
    <xf numFmtId="0" fontId="15" fillId="0" borderId="3" xfId="0" applyFont="1" applyBorder="1" applyAlignment="1">
      <alignment horizontal="left" vertical="justify" indent="2"/>
    </xf>
    <xf numFmtId="0" fontId="15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9" fillId="0" borderId="0" xfId="0" applyFont="1" applyAlignment="1">
      <alignment horizontal="right" vertical="top"/>
    </xf>
    <xf numFmtId="164" fontId="15" fillId="0" borderId="2" xfId="0" applyNumberFormat="1" applyFont="1" applyBorder="1" applyAlignment="1">
      <alignment horizontal="center"/>
    </xf>
    <xf numFmtId="164" fontId="18" fillId="3" borderId="2" xfId="0" applyNumberFormat="1" applyFont="1" applyFill="1" applyBorder="1" applyAlignment="1">
      <alignment horizontal="center"/>
    </xf>
    <xf numFmtId="164" fontId="17" fillId="3" borderId="2" xfId="0" applyNumberFormat="1" applyFont="1" applyFill="1" applyBorder="1" applyAlignment="1">
      <alignment wrapText="1"/>
    </xf>
    <xf numFmtId="164" fontId="16" fillId="3" borderId="2" xfId="0" applyNumberFormat="1" applyFont="1" applyFill="1" applyBorder="1" applyAlignment="1">
      <alignment horizontal="center"/>
    </xf>
    <xf numFmtId="164" fontId="17" fillId="3" borderId="2" xfId="0" applyNumberFormat="1" applyFont="1" applyFill="1" applyBorder="1"/>
    <xf numFmtId="166" fontId="16" fillId="2" borderId="2" xfId="0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6" fontId="16" fillId="2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165" fontId="16" fillId="3" borderId="2" xfId="0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/>
    </xf>
    <xf numFmtId="166" fontId="16" fillId="3" borderId="2" xfId="0" applyNumberFormat="1" applyFont="1" applyFill="1" applyBorder="1" applyAlignment="1">
      <alignment horizontal="center"/>
    </xf>
    <xf numFmtId="4" fontId="15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vertical="center"/>
    </xf>
    <xf numFmtId="165" fontId="15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165" fontId="0" fillId="0" borderId="0" xfId="0" applyNumberFormat="1"/>
    <xf numFmtId="0" fontId="15" fillId="0" borderId="4" xfId="0" applyFont="1" applyBorder="1" applyAlignment="1">
      <alignment vertical="center"/>
    </xf>
    <xf numFmtId="0" fontId="28" fillId="0" borderId="4" xfId="0" applyFont="1" applyBorder="1" applyAlignment="1">
      <alignment vertical="center" wrapText="1"/>
    </xf>
    <xf numFmtId="0" fontId="15" fillId="0" borderId="2" xfId="0" applyFont="1" applyBorder="1" applyAlignment="1">
      <alignment vertical="top" wrapText="1"/>
    </xf>
    <xf numFmtId="0" fontId="29" fillId="0" borderId="2" xfId="0" applyFont="1" applyBorder="1" applyAlignment="1">
      <alignment vertical="center" wrapText="1"/>
    </xf>
    <xf numFmtId="167" fontId="15" fillId="0" borderId="2" xfId="0" applyNumberFormat="1" applyFont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/>
    </xf>
    <xf numFmtId="167" fontId="16" fillId="0" borderId="2" xfId="0" applyNumberFormat="1" applyFont="1" applyBorder="1" applyAlignment="1">
      <alignment horizontal="center" vertical="center"/>
    </xf>
    <xf numFmtId="168" fontId="15" fillId="0" borderId="2" xfId="0" applyNumberFormat="1" applyFont="1" applyBorder="1" applyAlignment="1">
      <alignment horizontal="center" vertical="center"/>
    </xf>
    <xf numFmtId="168" fontId="16" fillId="0" borderId="2" xfId="0" applyNumberFormat="1" applyFont="1" applyBorder="1" applyAlignment="1">
      <alignment horizontal="center" vertical="center"/>
    </xf>
    <xf numFmtId="169" fontId="16" fillId="2" borderId="2" xfId="0" applyNumberFormat="1" applyFont="1" applyFill="1" applyBorder="1" applyAlignment="1">
      <alignment horizontal="center" vertical="center"/>
    </xf>
    <xf numFmtId="169" fontId="16" fillId="2" borderId="2" xfId="0" applyNumberFormat="1" applyFont="1" applyFill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170" fontId="16" fillId="2" borderId="2" xfId="0" applyNumberFormat="1" applyFont="1" applyFill="1" applyBorder="1" applyAlignment="1">
      <alignment horizontal="center" vertical="center"/>
    </xf>
    <xf numFmtId="168" fontId="0" fillId="0" borderId="0" xfId="0" applyNumberFormat="1"/>
    <xf numFmtId="167" fontId="15" fillId="0" borderId="2" xfId="0" applyNumberFormat="1" applyFont="1" applyBorder="1" applyAlignment="1">
      <alignment horizontal="center" vertical="center"/>
    </xf>
    <xf numFmtId="168" fontId="15" fillId="0" borderId="2" xfId="0" applyNumberFormat="1" applyFont="1" applyBorder="1" applyAlignment="1">
      <alignment horizontal="center"/>
    </xf>
    <xf numFmtId="167" fontId="16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4" fontId="15" fillId="4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0" fillId="0" borderId="0" xfId="0" applyFont="1"/>
    <xf numFmtId="0" fontId="1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2" xfId="0" applyFont="1" applyBorder="1" applyAlignment="1">
      <alignment wrapText="1"/>
    </xf>
    <xf numFmtId="0" fontId="33" fillId="0" borderId="2" xfId="0" applyFont="1" applyBorder="1" applyAlignment="1">
      <alignment wrapText="1"/>
    </xf>
    <xf numFmtId="2" fontId="16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0" fontId="13" fillId="0" borderId="2" xfId="0" applyFont="1" applyBorder="1" applyAlignment="1">
      <alignment horizontal="left" vertical="top" wrapText="1"/>
    </xf>
    <xf numFmtId="2" fontId="0" fillId="0" borderId="2" xfId="0" applyNumberFormat="1" applyBorder="1" applyAlignment="1">
      <alignment horizontal="center" vertical="center"/>
    </xf>
    <xf numFmtId="0" fontId="17" fillId="0" borderId="0" xfId="0" applyFont="1"/>
    <xf numFmtId="0" fontId="21" fillId="0" borderId="0" xfId="8" applyFont="1" applyAlignment="1">
      <alignment horizontal="center" vertical="top"/>
    </xf>
    <xf numFmtId="0" fontId="0" fillId="0" borderId="0" xfId="0" applyAlignment="1">
      <alignment horizontal="left"/>
    </xf>
    <xf numFmtId="4" fontId="15" fillId="0" borderId="2" xfId="0" applyNumberFormat="1" applyFont="1" applyBorder="1" applyAlignment="1">
      <alignment horizontal="left" vertical="center"/>
    </xf>
    <xf numFmtId="2" fontId="16" fillId="2" borderId="2" xfId="0" applyNumberFormat="1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/>
    </xf>
    <xf numFmtId="2" fontId="16" fillId="2" borderId="4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2" fontId="35" fillId="0" borderId="5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34" fillId="0" borderId="2" xfId="0" applyFont="1" applyBorder="1" applyAlignment="1">
      <alignment horizontal="center"/>
    </xf>
    <xf numFmtId="0" fontId="15" fillId="0" borderId="4" xfId="0" applyFont="1" applyBorder="1" applyAlignment="1">
      <alignment wrapText="1"/>
    </xf>
    <xf numFmtId="0" fontId="23" fillId="0" borderId="4" xfId="0" applyFont="1" applyBorder="1" applyAlignment="1">
      <alignment vertical="justify"/>
    </xf>
    <xf numFmtId="2" fontId="35" fillId="0" borderId="4" xfId="0" applyNumberFormat="1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23" fillId="0" borderId="5" xfId="0" applyNumberFormat="1" applyFont="1" applyBorder="1" applyAlignment="1">
      <alignment horizontal="center"/>
    </xf>
    <xf numFmtId="2" fontId="0" fillId="0" borderId="0" xfId="0" applyNumberFormat="1"/>
    <xf numFmtId="0" fontId="28" fillId="0" borderId="0" xfId="0" applyFont="1"/>
    <xf numFmtId="0" fontId="15" fillId="3" borderId="2" xfId="0" applyFont="1" applyFill="1" applyBorder="1" applyAlignment="1">
      <alignment wrapText="1"/>
    </xf>
    <xf numFmtId="0" fontId="15" fillId="3" borderId="2" xfId="0" applyFont="1" applyFill="1" applyBorder="1"/>
    <xf numFmtId="0" fontId="20" fillId="0" borderId="1" xfId="8" applyFont="1" applyBorder="1" applyAlignment="1">
      <alignment horizontal="left"/>
    </xf>
    <xf numFmtId="0" fontId="28" fillId="0" borderId="1" xfId="0" applyFont="1" applyBorder="1" applyAlignment="1">
      <alignment horizontal="left"/>
    </xf>
  </cellXfs>
  <cellStyles count="10">
    <cellStyle name="Звичайний 2" xfId="1" xr:uid="{00000000-0005-0000-0000-000000000000}"/>
    <cellStyle name="Звичайний 3" xfId="2" xr:uid="{00000000-0005-0000-0000-000001000000}"/>
    <cellStyle name="Звичайний 4" xfId="3" xr:uid="{00000000-0005-0000-0000-000002000000}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Обычный 3" xfId="6" xr:uid="{00000000-0005-0000-0000-000006000000}"/>
    <cellStyle name="Обычный 4" xfId="7" xr:uid="{00000000-0005-0000-0000-000007000000}"/>
    <cellStyle name="Обычный 5" xfId="9" xr:uid="{79FFFC0A-06B3-476B-8337-D6B41D4158F1}"/>
    <cellStyle name="Обычный_план використання " xfId="8" xr:uid="{328DF772-DDAD-40E3-B949-790B085F15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27530-8F70-48A1-8C14-B8ED37994C99}">
  <sheetPr>
    <pageSetUpPr fitToPage="1"/>
  </sheetPr>
  <dimension ref="A1:P36"/>
  <sheetViews>
    <sheetView view="pageLayout" zoomScaleNormal="80" workbookViewId="0">
      <selection activeCell="B3" sqref="B3:J3"/>
    </sheetView>
  </sheetViews>
  <sheetFormatPr defaultRowHeight="14.4" x14ac:dyDescent="0.3"/>
  <cols>
    <col min="1" max="1" width="7.33203125" customWidth="1"/>
    <col min="2" max="2" width="26.109375" customWidth="1"/>
    <col min="3" max="3" width="16.33203125" customWidth="1"/>
    <col min="4" max="4" width="13.5546875" customWidth="1"/>
    <col min="5" max="5" width="20.33203125" customWidth="1"/>
    <col min="6" max="6" width="15.88671875" customWidth="1"/>
    <col min="7" max="7" width="19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6.109375" customWidth="1"/>
    <col min="259" max="259" width="16.33203125" customWidth="1"/>
    <col min="260" max="260" width="13.5546875" customWidth="1"/>
    <col min="261" max="261" width="20.33203125" customWidth="1"/>
    <col min="262" max="262" width="15.88671875" customWidth="1"/>
    <col min="263" max="263" width="19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6.109375" customWidth="1"/>
    <col min="515" max="515" width="16.33203125" customWidth="1"/>
    <col min="516" max="516" width="13.5546875" customWidth="1"/>
    <col min="517" max="517" width="20.33203125" customWidth="1"/>
    <col min="518" max="518" width="15.88671875" customWidth="1"/>
    <col min="519" max="519" width="19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6.109375" customWidth="1"/>
    <col min="771" max="771" width="16.33203125" customWidth="1"/>
    <col min="772" max="772" width="13.5546875" customWidth="1"/>
    <col min="773" max="773" width="20.33203125" customWidth="1"/>
    <col min="774" max="774" width="15.88671875" customWidth="1"/>
    <col min="775" max="775" width="19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6.109375" customWidth="1"/>
    <col min="1027" max="1027" width="16.33203125" customWidth="1"/>
    <col min="1028" max="1028" width="13.5546875" customWidth="1"/>
    <col min="1029" max="1029" width="20.33203125" customWidth="1"/>
    <col min="1030" max="1030" width="15.88671875" customWidth="1"/>
    <col min="1031" max="1031" width="19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6.109375" customWidth="1"/>
    <col min="1283" max="1283" width="16.33203125" customWidth="1"/>
    <col min="1284" max="1284" width="13.5546875" customWidth="1"/>
    <col min="1285" max="1285" width="20.33203125" customWidth="1"/>
    <col min="1286" max="1286" width="15.88671875" customWidth="1"/>
    <col min="1287" max="1287" width="19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6.109375" customWidth="1"/>
    <col min="1539" max="1539" width="16.33203125" customWidth="1"/>
    <col min="1540" max="1540" width="13.5546875" customWidth="1"/>
    <col min="1541" max="1541" width="20.33203125" customWidth="1"/>
    <col min="1542" max="1542" width="15.88671875" customWidth="1"/>
    <col min="1543" max="1543" width="19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6.109375" customWidth="1"/>
    <col min="1795" max="1795" width="16.33203125" customWidth="1"/>
    <col min="1796" max="1796" width="13.5546875" customWidth="1"/>
    <col min="1797" max="1797" width="20.33203125" customWidth="1"/>
    <col min="1798" max="1798" width="15.88671875" customWidth="1"/>
    <col min="1799" max="1799" width="19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6.109375" customWidth="1"/>
    <col min="2051" max="2051" width="16.33203125" customWidth="1"/>
    <col min="2052" max="2052" width="13.5546875" customWidth="1"/>
    <col min="2053" max="2053" width="20.33203125" customWidth="1"/>
    <col min="2054" max="2054" width="15.88671875" customWidth="1"/>
    <col min="2055" max="2055" width="19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6.109375" customWidth="1"/>
    <col min="2307" max="2307" width="16.33203125" customWidth="1"/>
    <col min="2308" max="2308" width="13.5546875" customWidth="1"/>
    <col min="2309" max="2309" width="20.33203125" customWidth="1"/>
    <col min="2310" max="2310" width="15.88671875" customWidth="1"/>
    <col min="2311" max="2311" width="19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6.109375" customWidth="1"/>
    <col min="2563" max="2563" width="16.33203125" customWidth="1"/>
    <col min="2564" max="2564" width="13.5546875" customWidth="1"/>
    <col min="2565" max="2565" width="20.33203125" customWidth="1"/>
    <col min="2566" max="2566" width="15.88671875" customWidth="1"/>
    <col min="2567" max="2567" width="19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6.109375" customWidth="1"/>
    <col min="2819" max="2819" width="16.33203125" customWidth="1"/>
    <col min="2820" max="2820" width="13.5546875" customWidth="1"/>
    <col min="2821" max="2821" width="20.33203125" customWidth="1"/>
    <col min="2822" max="2822" width="15.88671875" customWidth="1"/>
    <col min="2823" max="2823" width="19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6.109375" customWidth="1"/>
    <col min="3075" max="3075" width="16.33203125" customWidth="1"/>
    <col min="3076" max="3076" width="13.5546875" customWidth="1"/>
    <col min="3077" max="3077" width="20.33203125" customWidth="1"/>
    <col min="3078" max="3078" width="15.88671875" customWidth="1"/>
    <col min="3079" max="3079" width="19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6.109375" customWidth="1"/>
    <col min="3331" max="3331" width="16.33203125" customWidth="1"/>
    <col min="3332" max="3332" width="13.5546875" customWidth="1"/>
    <col min="3333" max="3333" width="20.33203125" customWidth="1"/>
    <col min="3334" max="3334" width="15.88671875" customWidth="1"/>
    <col min="3335" max="3335" width="19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6.109375" customWidth="1"/>
    <col min="3587" max="3587" width="16.33203125" customWidth="1"/>
    <col min="3588" max="3588" width="13.5546875" customWidth="1"/>
    <col min="3589" max="3589" width="20.33203125" customWidth="1"/>
    <col min="3590" max="3590" width="15.88671875" customWidth="1"/>
    <col min="3591" max="3591" width="19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6.109375" customWidth="1"/>
    <col min="3843" max="3843" width="16.33203125" customWidth="1"/>
    <col min="3844" max="3844" width="13.5546875" customWidth="1"/>
    <col min="3845" max="3845" width="20.33203125" customWidth="1"/>
    <col min="3846" max="3846" width="15.88671875" customWidth="1"/>
    <col min="3847" max="3847" width="19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6.109375" customWidth="1"/>
    <col min="4099" max="4099" width="16.33203125" customWidth="1"/>
    <col min="4100" max="4100" width="13.5546875" customWidth="1"/>
    <col min="4101" max="4101" width="20.33203125" customWidth="1"/>
    <col min="4102" max="4102" width="15.88671875" customWidth="1"/>
    <col min="4103" max="4103" width="19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6.109375" customWidth="1"/>
    <col min="4355" max="4355" width="16.33203125" customWidth="1"/>
    <col min="4356" max="4356" width="13.5546875" customWidth="1"/>
    <col min="4357" max="4357" width="20.33203125" customWidth="1"/>
    <col min="4358" max="4358" width="15.88671875" customWidth="1"/>
    <col min="4359" max="4359" width="19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6.109375" customWidth="1"/>
    <col min="4611" max="4611" width="16.33203125" customWidth="1"/>
    <col min="4612" max="4612" width="13.5546875" customWidth="1"/>
    <col min="4613" max="4613" width="20.33203125" customWidth="1"/>
    <col min="4614" max="4614" width="15.88671875" customWidth="1"/>
    <col min="4615" max="4615" width="19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6.109375" customWidth="1"/>
    <col min="4867" max="4867" width="16.33203125" customWidth="1"/>
    <col min="4868" max="4868" width="13.5546875" customWidth="1"/>
    <col min="4869" max="4869" width="20.33203125" customWidth="1"/>
    <col min="4870" max="4870" width="15.88671875" customWidth="1"/>
    <col min="4871" max="4871" width="19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6.109375" customWidth="1"/>
    <col min="5123" max="5123" width="16.33203125" customWidth="1"/>
    <col min="5124" max="5124" width="13.5546875" customWidth="1"/>
    <col min="5125" max="5125" width="20.33203125" customWidth="1"/>
    <col min="5126" max="5126" width="15.88671875" customWidth="1"/>
    <col min="5127" max="5127" width="19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6.109375" customWidth="1"/>
    <col min="5379" max="5379" width="16.33203125" customWidth="1"/>
    <col min="5380" max="5380" width="13.5546875" customWidth="1"/>
    <col min="5381" max="5381" width="20.33203125" customWidth="1"/>
    <col min="5382" max="5382" width="15.88671875" customWidth="1"/>
    <col min="5383" max="5383" width="19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6.109375" customWidth="1"/>
    <col min="5635" max="5635" width="16.33203125" customWidth="1"/>
    <col min="5636" max="5636" width="13.5546875" customWidth="1"/>
    <col min="5637" max="5637" width="20.33203125" customWidth="1"/>
    <col min="5638" max="5638" width="15.88671875" customWidth="1"/>
    <col min="5639" max="5639" width="19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6.109375" customWidth="1"/>
    <col min="5891" max="5891" width="16.33203125" customWidth="1"/>
    <col min="5892" max="5892" width="13.5546875" customWidth="1"/>
    <col min="5893" max="5893" width="20.33203125" customWidth="1"/>
    <col min="5894" max="5894" width="15.88671875" customWidth="1"/>
    <col min="5895" max="5895" width="19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6.109375" customWidth="1"/>
    <col min="6147" max="6147" width="16.33203125" customWidth="1"/>
    <col min="6148" max="6148" width="13.5546875" customWidth="1"/>
    <col min="6149" max="6149" width="20.33203125" customWidth="1"/>
    <col min="6150" max="6150" width="15.88671875" customWidth="1"/>
    <col min="6151" max="6151" width="19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6.109375" customWidth="1"/>
    <col min="6403" max="6403" width="16.33203125" customWidth="1"/>
    <col min="6404" max="6404" width="13.5546875" customWidth="1"/>
    <col min="6405" max="6405" width="20.33203125" customWidth="1"/>
    <col min="6406" max="6406" width="15.88671875" customWidth="1"/>
    <col min="6407" max="6407" width="19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6.109375" customWidth="1"/>
    <col min="6659" max="6659" width="16.33203125" customWidth="1"/>
    <col min="6660" max="6660" width="13.5546875" customWidth="1"/>
    <col min="6661" max="6661" width="20.33203125" customWidth="1"/>
    <col min="6662" max="6662" width="15.88671875" customWidth="1"/>
    <col min="6663" max="6663" width="19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6.109375" customWidth="1"/>
    <col min="6915" max="6915" width="16.33203125" customWidth="1"/>
    <col min="6916" max="6916" width="13.5546875" customWidth="1"/>
    <col min="6917" max="6917" width="20.33203125" customWidth="1"/>
    <col min="6918" max="6918" width="15.88671875" customWidth="1"/>
    <col min="6919" max="6919" width="19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6.109375" customWidth="1"/>
    <col min="7171" max="7171" width="16.33203125" customWidth="1"/>
    <col min="7172" max="7172" width="13.5546875" customWidth="1"/>
    <col min="7173" max="7173" width="20.33203125" customWidth="1"/>
    <col min="7174" max="7174" width="15.88671875" customWidth="1"/>
    <col min="7175" max="7175" width="19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6.109375" customWidth="1"/>
    <col min="7427" max="7427" width="16.33203125" customWidth="1"/>
    <col min="7428" max="7428" width="13.5546875" customWidth="1"/>
    <col min="7429" max="7429" width="20.33203125" customWidth="1"/>
    <col min="7430" max="7430" width="15.88671875" customWidth="1"/>
    <col min="7431" max="7431" width="19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6.109375" customWidth="1"/>
    <col min="7683" max="7683" width="16.33203125" customWidth="1"/>
    <col min="7684" max="7684" width="13.5546875" customWidth="1"/>
    <col min="7685" max="7685" width="20.33203125" customWidth="1"/>
    <col min="7686" max="7686" width="15.88671875" customWidth="1"/>
    <col min="7687" max="7687" width="19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6.109375" customWidth="1"/>
    <col min="7939" max="7939" width="16.33203125" customWidth="1"/>
    <col min="7940" max="7940" width="13.5546875" customWidth="1"/>
    <col min="7941" max="7941" width="20.33203125" customWidth="1"/>
    <col min="7942" max="7942" width="15.88671875" customWidth="1"/>
    <col min="7943" max="7943" width="19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6.109375" customWidth="1"/>
    <col min="8195" max="8195" width="16.33203125" customWidth="1"/>
    <col min="8196" max="8196" width="13.5546875" customWidth="1"/>
    <col min="8197" max="8197" width="20.33203125" customWidth="1"/>
    <col min="8198" max="8198" width="15.88671875" customWidth="1"/>
    <col min="8199" max="8199" width="19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6.109375" customWidth="1"/>
    <col min="8451" max="8451" width="16.33203125" customWidth="1"/>
    <col min="8452" max="8452" width="13.5546875" customWidth="1"/>
    <col min="8453" max="8453" width="20.33203125" customWidth="1"/>
    <col min="8454" max="8454" width="15.88671875" customWidth="1"/>
    <col min="8455" max="8455" width="19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6.109375" customWidth="1"/>
    <col min="8707" max="8707" width="16.33203125" customWidth="1"/>
    <col min="8708" max="8708" width="13.5546875" customWidth="1"/>
    <col min="8709" max="8709" width="20.33203125" customWidth="1"/>
    <col min="8710" max="8710" width="15.88671875" customWidth="1"/>
    <col min="8711" max="8711" width="19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6.109375" customWidth="1"/>
    <col min="8963" max="8963" width="16.33203125" customWidth="1"/>
    <col min="8964" max="8964" width="13.5546875" customWidth="1"/>
    <col min="8965" max="8965" width="20.33203125" customWidth="1"/>
    <col min="8966" max="8966" width="15.88671875" customWidth="1"/>
    <col min="8967" max="8967" width="19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6.109375" customWidth="1"/>
    <col min="9219" max="9219" width="16.33203125" customWidth="1"/>
    <col min="9220" max="9220" width="13.5546875" customWidth="1"/>
    <col min="9221" max="9221" width="20.33203125" customWidth="1"/>
    <col min="9222" max="9222" width="15.88671875" customWidth="1"/>
    <col min="9223" max="9223" width="19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6.109375" customWidth="1"/>
    <col min="9475" max="9475" width="16.33203125" customWidth="1"/>
    <col min="9476" max="9476" width="13.5546875" customWidth="1"/>
    <col min="9477" max="9477" width="20.33203125" customWidth="1"/>
    <col min="9478" max="9478" width="15.88671875" customWidth="1"/>
    <col min="9479" max="9479" width="19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6.109375" customWidth="1"/>
    <col min="9731" max="9731" width="16.33203125" customWidth="1"/>
    <col min="9732" max="9732" width="13.5546875" customWidth="1"/>
    <col min="9733" max="9733" width="20.33203125" customWidth="1"/>
    <col min="9734" max="9734" width="15.88671875" customWidth="1"/>
    <col min="9735" max="9735" width="19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6.109375" customWidth="1"/>
    <col min="9987" max="9987" width="16.33203125" customWidth="1"/>
    <col min="9988" max="9988" width="13.5546875" customWidth="1"/>
    <col min="9989" max="9989" width="20.33203125" customWidth="1"/>
    <col min="9990" max="9990" width="15.88671875" customWidth="1"/>
    <col min="9991" max="9991" width="19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6.109375" customWidth="1"/>
    <col min="10243" max="10243" width="16.33203125" customWidth="1"/>
    <col min="10244" max="10244" width="13.5546875" customWidth="1"/>
    <col min="10245" max="10245" width="20.33203125" customWidth="1"/>
    <col min="10246" max="10246" width="15.88671875" customWidth="1"/>
    <col min="10247" max="10247" width="19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6.109375" customWidth="1"/>
    <col min="10499" max="10499" width="16.33203125" customWidth="1"/>
    <col min="10500" max="10500" width="13.5546875" customWidth="1"/>
    <col min="10501" max="10501" width="20.33203125" customWidth="1"/>
    <col min="10502" max="10502" width="15.88671875" customWidth="1"/>
    <col min="10503" max="10503" width="19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6.109375" customWidth="1"/>
    <col min="10755" max="10755" width="16.33203125" customWidth="1"/>
    <col min="10756" max="10756" width="13.5546875" customWidth="1"/>
    <col min="10757" max="10757" width="20.33203125" customWidth="1"/>
    <col min="10758" max="10758" width="15.88671875" customWidth="1"/>
    <col min="10759" max="10759" width="19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6.109375" customWidth="1"/>
    <col min="11011" max="11011" width="16.33203125" customWidth="1"/>
    <col min="11012" max="11012" width="13.5546875" customWidth="1"/>
    <col min="11013" max="11013" width="20.33203125" customWidth="1"/>
    <col min="11014" max="11014" width="15.88671875" customWidth="1"/>
    <col min="11015" max="11015" width="19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6.109375" customWidth="1"/>
    <col min="11267" max="11267" width="16.33203125" customWidth="1"/>
    <col min="11268" max="11268" width="13.5546875" customWidth="1"/>
    <col min="11269" max="11269" width="20.33203125" customWidth="1"/>
    <col min="11270" max="11270" width="15.88671875" customWidth="1"/>
    <col min="11271" max="11271" width="19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6.109375" customWidth="1"/>
    <col min="11523" max="11523" width="16.33203125" customWidth="1"/>
    <col min="11524" max="11524" width="13.5546875" customWidth="1"/>
    <col min="11525" max="11525" width="20.33203125" customWidth="1"/>
    <col min="11526" max="11526" width="15.88671875" customWidth="1"/>
    <col min="11527" max="11527" width="19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6.109375" customWidth="1"/>
    <col min="11779" max="11779" width="16.33203125" customWidth="1"/>
    <col min="11780" max="11780" width="13.5546875" customWidth="1"/>
    <col min="11781" max="11781" width="20.33203125" customWidth="1"/>
    <col min="11782" max="11782" width="15.88671875" customWidth="1"/>
    <col min="11783" max="11783" width="19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6.109375" customWidth="1"/>
    <col min="12035" max="12035" width="16.33203125" customWidth="1"/>
    <col min="12036" max="12036" width="13.5546875" customWidth="1"/>
    <col min="12037" max="12037" width="20.33203125" customWidth="1"/>
    <col min="12038" max="12038" width="15.88671875" customWidth="1"/>
    <col min="12039" max="12039" width="19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6.109375" customWidth="1"/>
    <col min="12291" max="12291" width="16.33203125" customWidth="1"/>
    <col min="12292" max="12292" width="13.5546875" customWidth="1"/>
    <col min="12293" max="12293" width="20.33203125" customWidth="1"/>
    <col min="12294" max="12294" width="15.88671875" customWidth="1"/>
    <col min="12295" max="12295" width="19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6.109375" customWidth="1"/>
    <col min="12547" max="12547" width="16.33203125" customWidth="1"/>
    <col min="12548" max="12548" width="13.5546875" customWidth="1"/>
    <col min="12549" max="12549" width="20.33203125" customWidth="1"/>
    <col min="12550" max="12550" width="15.88671875" customWidth="1"/>
    <col min="12551" max="12551" width="19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6.109375" customWidth="1"/>
    <col min="12803" max="12803" width="16.33203125" customWidth="1"/>
    <col min="12804" max="12804" width="13.5546875" customWidth="1"/>
    <col min="12805" max="12805" width="20.33203125" customWidth="1"/>
    <col min="12806" max="12806" width="15.88671875" customWidth="1"/>
    <col min="12807" max="12807" width="19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6.109375" customWidth="1"/>
    <col min="13059" max="13059" width="16.33203125" customWidth="1"/>
    <col min="13060" max="13060" width="13.5546875" customWidth="1"/>
    <col min="13061" max="13061" width="20.33203125" customWidth="1"/>
    <col min="13062" max="13062" width="15.88671875" customWidth="1"/>
    <col min="13063" max="13063" width="19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6.109375" customWidth="1"/>
    <col min="13315" max="13315" width="16.33203125" customWidth="1"/>
    <col min="13316" max="13316" width="13.5546875" customWidth="1"/>
    <col min="13317" max="13317" width="20.33203125" customWidth="1"/>
    <col min="13318" max="13318" width="15.88671875" customWidth="1"/>
    <col min="13319" max="13319" width="19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6.109375" customWidth="1"/>
    <col min="13571" max="13571" width="16.33203125" customWidth="1"/>
    <col min="13572" max="13572" width="13.5546875" customWidth="1"/>
    <col min="13573" max="13573" width="20.33203125" customWidth="1"/>
    <col min="13574" max="13574" width="15.88671875" customWidth="1"/>
    <col min="13575" max="13575" width="19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6.109375" customWidth="1"/>
    <col min="13827" max="13827" width="16.33203125" customWidth="1"/>
    <col min="13828" max="13828" width="13.5546875" customWidth="1"/>
    <col min="13829" max="13829" width="20.33203125" customWidth="1"/>
    <col min="13830" max="13830" width="15.88671875" customWidth="1"/>
    <col min="13831" max="13831" width="19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6.109375" customWidth="1"/>
    <col min="14083" max="14083" width="16.33203125" customWidth="1"/>
    <col min="14084" max="14084" width="13.5546875" customWidth="1"/>
    <col min="14085" max="14085" width="20.33203125" customWidth="1"/>
    <col min="14086" max="14086" width="15.88671875" customWidth="1"/>
    <col min="14087" max="14087" width="19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6.109375" customWidth="1"/>
    <col min="14339" max="14339" width="16.33203125" customWidth="1"/>
    <col min="14340" max="14340" width="13.5546875" customWidth="1"/>
    <col min="14341" max="14341" width="20.33203125" customWidth="1"/>
    <col min="14342" max="14342" width="15.88671875" customWidth="1"/>
    <col min="14343" max="14343" width="19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6.109375" customWidth="1"/>
    <col min="14595" max="14595" width="16.33203125" customWidth="1"/>
    <col min="14596" max="14596" width="13.5546875" customWidth="1"/>
    <col min="14597" max="14597" width="20.33203125" customWidth="1"/>
    <col min="14598" max="14598" width="15.88671875" customWidth="1"/>
    <col min="14599" max="14599" width="19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6.109375" customWidth="1"/>
    <col min="14851" max="14851" width="16.33203125" customWidth="1"/>
    <col min="14852" max="14852" width="13.5546875" customWidth="1"/>
    <col min="14853" max="14853" width="20.33203125" customWidth="1"/>
    <col min="14854" max="14854" width="15.88671875" customWidth="1"/>
    <col min="14855" max="14855" width="19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6.109375" customWidth="1"/>
    <col min="15107" max="15107" width="16.33203125" customWidth="1"/>
    <col min="15108" max="15108" width="13.5546875" customWidth="1"/>
    <col min="15109" max="15109" width="20.33203125" customWidth="1"/>
    <col min="15110" max="15110" width="15.88671875" customWidth="1"/>
    <col min="15111" max="15111" width="19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6.109375" customWidth="1"/>
    <col min="15363" max="15363" width="16.33203125" customWidth="1"/>
    <col min="15364" max="15364" width="13.5546875" customWidth="1"/>
    <col min="15365" max="15365" width="20.33203125" customWidth="1"/>
    <col min="15366" max="15366" width="15.88671875" customWidth="1"/>
    <col min="15367" max="15367" width="19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6.109375" customWidth="1"/>
    <col min="15619" max="15619" width="16.33203125" customWidth="1"/>
    <col min="15620" max="15620" width="13.5546875" customWidth="1"/>
    <col min="15621" max="15621" width="20.33203125" customWidth="1"/>
    <col min="15622" max="15622" width="15.88671875" customWidth="1"/>
    <col min="15623" max="15623" width="19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6.109375" customWidth="1"/>
    <col min="15875" max="15875" width="16.33203125" customWidth="1"/>
    <col min="15876" max="15876" width="13.5546875" customWidth="1"/>
    <col min="15877" max="15877" width="20.33203125" customWidth="1"/>
    <col min="15878" max="15878" width="15.88671875" customWidth="1"/>
    <col min="15879" max="15879" width="19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6.109375" customWidth="1"/>
    <col min="16131" max="16131" width="16.33203125" customWidth="1"/>
    <col min="16132" max="16132" width="13.5546875" customWidth="1"/>
    <col min="16133" max="16133" width="20.33203125" customWidth="1"/>
    <col min="16134" max="16134" width="15.88671875" customWidth="1"/>
    <col min="16135" max="16135" width="19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3">
      <c r="A3" s="3"/>
      <c r="B3" s="7" t="s">
        <v>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x14ac:dyDescent="0.3">
      <c r="A7" s="15">
        <v>1</v>
      </c>
      <c r="B7" s="16" t="s">
        <v>16</v>
      </c>
      <c r="C7" s="17"/>
      <c r="D7" s="17">
        <v>8647</v>
      </c>
      <c r="E7" s="18" t="s">
        <v>17</v>
      </c>
      <c r="F7" s="19">
        <v>8647</v>
      </c>
      <c r="G7" s="16"/>
      <c r="H7" s="17"/>
      <c r="I7" s="18" t="s">
        <v>17</v>
      </c>
      <c r="J7" s="17">
        <v>8647</v>
      </c>
      <c r="K7" s="20"/>
    </row>
    <row r="8" spans="1:16" ht="15.6" x14ac:dyDescent="0.3">
      <c r="A8" s="15">
        <v>2</v>
      </c>
      <c r="B8" s="16" t="s">
        <v>18</v>
      </c>
      <c r="C8" s="17"/>
      <c r="D8" s="17">
        <v>9897.33</v>
      </c>
      <c r="E8" s="18" t="s">
        <v>17</v>
      </c>
      <c r="F8" s="19">
        <v>9897.33</v>
      </c>
      <c r="G8" s="16"/>
      <c r="H8" s="17"/>
      <c r="I8" s="18" t="s">
        <v>17</v>
      </c>
      <c r="J8" s="17">
        <v>9897.33</v>
      </c>
      <c r="K8" s="20"/>
    </row>
    <row r="9" spans="1:16" ht="15.6" x14ac:dyDescent="0.3">
      <c r="A9" s="15">
        <v>3</v>
      </c>
      <c r="B9" s="16" t="s">
        <v>19</v>
      </c>
      <c r="C9" s="17"/>
      <c r="D9" s="17">
        <v>14066.32</v>
      </c>
      <c r="E9" s="18" t="s">
        <v>17</v>
      </c>
      <c r="F9" s="19">
        <v>14066.32</v>
      </c>
      <c r="G9" s="16"/>
      <c r="H9" s="17"/>
      <c r="I9" s="18" t="s">
        <v>17</v>
      </c>
      <c r="J9" s="17">
        <v>14066.32</v>
      </c>
      <c r="K9" s="20"/>
    </row>
    <row r="10" spans="1:16" ht="15.6" x14ac:dyDescent="0.3">
      <c r="A10" s="15">
        <v>10</v>
      </c>
      <c r="B10" s="16" t="s">
        <v>20</v>
      </c>
      <c r="C10" s="17"/>
      <c r="D10" s="17">
        <v>508637.6</v>
      </c>
      <c r="E10" s="18" t="s">
        <v>17</v>
      </c>
      <c r="F10" s="19">
        <v>508637.6</v>
      </c>
      <c r="G10" s="16"/>
      <c r="H10" s="17"/>
      <c r="I10" s="18" t="s">
        <v>17</v>
      </c>
      <c r="J10" s="17">
        <v>508637.6</v>
      </c>
      <c r="K10" s="20"/>
    </row>
    <row r="11" spans="1:16" ht="15.6" x14ac:dyDescent="0.3">
      <c r="A11" s="15"/>
      <c r="B11" s="16" t="s">
        <v>21</v>
      </c>
      <c r="C11" s="17"/>
      <c r="D11" s="17">
        <v>2400</v>
      </c>
      <c r="E11" s="18" t="s">
        <v>17</v>
      </c>
      <c r="F11" s="19">
        <v>2400</v>
      </c>
      <c r="G11" s="16"/>
      <c r="H11" s="17"/>
      <c r="I11" s="18" t="s">
        <v>17</v>
      </c>
      <c r="J11" s="17">
        <v>2400</v>
      </c>
      <c r="K11" s="20"/>
    </row>
    <row r="12" spans="1:16" ht="15.6" x14ac:dyDescent="0.3">
      <c r="A12" s="15"/>
      <c r="B12" s="16" t="s">
        <v>22</v>
      </c>
      <c r="C12" s="17"/>
      <c r="D12" s="17">
        <v>105308.4</v>
      </c>
      <c r="E12" s="18" t="s">
        <v>17</v>
      </c>
      <c r="F12" s="19">
        <v>105308.4</v>
      </c>
      <c r="G12" s="16"/>
      <c r="H12" s="17"/>
      <c r="I12" s="18" t="s">
        <v>17</v>
      </c>
      <c r="J12" s="17">
        <v>105308.4</v>
      </c>
      <c r="K12" s="20"/>
    </row>
    <row r="13" spans="1:16" ht="15.6" x14ac:dyDescent="0.3">
      <c r="A13" s="15">
        <v>11</v>
      </c>
      <c r="B13" s="16" t="s">
        <v>16</v>
      </c>
      <c r="C13" s="17"/>
      <c r="D13" s="17">
        <v>691.5</v>
      </c>
      <c r="E13" s="18" t="s">
        <v>23</v>
      </c>
      <c r="F13" s="19">
        <v>691.5</v>
      </c>
      <c r="G13" s="16"/>
      <c r="H13" s="17"/>
      <c r="I13" s="18" t="s">
        <v>23</v>
      </c>
      <c r="J13" s="17">
        <v>691.5</v>
      </c>
      <c r="K13" s="20"/>
    </row>
    <row r="14" spans="1:16" ht="31.2" x14ac:dyDescent="0.3">
      <c r="A14" s="15">
        <v>12</v>
      </c>
      <c r="B14" s="16" t="s">
        <v>24</v>
      </c>
      <c r="C14" s="17"/>
      <c r="D14" s="17">
        <v>236.4</v>
      </c>
      <c r="E14" s="18" t="s">
        <v>25</v>
      </c>
      <c r="F14" s="19">
        <v>236.5</v>
      </c>
      <c r="G14" s="16"/>
      <c r="H14" s="17"/>
      <c r="I14" s="18" t="s">
        <v>25</v>
      </c>
      <c r="J14" s="17">
        <v>236.4</v>
      </c>
      <c r="K14" s="20"/>
    </row>
    <row r="15" spans="1:16" ht="31.2" x14ac:dyDescent="0.3">
      <c r="A15" s="15">
        <v>13</v>
      </c>
      <c r="B15" s="16" t="s">
        <v>26</v>
      </c>
      <c r="C15" s="17"/>
      <c r="D15" s="17">
        <v>5698</v>
      </c>
      <c r="E15" s="18" t="s">
        <v>27</v>
      </c>
      <c r="F15" s="19">
        <v>5698</v>
      </c>
      <c r="G15" s="16"/>
      <c r="H15" s="17"/>
      <c r="I15" s="18" t="s">
        <v>27</v>
      </c>
      <c r="J15" s="17">
        <v>5698</v>
      </c>
      <c r="K15" s="20"/>
    </row>
    <row r="16" spans="1:16" ht="15.6" x14ac:dyDescent="0.3">
      <c r="A16" s="15">
        <v>14</v>
      </c>
      <c r="B16" s="16" t="s">
        <v>28</v>
      </c>
      <c r="C16" s="17"/>
      <c r="D16" s="17">
        <v>71600</v>
      </c>
      <c r="E16" s="18" t="s">
        <v>29</v>
      </c>
      <c r="F16" s="19">
        <v>71600</v>
      </c>
      <c r="G16" s="16"/>
      <c r="H16" s="17"/>
      <c r="I16" s="18" t="s">
        <v>29</v>
      </c>
      <c r="J16" s="17">
        <v>71600</v>
      </c>
      <c r="K16" s="20"/>
    </row>
    <row r="17" spans="1:11" ht="46.8" x14ac:dyDescent="0.3">
      <c r="A17" s="15">
        <v>15</v>
      </c>
      <c r="B17" s="16" t="s">
        <v>30</v>
      </c>
      <c r="C17" s="17"/>
      <c r="D17" s="17">
        <v>240500</v>
      </c>
      <c r="E17" s="18" t="s">
        <v>31</v>
      </c>
      <c r="F17" s="19">
        <v>240500</v>
      </c>
      <c r="G17" s="16"/>
      <c r="H17" s="17"/>
      <c r="I17" s="18" t="s">
        <v>31</v>
      </c>
      <c r="J17" s="17">
        <v>240500</v>
      </c>
      <c r="K17" s="20"/>
    </row>
    <row r="18" spans="1:11" ht="46.8" x14ac:dyDescent="0.3">
      <c r="A18" s="15">
        <v>16</v>
      </c>
      <c r="B18" s="16" t="s">
        <v>32</v>
      </c>
      <c r="C18" s="17"/>
      <c r="D18" s="17">
        <v>503500</v>
      </c>
      <c r="E18" s="18" t="s">
        <v>31</v>
      </c>
      <c r="F18" s="19">
        <v>503500</v>
      </c>
      <c r="G18" s="16"/>
      <c r="H18" s="17"/>
      <c r="I18" s="18" t="s">
        <v>31</v>
      </c>
      <c r="J18" s="17">
        <v>503500</v>
      </c>
      <c r="K18" s="20"/>
    </row>
    <row r="19" spans="1:11" ht="31.2" x14ac:dyDescent="0.3">
      <c r="A19" s="15">
        <v>17</v>
      </c>
      <c r="B19" s="16" t="s">
        <v>33</v>
      </c>
      <c r="C19" s="17"/>
      <c r="D19" s="17">
        <v>239000</v>
      </c>
      <c r="E19" s="18" t="s">
        <v>34</v>
      </c>
      <c r="F19" s="19">
        <v>239000</v>
      </c>
      <c r="G19" s="16"/>
      <c r="H19" s="17"/>
      <c r="I19" s="18" t="s">
        <v>34</v>
      </c>
      <c r="J19" s="17">
        <v>239000</v>
      </c>
      <c r="K19" s="20"/>
    </row>
    <row r="20" spans="1:11" ht="46.8" x14ac:dyDescent="0.3">
      <c r="A20" s="15"/>
      <c r="B20" s="16" t="s">
        <v>35</v>
      </c>
      <c r="C20" s="17"/>
      <c r="D20" s="17">
        <v>119250</v>
      </c>
      <c r="E20" s="18" t="s">
        <v>31</v>
      </c>
      <c r="F20" s="19">
        <v>119250</v>
      </c>
      <c r="G20" s="16"/>
      <c r="H20" s="17"/>
      <c r="I20" s="18" t="s">
        <v>31</v>
      </c>
      <c r="J20" s="17">
        <v>119250</v>
      </c>
      <c r="K20" s="20"/>
    </row>
    <row r="21" spans="1:11" ht="46.8" x14ac:dyDescent="0.3">
      <c r="A21" s="15"/>
      <c r="B21" s="16" t="s">
        <v>36</v>
      </c>
      <c r="C21" s="17"/>
      <c r="D21" s="17">
        <v>238500</v>
      </c>
      <c r="E21" s="18" t="s">
        <v>31</v>
      </c>
      <c r="F21" s="19">
        <v>238500</v>
      </c>
      <c r="G21" s="16"/>
      <c r="H21" s="17"/>
      <c r="I21" s="18" t="s">
        <v>31</v>
      </c>
      <c r="J21" s="17">
        <v>238500</v>
      </c>
      <c r="K21" s="20"/>
    </row>
    <row r="22" spans="1:11" ht="31.2" x14ac:dyDescent="0.3">
      <c r="A22" s="15"/>
      <c r="B22" s="16" t="s">
        <v>28</v>
      </c>
      <c r="C22" s="17"/>
      <c r="D22" s="17">
        <v>87700</v>
      </c>
      <c r="E22" s="18" t="s">
        <v>37</v>
      </c>
      <c r="F22" s="19">
        <v>87700</v>
      </c>
      <c r="G22" s="16"/>
      <c r="H22" s="17"/>
      <c r="I22" s="18" t="s">
        <v>37</v>
      </c>
      <c r="J22" s="17">
        <v>87700</v>
      </c>
      <c r="K22" s="20"/>
    </row>
    <row r="23" spans="1:11" ht="46.8" x14ac:dyDescent="0.3">
      <c r="A23" s="15"/>
      <c r="B23" s="16" t="s">
        <v>22</v>
      </c>
      <c r="C23" s="17"/>
      <c r="D23" s="17">
        <v>937320.01</v>
      </c>
      <c r="E23" s="18" t="s">
        <v>38</v>
      </c>
      <c r="F23" s="19">
        <v>937320.01</v>
      </c>
      <c r="G23" s="16"/>
      <c r="H23" s="17"/>
      <c r="I23" s="18" t="s">
        <v>38</v>
      </c>
      <c r="J23" s="17">
        <v>937320.01</v>
      </c>
      <c r="K23" s="20"/>
    </row>
    <row r="24" spans="1:11" ht="15.6" x14ac:dyDescent="0.3">
      <c r="A24" s="15"/>
      <c r="B24" s="16" t="s">
        <v>39</v>
      </c>
      <c r="C24" s="17"/>
      <c r="D24" s="17">
        <v>36000</v>
      </c>
      <c r="E24" s="18" t="s">
        <v>40</v>
      </c>
      <c r="F24" s="19">
        <v>36000</v>
      </c>
      <c r="G24" s="16"/>
      <c r="H24" s="17"/>
      <c r="I24" s="18" t="s">
        <v>40</v>
      </c>
      <c r="J24" s="17">
        <v>36000</v>
      </c>
      <c r="K24" s="20"/>
    </row>
    <row r="25" spans="1:11" ht="15.6" x14ac:dyDescent="0.3">
      <c r="A25" s="21">
        <v>24</v>
      </c>
      <c r="B25" s="16" t="s">
        <v>41</v>
      </c>
      <c r="C25" s="17">
        <v>425287.6</v>
      </c>
      <c r="D25" s="17"/>
      <c r="E25" s="18"/>
      <c r="F25" s="19">
        <v>425287.6</v>
      </c>
      <c r="G25" s="16"/>
      <c r="H25" s="17"/>
      <c r="I25" s="18"/>
      <c r="J25" s="17"/>
      <c r="K25" s="20"/>
    </row>
    <row r="26" spans="1:11" ht="15.6" x14ac:dyDescent="0.3">
      <c r="A26" s="15"/>
      <c r="B26" s="16"/>
      <c r="C26" s="17"/>
      <c r="D26" s="17"/>
      <c r="E26" s="18"/>
      <c r="F26" s="19"/>
      <c r="G26" s="16"/>
      <c r="H26" s="17"/>
      <c r="I26" s="18"/>
      <c r="J26" s="17"/>
      <c r="K26" s="20"/>
    </row>
    <row r="27" spans="1:11" ht="15.6" x14ac:dyDescent="0.3">
      <c r="A27" s="22"/>
      <c r="B27" s="23" t="s">
        <v>42</v>
      </c>
      <c r="C27" s="24">
        <f>SUM(C7:C26)</f>
        <v>425287.6</v>
      </c>
      <c r="D27" s="24">
        <f>SUM(D7:D26)</f>
        <v>3128952.5599999996</v>
      </c>
      <c r="E27" s="25"/>
      <c r="F27" s="26">
        <f>SUM(C27,D27)</f>
        <v>3554240.1599999997</v>
      </c>
      <c r="G27" s="27"/>
      <c r="H27" s="24">
        <f>SUM(H7:H26)</f>
        <v>0</v>
      </c>
      <c r="I27" s="25"/>
      <c r="J27" s="24">
        <f>SUM(J7:J26)</f>
        <v>3128952.5599999996</v>
      </c>
      <c r="K27" s="28">
        <f>C27-H27</f>
        <v>425287.6</v>
      </c>
    </row>
    <row r="30" spans="1:11" ht="15.6" x14ac:dyDescent="0.3">
      <c r="B30" s="29" t="s">
        <v>43</v>
      </c>
      <c r="F30" s="30"/>
      <c r="G30" s="31" t="s">
        <v>44</v>
      </c>
      <c r="H30" s="32"/>
    </row>
    <row r="31" spans="1:11" x14ac:dyDescent="0.3">
      <c r="B31" s="29"/>
      <c r="F31" s="33" t="s">
        <v>45</v>
      </c>
      <c r="G31" s="33"/>
      <c r="H31" s="33"/>
    </row>
    <row r="32" spans="1:11" ht="15.6" x14ac:dyDescent="0.3">
      <c r="B32" s="29" t="s">
        <v>46</v>
      </c>
      <c r="F32" s="30"/>
      <c r="G32" s="31" t="s">
        <v>47</v>
      </c>
      <c r="H32" s="32"/>
    </row>
    <row r="33" spans="5:8" x14ac:dyDescent="0.3">
      <c r="F33" s="33" t="s">
        <v>45</v>
      </c>
      <c r="G33" s="33"/>
      <c r="H33" s="33"/>
    </row>
    <row r="36" spans="5:8" x14ac:dyDescent="0.3">
      <c r="E36" t="s">
        <v>48</v>
      </c>
    </row>
  </sheetData>
  <mergeCells count="12">
    <mergeCell ref="G30:H30"/>
    <mergeCell ref="G32:H32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3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A2AA-1D36-4F2A-915B-5B8D3490FAB5}">
  <sheetPr>
    <pageSetUpPr fitToPage="1"/>
  </sheetPr>
  <dimension ref="A1:Q58"/>
  <sheetViews>
    <sheetView zoomScaleNormal="100" workbookViewId="0">
      <selection activeCell="B9" sqref="B9"/>
    </sheetView>
  </sheetViews>
  <sheetFormatPr defaultRowHeight="14.4" x14ac:dyDescent="0.3"/>
  <cols>
    <col min="1" max="1" width="7.33203125" customWidth="1"/>
    <col min="2" max="2" width="24.44140625" customWidth="1"/>
    <col min="3" max="3" width="15" customWidth="1"/>
    <col min="4" max="4" width="11.88671875" customWidth="1"/>
    <col min="5" max="5" width="20.88671875" customWidth="1"/>
    <col min="6" max="6" width="15.88671875" customWidth="1"/>
    <col min="7" max="7" width="16.5546875" customWidth="1"/>
    <col min="8" max="8" width="14.33203125" customWidth="1"/>
    <col min="9" max="9" width="22.33203125" customWidth="1"/>
    <col min="10" max="10" width="14" customWidth="1"/>
    <col min="11" max="11" width="15.5546875" customWidth="1"/>
    <col min="14" max="14" width="10.33203125" bestFit="1" customWidth="1"/>
    <col min="257" max="257" width="7.33203125" customWidth="1"/>
    <col min="258" max="258" width="24.44140625" customWidth="1"/>
    <col min="259" max="259" width="15" customWidth="1"/>
    <col min="260" max="260" width="11.88671875" customWidth="1"/>
    <col min="261" max="261" width="20.88671875" customWidth="1"/>
    <col min="262" max="262" width="15.88671875" customWidth="1"/>
    <col min="263" max="263" width="16.5546875" customWidth="1"/>
    <col min="264" max="264" width="14.33203125" customWidth="1"/>
    <col min="265" max="265" width="22.33203125" customWidth="1"/>
    <col min="266" max="266" width="14" customWidth="1"/>
    <col min="267" max="267" width="15.5546875" customWidth="1"/>
    <col min="270" max="270" width="10.33203125" bestFit="1" customWidth="1"/>
    <col min="513" max="513" width="7.33203125" customWidth="1"/>
    <col min="514" max="514" width="24.44140625" customWidth="1"/>
    <col min="515" max="515" width="15" customWidth="1"/>
    <col min="516" max="516" width="11.88671875" customWidth="1"/>
    <col min="517" max="517" width="20.88671875" customWidth="1"/>
    <col min="518" max="518" width="15.88671875" customWidth="1"/>
    <col min="519" max="519" width="16.5546875" customWidth="1"/>
    <col min="520" max="520" width="14.33203125" customWidth="1"/>
    <col min="521" max="521" width="22.33203125" customWidth="1"/>
    <col min="522" max="522" width="14" customWidth="1"/>
    <col min="523" max="523" width="15.5546875" customWidth="1"/>
    <col min="526" max="526" width="10.33203125" bestFit="1" customWidth="1"/>
    <col min="769" max="769" width="7.33203125" customWidth="1"/>
    <col min="770" max="770" width="24.44140625" customWidth="1"/>
    <col min="771" max="771" width="15" customWidth="1"/>
    <col min="772" max="772" width="11.88671875" customWidth="1"/>
    <col min="773" max="773" width="20.88671875" customWidth="1"/>
    <col min="774" max="774" width="15.88671875" customWidth="1"/>
    <col min="775" max="775" width="16.5546875" customWidth="1"/>
    <col min="776" max="776" width="14.33203125" customWidth="1"/>
    <col min="777" max="777" width="22.33203125" customWidth="1"/>
    <col min="778" max="778" width="14" customWidth="1"/>
    <col min="779" max="779" width="15.5546875" customWidth="1"/>
    <col min="782" max="782" width="10.33203125" bestFit="1" customWidth="1"/>
    <col min="1025" max="1025" width="7.33203125" customWidth="1"/>
    <col min="1026" max="1026" width="24.44140625" customWidth="1"/>
    <col min="1027" max="1027" width="15" customWidth="1"/>
    <col min="1028" max="1028" width="11.88671875" customWidth="1"/>
    <col min="1029" max="1029" width="20.88671875" customWidth="1"/>
    <col min="1030" max="1030" width="15.88671875" customWidth="1"/>
    <col min="1031" max="1031" width="16.5546875" customWidth="1"/>
    <col min="1032" max="1032" width="14.33203125" customWidth="1"/>
    <col min="1033" max="1033" width="22.33203125" customWidth="1"/>
    <col min="1034" max="1034" width="14" customWidth="1"/>
    <col min="1035" max="1035" width="15.5546875" customWidth="1"/>
    <col min="1038" max="1038" width="10.33203125" bestFit="1" customWidth="1"/>
    <col min="1281" max="1281" width="7.33203125" customWidth="1"/>
    <col min="1282" max="1282" width="24.44140625" customWidth="1"/>
    <col min="1283" max="1283" width="15" customWidth="1"/>
    <col min="1284" max="1284" width="11.88671875" customWidth="1"/>
    <col min="1285" max="1285" width="20.88671875" customWidth="1"/>
    <col min="1286" max="1286" width="15.88671875" customWidth="1"/>
    <col min="1287" max="1287" width="16.5546875" customWidth="1"/>
    <col min="1288" max="1288" width="14.33203125" customWidth="1"/>
    <col min="1289" max="1289" width="22.33203125" customWidth="1"/>
    <col min="1290" max="1290" width="14" customWidth="1"/>
    <col min="1291" max="1291" width="15.5546875" customWidth="1"/>
    <col min="1294" max="1294" width="10.33203125" bestFit="1" customWidth="1"/>
    <col min="1537" max="1537" width="7.33203125" customWidth="1"/>
    <col min="1538" max="1538" width="24.44140625" customWidth="1"/>
    <col min="1539" max="1539" width="15" customWidth="1"/>
    <col min="1540" max="1540" width="11.88671875" customWidth="1"/>
    <col min="1541" max="1541" width="20.88671875" customWidth="1"/>
    <col min="1542" max="1542" width="15.88671875" customWidth="1"/>
    <col min="1543" max="1543" width="16.5546875" customWidth="1"/>
    <col min="1544" max="1544" width="14.33203125" customWidth="1"/>
    <col min="1545" max="1545" width="22.33203125" customWidth="1"/>
    <col min="1546" max="1546" width="14" customWidth="1"/>
    <col min="1547" max="1547" width="15.5546875" customWidth="1"/>
    <col min="1550" max="1550" width="10.33203125" bestFit="1" customWidth="1"/>
    <col min="1793" max="1793" width="7.33203125" customWidth="1"/>
    <col min="1794" max="1794" width="24.44140625" customWidth="1"/>
    <col min="1795" max="1795" width="15" customWidth="1"/>
    <col min="1796" max="1796" width="11.88671875" customWidth="1"/>
    <col min="1797" max="1797" width="20.88671875" customWidth="1"/>
    <col min="1798" max="1798" width="15.88671875" customWidth="1"/>
    <col min="1799" max="1799" width="16.5546875" customWidth="1"/>
    <col min="1800" max="1800" width="14.33203125" customWidth="1"/>
    <col min="1801" max="1801" width="22.33203125" customWidth="1"/>
    <col min="1802" max="1802" width="14" customWidth="1"/>
    <col min="1803" max="1803" width="15.5546875" customWidth="1"/>
    <col min="1806" max="1806" width="10.33203125" bestFit="1" customWidth="1"/>
    <col min="2049" max="2049" width="7.33203125" customWidth="1"/>
    <col min="2050" max="2050" width="24.44140625" customWidth="1"/>
    <col min="2051" max="2051" width="15" customWidth="1"/>
    <col min="2052" max="2052" width="11.88671875" customWidth="1"/>
    <col min="2053" max="2053" width="20.88671875" customWidth="1"/>
    <col min="2054" max="2054" width="15.88671875" customWidth="1"/>
    <col min="2055" max="2055" width="16.5546875" customWidth="1"/>
    <col min="2056" max="2056" width="14.33203125" customWidth="1"/>
    <col min="2057" max="2057" width="22.33203125" customWidth="1"/>
    <col min="2058" max="2058" width="14" customWidth="1"/>
    <col min="2059" max="2059" width="15.5546875" customWidth="1"/>
    <col min="2062" max="2062" width="10.33203125" bestFit="1" customWidth="1"/>
    <col min="2305" max="2305" width="7.33203125" customWidth="1"/>
    <col min="2306" max="2306" width="24.44140625" customWidth="1"/>
    <col min="2307" max="2307" width="15" customWidth="1"/>
    <col min="2308" max="2308" width="11.88671875" customWidth="1"/>
    <col min="2309" max="2309" width="20.88671875" customWidth="1"/>
    <col min="2310" max="2310" width="15.88671875" customWidth="1"/>
    <col min="2311" max="2311" width="16.5546875" customWidth="1"/>
    <col min="2312" max="2312" width="14.33203125" customWidth="1"/>
    <col min="2313" max="2313" width="22.33203125" customWidth="1"/>
    <col min="2314" max="2314" width="14" customWidth="1"/>
    <col min="2315" max="2315" width="15.5546875" customWidth="1"/>
    <col min="2318" max="2318" width="10.33203125" bestFit="1" customWidth="1"/>
    <col min="2561" max="2561" width="7.33203125" customWidth="1"/>
    <col min="2562" max="2562" width="24.44140625" customWidth="1"/>
    <col min="2563" max="2563" width="15" customWidth="1"/>
    <col min="2564" max="2564" width="11.88671875" customWidth="1"/>
    <col min="2565" max="2565" width="20.88671875" customWidth="1"/>
    <col min="2566" max="2566" width="15.88671875" customWidth="1"/>
    <col min="2567" max="2567" width="16.5546875" customWidth="1"/>
    <col min="2568" max="2568" width="14.33203125" customWidth="1"/>
    <col min="2569" max="2569" width="22.33203125" customWidth="1"/>
    <col min="2570" max="2570" width="14" customWidth="1"/>
    <col min="2571" max="2571" width="15.5546875" customWidth="1"/>
    <col min="2574" max="2574" width="10.33203125" bestFit="1" customWidth="1"/>
    <col min="2817" max="2817" width="7.33203125" customWidth="1"/>
    <col min="2818" max="2818" width="24.44140625" customWidth="1"/>
    <col min="2819" max="2819" width="15" customWidth="1"/>
    <col min="2820" max="2820" width="11.88671875" customWidth="1"/>
    <col min="2821" max="2821" width="20.88671875" customWidth="1"/>
    <col min="2822" max="2822" width="15.88671875" customWidth="1"/>
    <col min="2823" max="2823" width="16.5546875" customWidth="1"/>
    <col min="2824" max="2824" width="14.33203125" customWidth="1"/>
    <col min="2825" max="2825" width="22.33203125" customWidth="1"/>
    <col min="2826" max="2826" width="14" customWidth="1"/>
    <col min="2827" max="2827" width="15.5546875" customWidth="1"/>
    <col min="2830" max="2830" width="10.33203125" bestFit="1" customWidth="1"/>
    <col min="3073" max="3073" width="7.33203125" customWidth="1"/>
    <col min="3074" max="3074" width="24.44140625" customWidth="1"/>
    <col min="3075" max="3075" width="15" customWidth="1"/>
    <col min="3076" max="3076" width="11.88671875" customWidth="1"/>
    <col min="3077" max="3077" width="20.88671875" customWidth="1"/>
    <col min="3078" max="3078" width="15.88671875" customWidth="1"/>
    <col min="3079" max="3079" width="16.5546875" customWidth="1"/>
    <col min="3080" max="3080" width="14.33203125" customWidth="1"/>
    <col min="3081" max="3081" width="22.33203125" customWidth="1"/>
    <col min="3082" max="3082" width="14" customWidth="1"/>
    <col min="3083" max="3083" width="15.5546875" customWidth="1"/>
    <col min="3086" max="3086" width="10.33203125" bestFit="1" customWidth="1"/>
    <col min="3329" max="3329" width="7.33203125" customWidth="1"/>
    <col min="3330" max="3330" width="24.44140625" customWidth="1"/>
    <col min="3331" max="3331" width="15" customWidth="1"/>
    <col min="3332" max="3332" width="11.88671875" customWidth="1"/>
    <col min="3333" max="3333" width="20.88671875" customWidth="1"/>
    <col min="3334" max="3334" width="15.88671875" customWidth="1"/>
    <col min="3335" max="3335" width="16.5546875" customWidth="1"/>
    <col min="3336" max="3336" width="14.33203125" customWidth="1"/>
    <col min="3337" max="3337" width="22.33203125" customWidth="1"/>
    <col min="3338" max="3338" width="14" customWidth="1"/>
    <col min="3339" max="3339" width="15.5546875" customWidth="1"/>
    <col min="3342" max="3342" width="10.33203125" bestFit="1" customWidth="1"/>
    <col min="3585" max="3585" width="7.33203125" customWidth="1"/>
    <col min="3586" max="3586" width="24.44140625" customWidth="1"/>
    <col min="3587" max="3587" width="15" customWidth="1"/>
    <col min="3588" max="3588" width="11.88671875" customWidth="1"/>
    <col min="3589" max="3589" width="20.88671875" customWidth="1"/>
    <col min="3590" max="3590" width="15.88671875" customWidth="1"/>
    <col min="3591" max="3591" width="16.5546875" customWidth="1"/>
    <col min="3592" max="3592" width="14.33203125" customWidth="1"/>
    <col min="3593" max="3593" width="22.33203125" customWidth="1"/>
    <col min="3594" max="3594" width="14" customWidth="1"/>
    <col min="3595" max="3595" width="15.5546875" customWidth="1"/>
    <col min="3598" max="3598" width="10.33203125" bestFit="1" customWidth="1"/>
    <col min="3841" max="3841" width="7.33203125" customWidth="1"/>
    <col min="3842" max="3842" width="24.44140625" customWidth="1"/>
    <col min="3843" max="3843" width="15" customWidth="1"/>
    <col min="3844" max="3844" width="11.88671875" customWidth="1"/>
    <col min="3845" max="3845" width="20.88671875" customWidth="1"/>
    <col min="3846" max="3846" width="15.88671875" customWidth="1"/>
    <col min="3847" max="3847" width="16.5546875" customWidth="1"/>
    <col min="3848" max="3848" width="14.33203125" customWidth="1"/>
    <col min="3849" max="3849" width="22.33203125" customWidth="1"/>
    <col min="3850" max="3850" width="14" customWidth="1"/>
    <col min="3851" max="3851" width="15.5546875" customWidth="1"/>
    <col min="3854" max="3854" width="10.33203125" bestFit="1" customWidth="1"/>
    <col min="4097" max="4097" width="7.33203125" customWidth="1"/>
    <col min="4098" max="4098" width="24.44140625" customWidth="1"/>
    <col min="4099" max="4099" width="15" customWidth="1"/>
    <col min="4100" max="4100" width="11.88671875" customWidth="1"/>
    <col min="4101" max="4101" width="20.88671875" customWidth="1"/>
    <col min="4102" max="4102" width="15.88671875" customWidth="1"/>
    <col min="4103" max="4103" width="16.5546875" customWidth="1"/>
    <col min="4104" max="4104" width="14.33203125" customWidth="1"/>
    <col min="4105" max="4105" width="22.33203125" customWidth="1"/>
    <col min="4106" max="4106" width="14" customWidth="1"/>
    <col min="4107" max="4107" width="15.5546875" customWidth="1"/>
    <col min="4110" max="4110" width="10.33203125" bestFit="1" customWidth="1"/>
    <col min="4353" max="4353" width="7.33203125" customWidth="1"/>
    <col min="4354" max="4354" width="24.44140625" customWidth="1"/>
    <col min="4355" max="4355" width="15" customWidth="1"/>
    <col min="4356" max="4356" width="11.88671875" customWidth="1"/>
    <col min="4357" max="4357" width="20.88671875" customWidth="1"/>
    <col min="4358" max="4358" width="15.88671875" customWidth="1"/>
    <col min="4359" max="4359" width="16.5546875" customWidth="1"/>
    <col min="4360" max="4360" width="14.33203125" customWidth="1"/>
    <col min="4361" max="4361" width="22.33203125" customWidth="1"/>
    <col min="4362" max="4362" width="14" customWidth="1"/>
    <col min="4363" max="4363" width="15.5546875" customWidth="1"/>
    <col min="4366" max="4366" width="10.33203125" bestFit="1" customWidth="1"/>
    <col min="4609" max="4609" width="7.33203125" customWidth="1"/>
    <col min="4610" max="4610" width="24.44140625" customWidth="1"/>
    <col min="4611" max="4611" width="15" customWidth="1"/>
    <col min="4612" max="4612" width="11.88671875" customWidth="1"/>
    <col min="4613" max="4613" width="20.88671875" customWidth="1"/>
    <col min="4614" max="4614" width="15.88671875" customWidth="1"/>
    <col min="4615" max="4615" width="16.5546875" customWidth="1"/>
    <col min="4616" max="4616" width="14.33203125" customWidth="1"/>
    <col min="4617" max="4617" width="22.33203125" customWidth="1"/>
    <col min="4618" max="4618" width="14" customWidth="1"/>
    <col min="4619" max="4619" width="15.5546875" customWidth="1"/>
    <col min="4622" max="4622" width="10.33203125" bestFit="1" customWidth="1"/>
    <col min="4865" max="4865" width="7.33203125" customWidth="1"/>
    <col min="4866" max="4866" width="24.44140625" customWidth="1"/>
    <col min="4867" max="4867" width="15" customWidth="1"/>
    <col min="4868" max="4868" width="11.88671875" customWidth="1"/>
    <col min="4869" max="4869" width="20.88671875" customWidth="1"/>
    <col min="4870" max="4870" width="15.88671875" customWidth="1"/>
    <col min="4871" max="4871" width="16.5546875" customWidth="1"/>
    <col min="4872" max="4872" width="14.33203125" customWidth="1"/>
    <col min="4873" max="4873" width="22.33203125" customWidth="1"/>
    <col min="4874" max="4874" width="14" customWidth="1"/>
    <col min="4875" max="4875" width="15.5546875" customWidth="1"/>
    <col min="4878" max="4878" width="10.33203125" bestFit="1" customWidth="1"/>
    <col min="5121" max="5121" width="7.33203125" customWidth="1"/>
    <col min="5122" max="5122" width="24.44140625" customWidth="1"/>
    <col min="5123" max="5123" width="15" customWidth="1"/>
    <col min="5124" max="5124" width="11.88671875" customWidth="1"/>
    <col min="5125" max="5125" width="20.88671875" customWidth="1"/>
    <col min="5126" max="5126" width="15.88671875" customWidth="1"/>
    <col min="5127" max="5127" width="16.5546875" customWidth="1"/>
    <col min="5128" max="5128" width="14.33203125" customWidth="1"/>
    <col min="5129" max="5129" width="22.33203125" customWidth="1"/>
    <col min="5130" max="5130" width="14" customWidth="1"/>
    <col min="5131" max="5131" width="15.5546875" customWidth="1"/>
    <col min="5134" max="5134" width="10.33203125" bestFit="1" customWidth="1"/>
    <col min="5377" max="5377" width="7.33203125" customWidth="1"/>
    <col min="5378" max="5378" width="24.44140625" customWidth="1"/>
    <col min="5379" max="5379" width="15" customWidth="1"/>
    <col min="5380" max="5380" width="11.88671875" customWidth="1"/>
    <col min="5381" max="5381" width="20.88671875" customWidth="1"/>
    <col min="5382" max="5382" width="15.88671875" customWidth="1"/>
    <col min="5383" max="5383" width="16.5546875" customWidth="1"/>
    <col min="5384" max="5384" width="14.33203125" customWidth="1"/>
    <col min="5385" max="5385" width="22.33203125" customWidth="1"/>
    <col min="5386" max="5386" width="14" customWidth="1"/>
    <col min="5387" max="5387" width="15.5546875" customWidth="1"/>
    <col min="5390" max="5390" width="10.33203125" bestFit="1" customWidth="1"/>
    <col min="5633" max="5633" width="7.33203125" customWidth="1"/>
    <col min="5634" max="5634" width="24.44140625" customWidth="1"/>
    <col min="5635" max="5635" width="15" customWidth="1"/>
    <col min="5636" max="5636" width="11.88671875" customWidth="1"/>
    <col min="5637" max="5637" width="20.88671875" customWidth="1"/>
    <col min="5638" max="5638" width="15.88671875" customWidth="1"/>
    <col min="5639" max="5639" width="16.5546875" customWidth="1"/>
    <col min="5640" max="5640" width="14.33203125" customWidth="1"/>
    <col min="5641" max="5641" width="22.33203125" customWidth="1"/>
    <col min="5642" max="5642" width="14" customWidth="1"/>
    <col min="5643" max="5643" width="15.5546875" customWidth="1"/>
    <col min="5646" max="5646" width="10.33203125" bestFit="1" customWidth="1"/>
    <col min="5889" max="5889" width="7.33203125" customWidth="1"/>
    <col min="5890" max="5890" width="24.44140625" customWidth="1"/>
    <col min="5891" max="5891" width="15" customWidth="1"/>
    <col min="5892" max="5892" width="11.88671875" customWidth="1"/>
    <col min="5893" max="5893" width="20.88671875" customWidth="1"/>
    <col min="5894" max="5894" width="15.88671875" customWidth="1"/>
    <col min="5895" max="5895" width="16.5546875" customWidth="1"/>
    <col min="5896" max="5896" width="14.33203125" customWidth="1"/>
    <col min="5897" max="5897" width="22.33203125" customWidth="1"/>
    <col min="5898" max="5898" width="14" customWidth="1"/>
    <col min="5899" max="5899" width="15.5546875" customWidth="1"/>
    <col min="5902" max="5902" width="10.33203125" bestFit="1" customWidth="1"/>
    <col min="6145" max="6145" width="7.33203125" customWidth="1"/>
    <col min="6146" max="6146" width="24.44140625" customWidth="1"/>
    <col min="6147" max="6147" width="15" customWidth="1"/>
    <col min="6148" max="6148" width="11.88671875" customWidth="1"/>
    <col min="6149" max="6149" width="20.88671875" customWidth="1"/>
    <col min="6150" max="6150" width="15.88671875" customWidth="1"/>
    <col min="6151" max="6151" width="16.5546875" customWidth="1"/>
    <col min="6152" max="6152" width="14.33203125" customWidth="1"/>
    <col min="6153" max="6153" width="22.33203125" customWidth="1"/>
    <col min="6154" max="6154" width="14" customWidth="1"/>
    <col min="6155" max="6155" width="15.5546875" customWidth="1"/>
    <col min="6158" max="6158" width="10.33203125" bestFit="1" customWidth="1"/>
    <col min="6401" max="6401" width="7.33203125" customWidth="1"/>
    <col min="6402" max="6402" width="24.44140625" customWidth="1"/>
    <col min="6403" max="6403" width="15" customWidth="1"/>
    <col min="6404" max="6404" width="11.88671875" customWidth="1"/>
    <col min="6405" max="6405" width="20.88671875" customWidth="1"/>
    <col min="6406" max="6406" width="15.88671875" customWidth="1"/>
    <col min="6407" max="6407" width="16.5546875" customWidth="1"/>
    <col min="6408" max="6408" width="14.33203125" customWidth="1"/>
    <col min="6409" max="6409" width="22.33203125" customWidth="1"/>
    <col min="6410" max="6410" width="14" customWidth="1"/>
    <col min="6411" max="6411" width="15.5546875" customWidth="1"/>
    <col min="6414" max="6414" width="10.33203125" bestFit="1" customWidth="1"/>
    <col min="6657" max="6657" width="7.33203125" customWidth="1"/>
    <col min="6658" max="6658" width="24.44140625" customWidth="1"/>
    <col min="6659" max="6659" width="15" customWidth="1"/>
    <col min="6660" max="6660" width="11.88671875" customWidth="1"/>
    <col min="6661" max="6661" width="20.88671875" customWidth="1"/>
    <col min="6662" max="6662" width="15.88671875" customWidth="1"/>
    <col min="6663" max="6663" width="16.5546875" customWidth="1"/>
    <col min="6664" max="6664" width="14.33203125" customWidth="1"/>
    <col min="6665" max="6665" width="22.33203125" customWidth="1"/>
    <col min="6666" max="6666" width="14" customWidth="1"/>
    <col min="6667" max="6667" width="15.5546875" customWidth="1"/>
    <col min="6670" max="6670" width="10.33203125" bestFit="1" customWidth="1"/>
    <col min="6913" max="6913" width="7.33203125" customWidth="1"/>
    <col min="6914" max="6914" width="24.44140625" customWidth="1"/>
    <col min="6915" max="6915" width="15" customWidth="1"/>
    <col min="6916" max="6916" width="11.88671875" customWidth="1"/>
    <col min="6917" max="6917" width="20.88671875" customWidth="1"/>
    <col min="6918" max="6918" width="15.88671875" customWidth="1"/>
    <col min="6919" max="6919" width="16.5546875" customWidth="1"/>
    <col min="6920" max="6920" width="14.33203125" customWidth="1"/>
    <col min="6921" max="6921" width="22.33203125" customWidth="1"/>
    <col min="6922" max="6922" width="14" customWidth="1"/>
    <col min="6923" max="6923" width="15.5546875" customWidth="1"/>
    <col min="6926" max="6926" width="10.33203125" bestFit="1" customWidth="1"/>
    <col min="7169" max="7169" width="7.33203125" customWidth="1"/>
    <col min="7170" max="7170" width="24.44140625" customWidth="1"/>
    <col min="7171" max="7171" width="15" customWidth="1"/>
    <col min="7172" max="7172" width="11.88671875" customWidth="1"/>
    <col min="7173" max="7173" width="20.88671875" customWidth="1"/>
    <col min="7174" max="7174" width="15.88671875" customWidth="1"/>
    <col min="7175" max="7175" width="16.5546875" customWidth="1"/>
    <col min="7176" max="7176" width="14.33203125" customWidth="1"/>
    <col min="7177" max="7177" width="22.33203125" customWidth="1"/>
    <col min="7178" max="7178" width="14" customWidth="1"/>
    <col min="7179" max="7179" width="15.5546875" customWidth="1"/>
    <col min="7182" max="7182" width="10.33203125" bestFit="1" customWidth="1"/>
    <col min="7425" max="7425" width="7.33203125" customWidth="1"/>
    <col min="7426" max="7426" width="24.44140625" customWidth="1"/>
    <col min="7427" max="7427" width="15" customWidth="1"/>
    <col min="7428" max="7428" width="11.88671875" customWidth="1"/>
    <col min="7429" max="7429" width="20.88671875" customWidth="1"/>
    <col min="7430" max="7430" width="15.88671875" customWidth="1"/>
    <col min="7431" max="7431" width="16.5546875" customWidth="1"/>
    <col min="7432" max="7432" width="14.33203125" customWidth="1"/>
    <col min="7433" max="7433" width="22.33203125" customWidth="1"/>
    <col min="7434" max="7434" width="14" customWidth="1"/>
    <col min="7435" max="7435" width="15.5546875" customWidth="1"/>
    <col min="7438" max="7438" width="10.33203125" bestFit="1" customWidth="1"/>
    <col min="7681" max="7681" width="7.33203125" customWidth="1"/>
    <col min="7682" max="7682" width="24.44140625" customWidth="1"/>
    <col min="7683" max="7683" width="15" customWidth="1"/>
    <col min="7684" max="7684" width="11.88671875" customWidth="1"/>
    <col min="7685" max="7685" width="20.88671875" customWidth="1"/>
    <col min="7686" max="7686" width="15.88671875" customWidth="1"/>
    <col min="7687" max="7687" width="16.5546875" customWidth="1"/>
    <col min="7688" max="7688" width="14.33203125" customWidth="1"/>
    <col min="7689" max="7689" width="22.33203125" customWidth="1"/>
    <col min="7690" max="7690" width="14" customWidth="1"/>
    <col min="7691" max="7691" width="15.5546875" customWidth="1"/>
    <col min="7694" max="7694" width="10.33203125" bestFit="1" customWidth="1"/>
    <col min="7937" max="7937" width="7.33203125" customWidth="1"/>
    <col min="7938" max="7938" width="24.44140625" customWidth="1"/>
    <col min="7939" max="7939" width="15" customWidth="1"/>
    <col min="7940" max="7940" width="11.88671875" customWidth="1"/>
    <col min="7941" max="7941" width="20.88671875" customWidth="1"/>
    <col min="7942" max="7942" width="15.88671875" customWidth="1"/>
    <col min="7943" max="7943" width="16.5546875" customWidth="1"/>
    <col min="7944" max="7944" width="14.33203125" customWidth="1"/>
    <col min="7945" max="7945" width="22.33203125" customWidth="1"/>
    <col min="7946" max="7946" width="14" customWidth="1"/>
    <col min="7947" max="7947" width="15.5546875" customWidth="1"/>
    <col min="7950" max="7950" width="10.33203125" bestFit="1" customWidth="1"/>
    <col min="8193" max="8193" width="7.33203125" customWidth="1"/>
    <col min="8194" max="8194" width="24.44140625" customWidth="1"/>
    <col min="8195" max="8195" width="15" customWidth="1"/>
    <col min="8196" max="8196" width="11.88671875" customWidth="1"/>
    <col min="8197" max="8197" width="20.88671875" customWidth="1"/>
    <col min="8198" max="8198" width="15.88671875" customWidth="1"/>
    <col min="8199" max="8199" width="16.5546875" customWidth="1"/>
    <col min="8200" max="8200" width="14.33203125" customWidth="1"/>
    <col min="8201" max="8201" width="22.33203125" customWidth="1"/>
    <col min="8202" max="8202" width="14" customWidth="1"/>
    <col min="8203" max="8203" width="15.5546875" customWidth="1"/>
    <col min="8206" max="8206" width="10.33203125" bestFit="1" customWidth="1"/>
    <col min="8449" max="8449" width="7.33203125" customWidth="1"/>
    <col min="8450" max="8450" width="24.44140625" customWidth="1"/>
    <col min="8451" max="8451" width="15" customWidth="1"/>
    <col min="8452" max="8452" width="11.88671875" customWidth="1"/>
    <col min="8453" max="8453" width="20.88671875" customWidth="1"/>
    <col min="8454" max="8454" width="15.88671875" customWidth="1"/>
    <col min="8455" max="8455" width="16.5546875" customWidth="1"/>
    <col min="8456" max="8456" width="14.33203125" customWidth="1"/>
    <col min="8457" max="8457" width="22.33203125" customWidth="1"/>
    <col min="8458" max="8458" width="14" customWidth="1"/>
    <col min="8459" max="8459" width="15.5546875" customWidth="1"/>
    <col min="8462" max="8462" width="10.33203125" bestFit="1" customWidth="1"/>
    <col min="8705" max="8705" width="7.33203125" customWidth="1"/>
    <col min="8706" max="8706" width="24.44140625" customWidth="1"/>
    <col min="8707" max="8707" width="15" customWidth="1"/>
    <col min="8708" max="8708" width="11.88671875" customWidth="1"/>
    <col min="8709" max="8709" width="20.88671875" customWidth="1"/>
    <col min="8710" max="8710" width="15.88671875" customWidth="1"/>
    <col min="8711" max="8711" width="16.5546875" customWidth="1"/>
    <col min="8712" max="8712" width="14.33203125" customWidth="1"/>
    <col min="8713" max="8713" width="22.33203125" customWidth="1"/>
    <col min="8714" max="8714" width="14" customWidth="1"/>
    <col min="8715" max="8715" width="15.5546875" customWidth="1"/>
    <col min="8718" max="8718" width="10.33203125" bestFit="1" customWidth="1"/>
    <col min="8961" max="8961" width="7.33203125" customWidth="1"/>
    <col min="8962" max="8962" width="24.44140625" customWidth="1"/>
    <col min="8963" max="8963" width="15" customWidth="1"/>
    <col min="8964" max="8964" width="11.88671875" customWidth="1"/>
    <col min="8965" max="8965" width="20.88671875" customWidth="1"/>
    <col min="8966" max="8966" width="15.88671875" customWidth="1"/>
    <col min="8967" max="8967" width="16.5546875" customWidth="1"/>
    <col min="8968" max="8968" width="14.33203125" customWidth="1"/>
    <col min="8969" max="8969" width="22.33203125" customWidth="1"/>
    <col min="8970" max="8970" width="14" customWidth="1"/>
    <col min="8971" max="8971" width="15.5546875" customWidth="1"/>
    <col min="8974" max="8974" width="10.33203125" bestFit="1" customWidth="1"/>
    <col min="9217" max="9217" width="7.33203125" customWidth="1"/>
    <col min="9218" max="9218" width="24.44140625" customWidth="1"/>
    <col min="9219" max="9219" width="15" customWidth="1"/>
    <col min="9220" max="9220" width="11.88671875" customWidth="1"/>
    <col min="9221" max="9221" width="20.88671875" customWidth="1"/>
    <col min="9222" max="9222" width="15.88671875" customWidth="1"/>
    <col min="9223" max="9223" width="16.5546875" customWidth="1"/>
    <col min="9224" max="9224" width="14.33203125" customWidth="1"/>
    <col min="9225" max="9225" width="22.33203125" customWidth="1"/>
    <col min="9226" max="9226" width="14" customWidth="1"/>
    <col min="9227" max="9227" width="15.5546875" customWidth="1"/>
    <col min="9230" max="9230" width="10.33203125" bestFit="1" customWidth="1"/>
    <col min="9473" max="9473" width="7.33203125" customWidth="1"/>
    <col min="9474" max="9474" width="24.44140625" customWidth="1"/>
    <col min="9475" max="9475" width="15" customWidth="1"/>
    <col min="9476" max="9476" width="11.88671875" customWidth="1"/>
    <col min="9477" max="9477" width="20.88671875" customWidth="1"/>
    <col min="9478" max="9478" width="15.88671875" customWidth="1"/>
    <col min="9479" max="9479" width="16.5546875" customWidth="1"/>
    <col min="9480" max="9480" width="14.33203125" customWidth="1"/>
    <col min="9481" max="9481" width="22.33203125" customWidth="1"/>
    <col min="9482" max="9482" width="14" customWidth="1"/>
    <col min="9483" max="9483" width="15.5546875" customWidth="1"/>
    <col min="9486" max="9486" width="10.33203125" bestFit="1" customWidth="1"/>
    <col min="9729" max="9729" width="7.33203125" customWidth="1"/>
    <col min="9730" max="9730" width="24.44140625" customWidth="1"/>
    <col min="9731" max="9731" width="15" customWidth="1"/>
    <col min="9732" max="9732" width="11.88671875" customWidth="1"/>
    <col min="9733" max="9733" width="20.88671875" customWidth="1"/>
    <col min="9734" max="9734" width="15.88671875" customWidth="1"/>
    <col min="9735" max="9735" width="16.5546875" customWidth="1"/>
    <col min="9736" max="9736" width="14.33203125" customWidth="1"/>
    <col min="9737" max="9737" width="22.33203125" customWidth="1"/>
    <col min="9738" max="9738" width="14" customWidth="1"/>
    <col min="9739" max="9739" width="15.5546875" customWidth="1"/>
    <col min="9742" max="9742" width="10.33203125" bestFit="1" customWidth="1"/>
    <col min="9985" max="9985" width="7.33203125" customWidth="1"/>
    <col min="9986" max="9986" width="24.44140625" customWidth="1"/>
    <col min="9987" max="9987" width="15" customWidth="1"/>
    <col min="9988" max="9988" width="11.88671875" customWidth="1"/>
    <col min="9989" max="9989" width="20.88671875" customWidth="1"/>
    <col min="9990" max="9990" width="15.88671875" customWidth="1"/>
    <col min="9991" max="9991" width="16.5546875" customWidth="1"/>
    <col min="9992" max="9992" width="14.33203125" customWidth="1"/>
    <col min="9993" max="9993" width="22.33203125" customWidth="1"/>
    <col min="9994" max="9994" width="14" customWidth="1"/>
    <col min="9995" max="9995" width="15.5546875" customWidth="1"/>
    <col min="9998" max="9998" width="10.33203125" bestFit="1" customWidth="1"/>
    <col min="10241" max="10241" width="7.33203125" customWidth="1"/>
    <col min="10242" max="10242" width="24.44140625" customWidth="1"/>
    <col min="10243" max="10243" width="15" customWidth="1"/>
    <col min="10244" max="10244" width="11.88671875" customWidth="1"/>
    <col min="10245" max="10245" width="20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33203125" customWidth="1"/>
    <col min="10250" max="10250" width="14" customWidth="1"/>
    <col min="10251" max="10251" width="15.5546875" customWidth="1"/>
    <col min="10254" max="10254" width="10.33203125" bestFit="1" customWidth="1"/>
    <col min="10497" max="10497" width="7.33203125" customWidth="1"/>
    <col min="10498" max="10498" width="24.44140625" customWidth="1"/>
    <col min="10499" max="10499" width="15" customWidth="1"/>
    <col min="10500" max="10500" width="11.88671875" customWidth="1"/>
    <col min="10501" max="10501" width="20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33203125" customWidth="1"/>
    <col min="10506" max="10506" width="14" customWidth="1"/>
    <col min="10507" max="10507" width="15.5546875" customWidth="1"/>
    <col min="10510" max="10510" width="10.33203125" bestFit="1" customWidth="1"/>
    <col min="10753" max="10753" width="7.33203125" customWidth="1"/>
    <col min="10754" max="10754" width="24.44140625" customWidth="1"/>
    <col min="10755" max="10755" width="15" customWidth="1"/>
    <col min="10756" max="10756" width="11.88671875" customWidth="1"/>
    <col min="10757" max="10757" width="20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33203125" customWidth="1"/>
    <col min="10762" max="10762" width="14" customWidth="1"/>
    <col min="10763" max="10763" width="15.5546875" customWidth="1"/>
    <col min="10766" max="10766" width="10.33203125" bestFit="1" customWidth="1"/>
    <col min="11009" max="11009" width="7.33203125" customWidth="1"/>
    <col min="11010" max="11010" width="24.44140625" customWidth="1"/>
    <col min="11011" max="11011" width="15" customWidth="1"/>
    <col min="11012" max="11012" width="11.88671875" customWidth="1"/>
    <col min="11013" max="11013" width="20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33203125" customWidth="1"/>
    <col min="11018" max="11018" width="14" customWidth="1"/>
    <col min="11019" max="11019" width="15.5546875" customWidth="1"/>
    <col min="11022" max="11022" width="10.33203125" bestFit="1" customWidth="1"/>
    <col min="11265" max="11265" width="7.33203125" customWidth="1"/>
    <col min="11266" max="11266" width="24.44140625" customWidth="1"/>
    <col min="11267" max="11267" width="15" customWidth="1"/>
    <col min="11268" max="11268" width="11.88671875" customWidth="1"/>
    <col min="11269" max="11269" width="20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33203125" customWidth="1"/>
    <col min="11274" max="11274" width="14" customWidth="1"/>
    <col min="11275" max="11275" width="15.5546875" customWidth="1"/>
    <col min="11278" max="11278" width="10.33203125" bestFit="1" customWidth="1"/>
    <col min="11521" max="11521" width="7.33203125" customWidth="1"/>
    <col min="11522" max="11522" width="24.44140625" customWidth="1"/>
    <col min="11523" max="11523" width="15" customWidth="1"/>
    <col min="11524" max="11524" width="11.88671875" customWidth="1"/>
    <col min="11525" max="11525" width="20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33203125" customWidth="1"/>
    <col min="11530" max="11530" width="14" customWidth="1"/>
    <col min="11531" max="11531" width="15.5546875" customWidth="1"/>
    <col min="11534" max="11534" width="10.33203125" bestFit="1" customWidth="1"/>
    <col min="11777" max="11777" width="7.33203125" customWidth="1"/>
    <col min="11778" max="11778" width="24.44140625" customWidth="1"/>
    <col min="11779" max="11779" width="15" customWidth="1"/>
    <col min="11780" max="11780" width="11.88671875" customWidth="1"/>
    <col min="11781" max="11781" width="20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33203125" customWidth="1"/>
    <col min="11786" max="11786" width="14" customWidth="1"/>
    <col min="11787" max="11787" width="15.5546875" customWidth="1"/>
    <col min="11790" max="11790" width="10.33203125" bestFit="1" customWidth="1"/>
    <col min="12033" max="12033" width="7.33203125" customWidth="1"/>
    <col min="12034" max="12034" width="24.44140625" customWidth="1"/>
    <col min="12035" max="12035" width="15" customWidth="1"/>
    <col min="12036" max="12036" width="11.88671875" customWidth="1"/>
    <col min="12037" max="12037" width="20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33203125" customWidth="1"/>
    <col min="12042" max="12042" width="14" customWidth="1"/>
    <col min="12043" max="12043" width="15.5546875" customWidth="1"/>
    <col min="12046" max="12046" width="10.33203125" bestFit="1" customWidth="1"/>
    <col min="12289" max="12289" width="7.33203125" customWidth="1"/>
    <col min="12290" max="12290" width="24.44140625" customWidth="1"/>
    <col min="12291" max="12291" width="15" customWidth="1"/>
    <col min="12292" max="12292" width="11.88671875" customWidth="1"/>
    <col min="12293" max="12293" width="20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33203125" customWidth="1"/>
    <col min="12298" max="12298" width="14" customWidth="1"/>
    <col min="12299" max="12299" width="15.5546875" customWidth="1"/>
    <col min="12302" max="12302" width="10.33203125" bestFit="1" customWidth="1"/>
    <col min="12545" max="12545" width="7.33203125" customWidth="1"/>
    <col min="12546" max="12546" width="24.44140625" customWidth="1"/>
    <col min="12547" max="12547" width="15" customWidth="1"/>
    <col min="12548" max="12548" width="11.88671875" customWidth="1"/>
    <col min="12549" max="12549" width="20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33203125" customWidth="1"/>
    <col min="12554" max="12554" width="14" customWidth="1"/>
    <col min="12555" max="12555" width="15.5546875" customWidth="1"/>
    <col min="12558" max="12558" width="10.33203125" bestFit="1" customWidth="1"/>
    <col min="12801" max="12801" width="7.33203125" customWidth="1"/>
    <col min="12802" max="12802" width="24.44140625" customWidth="1"/>
    <col min="12803" max="12803" width="15" customWidth="1"/>
    <col min="12804" max="12804" width="11.88671875" customWidth="1"/>
    <col min="12805" max="12805" width="20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33203125" customWidth="1"/>
    <col min="12810" max="12810" width="14" customWidth="1"/>
    <col min="12811" max="12811" width="15.5546875" customWidth="1"/>
    <col min="12814" max="12814" width="10.33203125" bestFit="1" customWidth="1"/>
    <col min="13057" max="13057" width="7.33203125" customWidth="1"/>
    <col min="13058" max="13058" width="24.44140625" customWidth="1"/>
    <col min="13059" max="13059" width="15" customWidth="1"/>
    <col min="13060" max="13060" width="11.88671875" customWidth="1"/>
    <col min="13061" max="13061" width="20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33203125" customWidth="1"/>
    <col min="13066" max="13066" width="14" customWidth="1"/>
    <col min="13067" max="13067" width="15.5546875" customWidth="1"/>
    <col min="13070" max="13070" width="10.33203125" bestFit="1" customWidth="1"/>
    <col min="13313" max="13313" width="7.33203125" customWidth="1"/>
    <col min="13314" max="13314" width="24.44140625" customWidth="1"/>
    <col min="13315" max="13315" width="15" customWidth="1"/>
    <col min="13316" max="13316" width="11.88671875" customWidth="1"/>
    <col min="13317" max="13317" width="20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33203125" customWidth="1"/>
    <col min="13322" max="13322" width="14" customWidth="1"/>
    <col min="13323" max="13323" width="15.5546875" customWidth="1"/>
    <col min="13326" max="13326" width="10.33203125" bestFit="1" customWidth="1"/>
    <col min="13569" max="13569" width="7.33203125" customWidth="1"/>
    <col min="13570" max="13570" width="24.44140625" customWidth="1"/>
    <col min="13571" max="13571" width="15" customWidth="1"/>
    <col min="13572" max="13572" width="11.88671875" customWidth="1"/>
    <col min="13573" max="13573" width="20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33203125" customWidth="1"/>
    <col min="13578" max="13578" width="14" customWidth="1"/>
    <col min="13579" max="13579" width="15.5546875" customWidth="1"/>
    <col min="13582" max="13582" width="10.33203125" bestFit="1" customWidth="1"/>
    <col min="13825" max="13825" width="7.33203125" customWidth="1"/>
    <col min="13826" max="13826" width="24.44140625" customWidth="1"/>
    <col min="13827" max="13827" width="15" customWidth="1"/>
    <col min="13828" max="13828" width="11.88671875" customWidth="1"/>
    <col min="13829" max="13829" width="20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33203125" customWidth="1"/>
    <col min="13834" max="13834" width="14" customWidth="1"/>
    <col min="13835" max="13835" width="15.5546875" customWidth="1"/>
    <col min="13838" max="13838" width="10.33203125" bestFit="1" customWidth="1"/>
    <col min="14081" max="14081" width="7.33203125" customWidth="1"/>
    <col min="14082" max="14082" width="24.44140625" customWidth="1"/>
    <col min="14083" max="14083" width="15" customWidth="1"/>
    <col min="14084" max="14084" width="11.88671875" customWidth="1"/>
    <col min="14085" max="14085" width="20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33203125" customWidth="1"/>
    <col min="14090" max="14090" width="14" customWidth="1"/>
    <col min="14091" max="14091" width="15.5546875" customWidth="1"/>
    <col min="14094" max="14094" width="10.33203125" bestFit="1" customWidth="1"/>
    <col min="14337" max="14337" width="7.33203125" customWidth="1"/>
    <col min="14338" max="14338" width="24.44140625" customWidth="1"/>
    <col min="14339" max="14339" width="15" customWidth="1"/>
    <col min="14340" max="14340" width="11.88671875" customWidth="1"/>
    <col min="14341" max="14341" width="20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33203125" customWidth="1"/>
    <col min="14346" max="14346" width="14" customWidth="1"/>
    <col min="14347" max="14347" width="15.5546875" customWidth="1"/>
    <col min="14350" max="14350" width="10.33203125" bestFit="1" customWidth="1"/>
    <col min="14593" max="14593" width="7.33203125" customWidth="1"/>
    <col min="14594" max="14594" width="24.44140625" customWidth="1"/>
    <col min="14595" max="14595" width="15" customWidth="1"/>
    <col min="14596" max="14596" width="11.88671875" customWidth="1"/>
    <col min="14597" max="14597" width="20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33203125" customWidth="1"/>
    <col min="14602" max="14602" width="14" customWidth="1"/>
    <col min="14603" max="14603" width="15.5546875" customWidth="1"/>
    <col min="14606" max="14606" width="10.33203125" bestFit="1" customWidth="1"/>
    <col min="14849" max="14849" width="7.33203125" customWidth="1"/>
    <col min="14850" max="14850" width="24.44140625" customWidth="1"/>
    <col min="14851" max="14851" width="15" customWidth="1"/>
    <col min="14852" max="14852" width="11.88671875" customWidth="1"/>
    <col min="14853" max="14853" width="20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33203125" customWidth="1"/>
    <col min="14858" max="14858" width="14" customWidth="1"/>
    <col min="14859" max="14859" width="15.5546875" customWidth="1"/>
    <col min="14862" max="14862" width="10.33203125" bestFit="1" customWidth="1"/>
    <col min="15105" max="15105" width="7.33203125" customWidth="1"/>
    <col min="15106" max="15106" width="24.44140625" customWidth="1"/>
    <col min="15107" max="15107" width="15" customWidth="1"/>
    <col min="15108" max="15108" width="11.88671875" customWidth="1"/>
    <col min="15109" max="15109" width="20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33203125" customWidth="1"/>
    <col min="15114" max="15114" width="14" customWidth="1"/>
    <col min="15115" max="15115" width="15.5546875" customWidth="1"/>
    <col min="15118" max="15118" width="10.33203125" bestFit="1" customWidth="1"/>
    <col min="15361" max="15361" width="7.33203125" customWidth="1"/>
    <col min="15362" max="15362" width="24.44140625" customWidth="1"/>
    <col min="15363" max="15363" width="15" customWidth="1"/>
    <col min="15364" max="15364" width="11.88671875" customWidth="1"/>
    <col min="15365" max="15365" width="20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33203125" customWidth="1"/>
    <col min="15370" max="15370" width="14" customWidth="1"/>
    <col min="15371" max="15371" width="15.5546875" customWidth="1"/>
    <col min="15374" max="15374" width="10.33203125" bestFit="1" customWidth="1"/>
    <col min="15617" max="15617" width="7.33203125" customWidth="1"/>
    <col min="15618" max="15618" width="24.44140625" customWidth="1"/>
    <col min="15619" max="15619" width="15" customWidth="1"/>
    <col min="15620" max="15620" width="11.88671875" customWidth="1"/>
    <col min="15621" max="15621" width="20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33203125" customWidth="1"/>
    <col min="15626" max="15626" width="14" customWidth="1"/>
    <col min="15627" max="15627" width="15.5546875" customWidth="1"/>
    <col min="15630" max="15630" width="10.33203125" bestFit="1" customWidth="1"/>
    <col min="15873" max="15873" width="7.33203125" customWidth="1"/>
    <col min="15874" max="15874" width="24.44140625" customWidth="1"/>
    <col min="15875" max="15875" width="15" customWidth="1"/>
    <col min="15876" max="15876" width="11.88671875" customWidth="1"/>
    <col min="15877" max="15877" width="20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33203125" customWidth="1"/>
    <col min="15882" max="15882" width="14" customWidth="1"/>
    <col min="15883" max="15883" width="15.5546875" customWidth="1"/>
    <col min="15886" max="15886" width="10.33203125" bestFit="1" customWidth="1"/>
    <col min="16129" max="16129" width="7.33203125" customWidth="1"/>
    <col min="16130" max="16130" width="24.44140625" customWidth="1"/>
    <col min="16131" max="16131" width="15" customWidth="1"/>
    <col min="16132" max="16132" width="11.88671875" customWidth="1"/>
    <col min="16133" max="16133" width="20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33203125" customWidth="1"/>
    <col min="16138" max="16138" width="14" customWidth="1"/>
    <col min="16139" max="16139" width="15.5546875" customWidth="1"/>
    <col min="16142" max="16142" width="10.33203125" bestFit="1" customWidth="1"/>
  </cols>
  <sheetData>
    <row r="1" spans="1:13" ht="18.75" customHeight="1" x14ac:dyDescent="0.3">
      <c r="K1" s="1"/>
      <c r="L1" s="1"/>
      <c r="M1" s="1" t="s">
        <v>0</v>
      </c>
    </row>
    <row r="2" spans="1:13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174</v>
      </c>
    </row>
    <row r="3" spans="1:13" ht="61.5" customHeight="1" x14ac:dyDescent="0.3">
      <c r="A3" s="3"/>
      <c r="B3" s="7" t="s">
        <v>175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15.6" x14ac:dyDescent="0.3">
      <c r="A7" s="15">
        <v>1</v>
      </c>
      <c r="B7" s="75" t="s">
        <v>156</v>
      </c>
      <c r="C7" s="17"/>
      <c r="D7" s="76">
        <v>6.5</v>
      </c>
      <c r="E7" s="77" t="s">
        <v>176</v>
      </c>
      <c r="F7" s="72">
        <f>SUM(C7,D7)</f>
        <v>6.5</v>
      </c>
      <c r="G7" s="16"/>
      <c r="H7" s="17"/>
      <c r="I7" s="77" t="s">
        <v>176</v>
      </c>
      <c r="J7" s="76">
        <v>6.5</v>
      </c>
      <c r="K7" s="56"/>
      <c r="M7" s="78"/>
    </row>
    <row r="8" spans="1:13" ht="27.6" x14ac:dyDescent="0.3">
      <c r="A8" s="15">
        <v>2</v>
      </c>
      <c r="B8" s="79" t="s">
        <v>177</v>
      </c>
      <c r="C8" s="17"/>
      <c r="D8" s="76">
        <v>31.68</v>
      </c>
      <c r="E8" s="80" t="s">
        <v>178</v>
      </c>
      <c r="F8" s="72">
        <f>SUM(C8,D8)</f>
        <v>31.68</v>
      </c>
      <c r="G8" s="16"/>
      <c r="H8" s="17"/>
      <c r="I8" s="80" t="s">
        <v>178</v>
      </c>
      <c r="J8" s="76">
        <v>31.68</v>
      </c>
      <c r="K8" s="56"/>
      <c r="M8" s="78"/>
    </row>
    <row r="9" spans="1:13" ht="51.75" customHeight="1" x14ac:dyDescent="0.3">
      <c r="A9" s="15">
        <v>2</v>
      </c>
      <c r="B9" s="80" t="s">
        <v>179</v>
      </c>
      <c r="C9" s="17"/>
      <c r="D9" s="71">
        <v>9.5012500000000006</v>
      </c>
      <c r="E9" s="80" t="s">
        <v>180</v>
      </c>
      <c r="F9" s="72">
        <f>SUM(C9,D9)</f>
        <v>9.5012500000000006</v>
      </c>
      <c r="G9" s="16"/>
      <c r="H9" s="17"/>
      <c r="I9" s="80" t="s">
        <v>180</v>
      </c>
      <c r="J9" s="71">
        <v>9.5012500000000006</v>
      </c>
      <c r="K9" s="56"/>
    </row>
    <row r="10" spans="1:13" ht="27" customHeight="1" x14ac:dyDescent="0.3">
      <c r="A10" s="15">
        <v>3</v>
      </c>
      <c r="B10" s="75" t="s">
        <v>181</v>
      </c>
      <c r="C10" s="17"/>
      <c r="D10" s="71">
        <v>428.10359999999997</v>
      </c>
      <c r="E10" s="53" t="s">
        <v>182</v>
      </c>
      <c r="F10" s="64">
        <f>SUM(C10,D10)</f>
        <v>428.10359999999997</v>
      </c>
      <c r="G10" s="16"/>
      <c r="H10" s="17"/>
      <c r="I10" s="53" t="s">
        <v>182</v>
      </c>
      <c r="J10" s="59"/>
      <c r="K10" s="56">
        <v>428.10359999999997</v>
      </c>
    </row>
    <row r="11" spans="1:13" ht="31.2" x14ac:dyDescent="0.3">
      <c r="A11" s="15">
        <v>4</v>
      </c>
      <c r="B11" s="18" t="s">
        <v>183</v>
      </c>
      <c r="C11" s="74"/>
      <c r="D11" s="65">
        <v>3.5898500000000002</v>
      </c>
      <c r="E11" s="53" t="s">
        <v>184</v>
      </c>
      <c r="F11" s="72">
        <f>SUM(C11,D11)</f>
        <v>3.5898500000000002</v>
      </c>
      <c r="G11" s="16"/>
      <c r="H11" s="17"/>
      <c r="I11" s="53" t="s">
        <v>184</v>
      </c>
      <c r="J11" s="71">
        <v>3.5898500000000002</v>
      </c>
      <c r="K11" s="56"/>
    </row>
    <row r="12" spans="1:13" ht="35.25" customHeight="1" x14ac:dyDescent="0.3">
      <c r="A12" s="15">
        <v>5</v>
      </c>
      <c r="B12" s="81" t="s">
        <v>185</v>
      </c>
      <c r="C12" s="17"/>
      <c r="D12" s="54">
        <v>444.35971999999998</v>
      </c>
      <c r="E12" s="82" t="s">
        <v>186</v>
      </c>
      <c r="F12" s="72">
        <f t="shared" ref="F12:F19" si="0">SUM(C12,D12)</f>
        <v>444.35971999999998</v>
      </c>
      <c r="G12" s="75"/>
      <c r="H12" s="71"/>
      <c r="I12" s="53" t="s">
        <v>186</v>
      </c>
      <c r="J12" s="54">
        <v>444.35971999999998</v>
      </c>
      <c r="K12" s="56"/>
    </row>
    <row r="13" spans="1:13" ht="47.25" customHeight="1" x14ac:dyDescent="0.3">
      <c r="A13" s="15">
        <v>6</v>
      </c>
      <c r="B13" s="53" t="s">
        <v>187</v>
      </c>
      <c r="C13" s="83"/>
      <c r="D13" s="54">
        <f>4.95765+2.4212</f>
        <v>7.3788499999999999</v>
      </c>
      <c r="E13" s="53" t="s">
        <v>188</v>
      </c>
      <c r="F13" s="72">
        <f t="shared" si="0"/>
        <v>7.3788499999999999</v>
      </c>
      <c r="G13" s="16"/>
      <c r="H13" s="84"/>
      <c r="I13" s="53" t="s">
        <v>188</v>
      </c>
      <c r="J13" s="54">
        <v>7.3789999999999996</v>
      </c>
      <c r="K13" s="85"/>
    </row>
    <row r="14" spans="1:13" ht="47.25" customHeight="1" x14ac:dyDescent="0.3">
      <c r="A14" s="15"/>
      <c r="B14" s="53" t="s">
        <v>189</v>
      </c>
      <c r="C14" s="83"/>
      <c r="D14" s="54">
        <v>1178.8579999999999</v>
      </c>
      <c r="E14" s="53" t="s">
        <v>190</v>
      </c>
      <c r="F14" s="72">
        <f t="shared" si="0"/>
        <v>1178.8579999999999</v>
      </c>
      <c r="G14" s="16"/>
      <c r="H14" s="84"/>
      <c r="I14" s="53" t="s">
        <v>190</v>
      </c>
      <c r="J14" s="54">
        <v>722.01559999999995</v>
      </c>
      <c r="K14" s="85">
        <v>456.8424</v>
      </c>
    </row>
    <row r="15" spans="1:13" ht="31.2" x14ac:dyDescent="0.3">
      <c r="A15" s="15">
        <v>7</v>
      </c>
      <c r="B15" s="81" t="s">
        <v>191</v>
      </c>
      <c r="C15" s="17"/>
      <c r="D15" s="86">
        <v>14.76</v>
      </c>
      <c r="E15" s="53" t="s">
        <v>192</v>
      </c>
      <c r="F15" s="72">
        <f>SUM(C15:D15)</f>
        <v>14.76</v>
      </c>
      <c r="G15" s="75"/>
      <c r="H15" s="59"/>
      <c r="I15" s="53" t="s">
        <v>192</v>
      </c>
      <c r="J15" s="86">
        <v>14.76</v>
      </c>
      <c r="K15" s="87"/>
    </row>
    <row r="16" spans="1:13" ht="31.2" x14ac:dyDescent="0.3">
      <c r="A16" s="15">
        <v>8</v>
      </c>
      <c r="B16" s="53" t="s">
        <v>193</v>
      </c>
      <c r="C16" s="71"/>
      <c r="D16" s="86"/>
      <c r="E16" s="53" t="s">
        <v>192</v>
      </c>
      <c r="F16" s="88">
        <f>SUM(C16,D16)</f>
        <v>0</v>
      </c>
      <c r="G16" s="16"/>
      <c r="H16" s="84"/>
      <c r="I16" s="53" t="s">
        <v>192</v>
      </c>
      <c r="J16" s="86">
        <v>114.57720999999999</v>
      </c>
      <c r="K16" s="87">
        <v>101.15764</v>
      </c>
    </row>
    <row r="17" spans="1:17" ht="15.6" x14ac:dyDescent="0.3">
      <c r="A17" s="15">
        <v>9</v>
      </c>
      <c r="B17" s="75" t="s">
        <v>156</v>
      </c>
      <c r="C17" s="86">
        <v>176.56049999999999</v>
      </c>
      <c r="D17" s="17"/>
      <c r="E17" s="53" t="s">
        <v>194</v>
      </c>
      <c r="F17" s="89">
        <f>SUM(C17,D17)</f>
        <v>176.56049999999999</v>
      </c>
      <c r="G17" s="16">
        <v>2240</v>
      </c>
      <c r="H17" s="84">
        <v>12.39893</v>
      </c>
      <c r="I17" s="18" t="s">
        <v>40</v>
      </c>
      <c r="J17" s="90"/>
      <c r="K17" s="87"/>
    </row>
    <row r="18" spans="1:17" ht="33" customHeight="1" x14ac:dyDescent="0.3">
      <c r="A18" s="15"/>
      <c r="B18" s="53"/>
      <c r="C18" s="17"/>
      <c r="D18" s="71"/>
      <c r="E18" s="82"/>
      <c r="F18" s="91">
        <f t="shared" si="0"/>
        <v>0</v>
      </c>
      <c r="G18" s="75">
        <v>2210</v>
      </c>
      <c r="H18" s="71">
        <v>25.837</v>
      </c>
      <c r="I18" s="82" t="s">
        <v>195</v>
      </c>
      <c r="J18" s="59"/>
      <c r="K18" s="56"/>
    </row>
    <row r="19" spans="1:17" ht="29.25" customHeight="1" x14ac:dyDescent="0.3">
      <c r="A19" s="15"/>
      <c r="B19" s="81"/>
      <c r="C19" s="17"/>
      <c r="D19" s="54"/>
      <c r="E19" s="53"/>
      <c r="F19" s="55">
        <f t="shared" si="0"/>
        <v>0</v>
      </c>
      <c r="G19" s="75">
        <v>3110</v>
      </c>
      <c r="H19" s="71">
        <v>20.100000000000001</v>
      </c>
      <c r="I19" s="53" t="s">
        <v>196</v>
      </c>
      <c r="J19" s="17"/>
      <c r="K19" s="56"/>
    </row>
    <row r="20" spans="1:17" ht="28.5" customHeight="1" x14ac:dyDescent="0.3">
      <c r="A20" s="15"/>
      <c r="B20" s="81"/>
      <c r="C20" s="17"/>
      <c r="D20" s="86"/>
      <c r="E20" s="53"/>
      <c r="F20" s="72">
        <f>SUM(C20:D20)</f>
        <v>0</v>
      </c>
      <c r="G20" s="75"/>
      <c r="H20" s="59"/>
      <c r="I20" s="53"/>
      <c r="J20" s="86"/>
      <c r="K20" s="87"/>
    </row>
    <row r="21" spans="1:17" ht="30" customHeight="1" x14ac:dyDescent="0.3">
      <c r="A21" s="15"/>
      <c r="B21" s="53"/>
      <c r="C21" s="71"/>
      <c r="D21" s="86"/>
      <c r="E21" s="53"/>
      <c r="F21" s="88">
        <f>SUM(C21,D21)</f>
        <v>0</v>
      </c>
      <c r="G21" s="16"/>
      <c r="H21" s="84"/>
      <c r="I21" s="53"/>
      <c r="J21" s="86"/>
      <c r="K21" s="87"/>
      <c r="N21" s="92"/>
    </row>
    <row r="22" spans="1:17" ht="15.6" x14ac:dyDescent="0.3">
      <c r="A22" s="15"/>
      <c r="B22" s="75"/>
      <c r="C22" s="86"/>
      <c r="D22" s="17"/>
      <c r="E22" s="53"/>
      <c r="F22" s="89">
        <f>SUM(C22,D22)</f>
        <v>0</v>
      </c>
      <c r="G22" s="16"/>
      <c r="H22" s="84"/>
      <c r="I22" s="18"/>
      <c r="J22" s="90"/>
      <c r="K22" s="87"/>
      <c r="Q22" s="44"/>
    </row>
    <row r="23" spans="1:17" ht="15.6" x14ac:dyDescent="0.3">
      <c r="A23" s="15"/>
      <c r="B23" s="81"/>
      <c r="C23" s="17"/>
      <c r="D23" s="93"/>
      <c r="E23" s="53"/>
      <c r="F23" s="55">
        <f>SUM(C23,D23)</f>
        <v>0</v>
      </c>
      <c r="G23" s="16"/>
      <c r="H23" s="84"/>
      <c r="I23" s="18"/>
      <c r="J23" s="94"/>
      <c r="K23" s="95"/>
    </row>
    <row r="24" spans="1:17" ht="15" customHeight="1" x14ac:dyDescent="0.3">
      <c r="A24" s="15"/>
      <c r="B24" s="53"/>
      <c r="C24" s="17"/>
      <c r="D24" s="93"/>
      <c r="E24" s="18"/>
      <c r="F24" s="55">
        <f>SUM(C24,D24)</f>
        <v>0</v>
      </c>
      <c r="G24" s="16"/>
      <c r="H24" s="84"/>
      <c r="I24" s="18"/>
      <c r="J24" s="94"/>
      <c r="K24" s="20"/>
    </row>
    <row r="25" spans="1:17" ht="15.6" hidden="1" x14ac:dyDescent="0.3">
      <c r="A25" s="15"/>
      <c r="B25" s="16"/>
      <c r="C25" s="17"/>
      <c r="D25" s="17"/>
      <c r="E25" s="18"/>
      <c r="F25" s="19">
        <f t="shared" ref="F25:F52" si="1">SUM(C25,D25)</f>
        <v>0</v>
      </c>
      <c r="G25" s="75"/>
      <c r="H25" s="84"/>
      <c r="I25" s="53"/>
      <c r="J25" s="84"/>
      <c r="K25" s="56"/>
    </row>
    <row r="26" spans="1:17" ht="15.6" hidden="1" x14ac:dyDescent="0.3">
      <c r="A26" s="15"/>
      <c r="B26" s="16"/>
      <c r="C26" s="17"/>
      <c r="D26" s="17"/>
      <c r="E26" s="18"/>
      <c r="F26" s="19">
        <f t="shared" si="1"/>
        <v>0</v>
      </c>
      <c r="G26" s="75"/>
      <c r="H26" s="59"/>
      <c r="I26" s="53"/>
      <c r="J26" s="90"/>
      <c r="K26" s="56"/>
    </row>
    <row r="27" spans="1:17" ht="15.6" hidden="1" x14ac:dyDescent="0.3">
      <c r="A27" s="15"/>
      <c r="B27" s="16"/>
      <c r="C27" s="17"/>
      <c r="D27" s="17"/>
      <c r="E27" s="18"/>
      <c r="F27" s="19">
        <f t="shared" si="1"/>
        <v>0</v>
      </c>
      <c r="G27" s="16"/>
      <c r="H27" s="17"/>
      <c r="I27" s="18"/>
      <c r="J27" s="59"/>
      <c r="K27" s="20"/>
    </row>
    <row r="28" spans="1:17" ht="15.6" hidden="1" x14ac:dyDescent="0.3">
      <c r="A28" s="15"/>
      <c r="B28" s="16"/>
      <c r="C28" s="17"/>
      <c r="D28" s="17"/>
      <c r="E28" s="18"/>
      <c r="F28" s="19">
        <f t="shared" si="1"/>
        <v>0</v>
      </c>
      <c r="G28" s="16"/>
      <c r="H28" s="17"/>
      <c r="I28" s="18"/>
      <c r="J28" s="17"/>
      <c r="K28" s="20"/>
    </row>
    <row r="29" spans="1:17" ht="15.6" hidden="1" x14ac:dyDescent="0.3">
      <c r="A29" s="21"/>
      <c r="B29" s="16"/>
      <c r="C29" s="17"/>
      <c r="D29" s="17"/>
      <c r="E29" s="18"/>
      <c r="F29" s="19">
        <f t="shared" si="1"/>
        <v>0</v>
      </c>
      <c r="G29" s="16"/>
      <c r="H29" s="17"/>
      <c r="I29" s="18"/>
      <c r="J29" s="17"/>
      <c r="K29" s="20"/>
    </row>
    <row r="30" spans="1:17" ht="15.6" hidden="1" x14ac:dyDescent="0.3">
      <c r="A30" s="21"/>
      <c r="B30" s="16"/>
      <c r="C30" s="17"/>
      <c r="D30" s="17"/>
      <c r="E30" s="18"/>
      <c r="F30" s="19">
        <f t="shared" si="1"/>
        <v>0</v>
      </c>
      <c r="G30" s="16"/>
      <c r="H30" s="17"/>
      <c r="I30" s="18"/>
      <c r="J30" s="17"/>
      <c r="K30" s="20"/>
    </row>
    <row r="31" spans="1:17" ht="15.6" hidden="1" x14ac:dyDescent="0.3">
      <c r="A31" s="15"/>
      <c r="B31" s="16"/>
      <c r="C31" s="17"/>
      <c r="D31" s="17"/>
      <c r="E31" s="18"/>
      <c r="F31" s="19">
        <f t="shared" si="1"/>
        <v>0</v>
      </c>
      <c r="G31" s="16"/>
      <c r="H31" s="17"/>
      <c r="I31" s="18"/>
      <c r="J31" s="17"/>
      <c r="K31" s="20"/>
    </row>
    <row r="32" spans="1:17" ht="15.6" hidden="1" x14ac:dyDescent="0.3">
      <c r="A32" s="15"/>
      <c r="B32" s="16"/>
      <c r="C32" s="17"/>
      <c r="D32" s="17"/>
      <c r="E32" s="18"/>
      <c r="F32" s="19">
        <f t="shared" si="1"/>
        <v>0</v>
      </c>
      <c r="G32" s="16"/>
      <c r="H32" s="17"/>
      <c r="I32" s="18"/>
      <c r="J32" s="17"/>
      <c r="K32" s="20"/>
    </row>
    <row r="33" spans="1:11" ht="15.6" hidden="1" x14ac:dyDescent="0.3">
      <c r="A33" s="15"/>
      <c r="B33" s="16"/>
      <c r="C33" s="17"/>
      <c r="D33" s="17"/>
      <c r="E33" s="18"/>
      <c r="F33" s="19">
        <f t="shared" si="1"/>
        <v>0</v>
      </c>
      <c r="G33" s="16"/>
      <c r="H33" s="17"/>
      <c r="I33" s="18"/>
      <c r="J33" s="17"/>
      <c r="K33" s="20"/>
    </row>
    <row r="34" spans="1:11" ht="15.6" hidden="1" x14ac:dyDescent="0.3">
      <c r="A34" s="15"/>
      <c r="B34" s="16"/>
      <c r="C34" s="17"/>
      <c r="D34" s="17"/>
      <c r="E34" s="18"/>
      <c r="F34" s="19">
        <f t="shared" si="1"/>
        <v>0</v>
      </c>
      <c r="G34" s="16"/>
      <c r="H34" s="17"/>
      <c r="I34" s="18"/>
      <c r="J34" s="17"/>
      <c r="K34" s="20"/>
    </row>
    <row r="35" spans="1:11" ht="15.6" hidden="1" x14ac:dyDescent="0.3">
      <c r="A35" s="15"/>
      <c r="B35" s="16"/>
      <c r="C35" s="17"/>
      <c r="D35" s="17"/>
      <c r="E35" s="18"/>
      <c r="F35" s="19">
        <f t="shared" si="1"/>
        <v>0</v>
      </c>
      <c r="G35" s="16"/>
      <c r="H35" s="17"/>
      <c r="I35" s="18"/>
      <c r="J35" s="17"/>
      <c r="K35" s="20"/>
    </row>
    <row r="36" spans="1:11" ht="15.6" hidden="1" x14ac:dyDescent="0.3">
      <c r="A36" s="15"/>
      <c r="B36" s="16"/>
      <c r="C36" s="17"/>
      <c r="D36" s="17"/>
      <c r="E36" s="18"/>
      <c r="F36" s="19">
        <f t="shared" si="1"/>
        <v>0</v>
      </c>
      <c r="G36" s="16"/>
      <c r="H36" s="17"/>
      <c r="I36" s="18"/>
      <c r="J36" s="17"/>
      <c r="K36" s="20"/>
    </row>
    <row r="37" spans="1:11" ht="15.6" hidden="1" x14ac:dyDescent="0.3">
      <c r="A37" s="15"/>
      <c r="B37" s="16"/>
      <c r="C37" s="17"/>
      <c r="D37" s="17"/>
      <c r="E37" s="18"/>
      <c r="F37" s="19">
        <f t="shared" si="1"/>
        <v>0</v>
      </c>
      <c r="G37" s="16"/>
      <c r="H37" s="17"/>
      <c r="I37" s="18"/>
      <c r="J37" s="17"/>
      <c r="K37" s="20"/>
    </row>
    <row r="38" spans="1:11" ht="15.6" hidden="1" x14ac:dyDescent="0.3">
      <c r="A38" s="15"/>
      <c r="B38" s="16"/>
      <c r="C38" s="17"/>
      <c r="D38" s="17"/>
      <c r="E38" s="18"/>
      <c r="F38" s="19">
        <f t="shared" si="1"/>
        <v>0</v>
      </c>
      <c r="G38" s="16"/>
      <c r="H38" s="17"/>
      <c r="I38" s="18"/>
      <c r="J38" s="17"/>
      <c r="K38" s="20"/>
    </row>
    <row r="39" spans="1:11" ht="15.6" hidden="1" x14ac:dyDescent="0.3">
      <c r="A39" s="21"/>
      <c r="B39" s="16"/>
      <c r="C39" s="17"/>
      <c r="D39" s="17"/>
      <c r="E39" s="18"/>
      <c r="F39" s="19">
        <f t="shared" si="1"/>
        <v>0</v>
      </c>
      <c r="G39" s="16"/>
      <c r="H39" s="17"/>
      <c r="I39" s="18"/>
      <c r="J39" s="17"/>
      <c r="K39" s="20"/>
    </row>
    <row r="40" spans="1:11" ht="15.6" hidden="1" x14ac:dyDescent="0.3">
      <c r="A40" s="21"/>
      <c r="B40" s="16"/>
      <c r="C40" s="17"/>
      <c r="D40" s="17"/>
      <c r="E40" s="18"/>
      <c r="F40" s="19">
        <f t="shared" si="1"/>
        <v>0</v>
      </c>
      <c r="G40" s="16"/>
      <c r="H40" s="17"/>
      <c r="I40" s="18"/>
      <c r="J40" s="17"/>
      <c r="K40" s="20"/>
    </row>
    <row r="41" spans="1:11" ht="15.6" hidden="1" x14ac:dyDescent="0.3">
      <c r="A41" s="15"/>
      <c r="B41" s="16"/>
      <c r="C41" s="17"/>
      <c r="D41" s="17"/>
      <c r="E41" s="18"/>
      <c r="F41" s="19">
        <f t="shared" si="1"/>
        <v>0</v>
      </c>
      <c r="G41" s="16"/>
      <c r="H41" s="17"/>
      <c r="I41" s="18"/>
      <c r="J41" s="17"/>
      <c r="K41" s="20"/>
    </row>
    <row r="42" spans="1:11" ht="15.6" hidden="1" x14ac:dyDescent="0.3">
      <c r="A42" s="15"/>
      <c r="B42" s="16"/>
      <c r="C42" s="17"/>
      <c r="D42" s="17"/>
      <c r="E42" s="18"/>
      <c r="F42" s="19">
        <f t="shared" si="1"/>
        <v>0</v>
      </c>
      <c r="G42" s="16"/>
      <c r="H42" s="17"/>
      <c r="I42" s="18"/>
      <c r="J42" s="17"/>
      <c r="K42" s="20"/>
    </row>
    <row r="43" spans="1:11" ht="15.6" hidden="1" x14ac:dyDescent="0.3">
      <c r="A43" s="15"/>
      <c r="B43" s="16"/>
      <c r="C43" s="17"/>
      <c r="D43" s="17"/>
      <c r="E43" s="18"/>
      <c r="F43" s="19">
        <f t="shared" si="1"/>
        <v>0</v>
      </c>
      <c r="G43" s="16"/>
      <c r="H43" s="17"/>
      <c r="I43" s="18"/>
      <c r="J43" s="17"/>
      <c r="K43" s="20"/>
    </row>
    <row r="44" spans="1:11" ht="15.6" hidden="1" x14ac:dyDescent="0.3">
      <c r="A44" s="15"/>
      <c r="B44" s="16"/>
      <c r="C44" s="17"/>
      <c r="D44" s="17"/>
      <c r="E44" s="18"/>
      <c r="F44" s="19">
        <f t="shared" si="1"/>
        <v>0</v>
      </c>
      <c r="G44" s="16"/>
      <c r="H44" s="17"/>
      <c r="I44" s="18"/>
      <c r="J44" s="17"/>
      <c r="K44" s="20"/>
    </row>
    <row r="45" spans="1:11" ht="15.6" hidden="1" x14ac:dyDescent="0.3">
      <c r="A45" s="15"/>
      <c r="B45" s="16"/>
      <c r="C45" s="17"/>
      <c r="D45" s="17"/>
      <c r="E45" s="18"/>
      <c r="F45" s="19">
        <f t="shared" si="1"/>
        <v>0</v>
      </c>
      <c r="G45" s="16"/>
      <c r="H45" s="17"/>
      <c r="I45" s="18"/>
      <c r="J45" s="17"/>
      <c r="K45" s="20"/>
    </row>
    <row r="46" spans="1:11" ht="15.6" hidden="1" x14ac:dyDescent="0.3">
      <c r="A46" s="15"/>
      <c r="B46" s="16"/>
      <c r="C46" s="17"/>
      <c r="D46" s="17"/>
      <c r="E46" s="18"/>
      <c r="F46" s="19">
        <f t="shared" si="1"/>
        <v>0</v>
      </c>
      <c r="G46" s="16"/>
      <c r="H46" s="17"/>
      <c r="I46" s="18"/>
      <c r="J46" s="17"/>
      <c r="K46" s="20"/>
    </row>
    <row r="47" spans="1:11" ht="15.6" hidden="1" x14ac:dyDescent="0.3">
      <c r="A47" s="15"/>
      <c r="B47" s="16"/>
      <c r="C47" s="17"/>
      <c r="D47" s="17"/>
      <c r="E47" s="18"/>
      <c r="F47" s="19">
        <f t="shared" si="1"/>
        <v>0</v>
      </c>
      <c r="G47" s="16"/>
      <c r="H47" s="17"/>
      <c r="I47" s="18"/>
      <c r="J47" s="17"/>
      <c r="K47" s="20"/>
    </row>
    <row r="48" spans="1:11" ht="15.6" hidden="1" x14ac:dyDescent="0.3">
      <c r="A48" s="15"/>
      <c r="B48" s="16"/>
      <c r="C48" s="17"/>
      <c r="D48" s="17"/>
      <c r="E48" s="18"/>
      <c r="F48" s="19">
        <f t="shared" si="1"/>
        <v>0</v>
      </c>
      <c r="G48" s="16"/>
      <c r="H48" s="17"/>
      <c r="I48" s="18"/>
      <c r="J48" s="17"/>
      <c r="K48" s="20"/>
    </row>
    <row r="49" spans="1:11" ht="15.6" hidden="1" x14ac:dyDescent="0.3">
      <c r="A49" s="21"/>
      <c r="B49" s="16"/>
      <c r="C49" s="17"/>
      <c r="D49" s="17"/>
      <c r="E49" s="18"/>
      <c r="F49" s="19">
        <f t="shared" si="1"/>
        <v>0</v>
      </c>
      <c r="G49" s="16"/>
      <c r="H49" s="17"/>
      <c r="I49" s="18"/>
      <c r="J49" s="17"/>
      <c r="K49" s="20"/>
    </row>
    <row r="50" spans="1:11" ht="15.6" hidden="1" x14ac:dyDescent="0.3">
      <c r="A50" s="21"/>
      <c r="B50" s="16"/>
      <c r="C50" s="17"/>
      <c r="D50" s="17"/>
      <c r="E50" s="18"/>
      <c r="F50" s="19">
        <f t="shared" si="1"/>
        <v>0</v>
      </c>
      <c r="G50" s="16"/>
      <c r="H50" s="17"/>
      <c r="I50" s="18"/>
      <c r="J50" s="17"/>
      <c r="K50" s="20"/>
    </row>
    <row r="51" spans="1:11" ht="15.6" hidden="1" x14ac:dyDescent="0.3">
      <c r="A51" s="34"/>
      <c r="B51" s="22"/>
      <c r="C51" s="35"/>
      <c r="D51" s="35"/>
      <c r="E51" s="36"/>
      <c r="F51" s="19">
        <f t="shared" si="1"/>
        <v>0</v>
      </c>
      <c r="G51" s="22"/>
      <c r="H51" s="35"/>
      <c r="I51" s="36"/>
      <c r="J51" s="35"/>
      <c r="K51" s="20"/>
    </row>
    <row r="52" spans="1:11" ht="15.6" x14ac:dyDescent="0.3">
      <c r="A52" s="22"/>
      <c r="B52" s="23" t="s">
        <v>42</v>
      </c>
      <c r="C52" s="24">
        <f>SUM(C7:C51)</f>
        <v>176.56049999999999</v>
      </c>
      <c r="D52" s="24">
        <f>SUM(D7:D51)</f>
        <v>2124.7312700000002</v>
      </c>
      <c r="E52" s="25"/>
      <c r="F52" s="26">
        <f t="shared" si="1"/>
        <v>2301.2917700000003</v>
      </c>
      <c r="G52" s="27"/>
      <c r="H52" s="24">
        <f>SUM(H7:H51)</f>
        <v>58.335929999999998</v>
      </c>
      <c r="I52" s="25"/>
      <c r="J52" s="24">
        <f>SUM(J7:J51)</f>
        <v>1354.3626299999999</v>
      </c>
      <c r="K52" s="62">
        <f>F52-J52</f>
        <v>946.92914000000042</v>
      </c>
    </row>
    <row r="55" spans="1:11" ht="15.6" x14ac:dyDescent="0.3">
      <c r="B55" s="29" t="s">
        <v>197</v>
      </c>
      <c r="F55" s="30"/>
      <c r="G55" s="31" t="s">
        <v>198</v>
      </c>
      <c r="H55" s="32"/>
    </row>
    <row r="56" spans="1:11" x14ac:dyDescent="0.3">
      <c r="B56" s="29"/>
      <c r="F56" s="33" t="s">
        <v>45</v>
      </c>
      <c r="G56" s="33"/>
      <c r="H56" s="33"/>
    </row>
    <row r="57" spans="1:11" ht="15.6" x14ac:dyDescent="0.3">
      <c r="B57" s="29" t="s">
        <v>46</v>
      </c>
      <c r="F57" s="30"/>
      <c r="G57" s="31" t="s">
        <v>199</v>
      </c>
      <c r="H57" s="32"/>
    </row>
    <row r="58" spans="1:11" x14ac:dyDescent="0.3">
      <c r="F58" s="33" t="s">
        <v>45</v>
      </c>
      <c r="G58" s="33"/>
      <c r="H58" s="33"/>
    </row>
  </sheetData>
  <mergeCells count="10">
    <mergeCell ref="G55:H55"/>
    <mergeCell ref="G57:H5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8" fitToWidth="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6298-FD46-464A-AA51-82F425806EDD}">
  <sheetPr>
    <pageSetUpPr fitToPage="1"/>
  </sheetPr>
  <dimension ref="A1:M23"/>
  <sheetViews>
    <sheetView zoomScale="75" workbookViewId="0">
      <selection activeCell="B8" sqref="B8"/>
    </sheetView>
  </sheetViews>
  <sheetFormatPr defaultRowHeight="14.4" x14ac:dyDescent="0.3"/>
  <cols>
    <col min="1" max="1" width="7.33203125" customWidth="1"/>
    <col min="2" max="2" width="27.10937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7.10937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7.10937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7.10937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7.10937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7.10937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7.10937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7.10937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7.10937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7.10937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7.10937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7.10937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7.10937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7.10937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7.10937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7.10937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7.10937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7.10937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7.10937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7.10937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7.10937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7.10937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7.10937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7.10937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7.10937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7.10937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7.10937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7.10937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7.10937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7.10937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7.10937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7.10937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7.10937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7.10937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7.10937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7.10937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7.10937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7.10937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7.10937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7.10937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7.10937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7.10937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7.10937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7.10937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7.10937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7.10937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7.10937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7.10937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7.10937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7.10937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7.10937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7.10937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7.10937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7.10937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7.10937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7.10937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7.10937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7.10937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7.10937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7.10937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7.10937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7.10937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7.10937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7.10937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3" ht="18.75" customHeight="1" x14ac:dyDescent="0.3">
      <c r="K1" s="1"/>
      <c r="L1" s="1"/>
      <c r="M1" s="1" t="s">
        <v>200</v>
      </c>
    </row>
    <row r="2" spans="1:13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201</v>
      </c>
    </row>
    <row r="3" spans="1:13" ht="61.5" customHeight="1" x14ac:dyDescent="0.3">
      <c r="A3" s="3"/>
      <c r="B3" s="7" t="s">
        <v>202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15.6" x14ac:dyDescent="0.3">
      <c r="A7" s="21">
        <v>1</v>
      </c>
      <c r="B7" s="18" t="s">
        <v>203</v>
      </c>
      <c r="C7" s="17"/>
      <c r="D7" s="17">
        <v>133.1</v>
      </c>
      <c r="E7" s="18" t="s">
        <v>204</v>
      </c>
      <c r="F7" s="19">
        <f t="shared" ref="F7:F17" si="0">SUM(C7,D7)</f>
        <v>133.1</v>
      </c>
      <c r="G7" s="57"/>
      <c r="H7" s="17"/>
      <c r="I7" s="18" t="s">
        <v>204</v>
      </c>
      <c r="J7" s="17">
        <v>133.1</v>
      </c>
      <c r="K7" s="20"/>
    </row>
    <row r="8" spans="1:13" ht="46.8" x14ac:dyDescent="0.3">
      <c r="A8" s="21">
        <v>2</v>
      </c>
      <c r="B8" s="18" t="s">
        <v>205</v>
      </c>
      <c r="C8" s="17"/>
      <c r="D8" s="17">
        <v>223.3</v>
      </c>
      <c r="E8" s="18" t="s">
        <v>17</v>
      </c>
      <c r="F8" s="19">
        <f t="shared" si="0"/>
        <v>223.3</v>
      </c>
      <c r="G8" s="57"/>
      <c r="H8" s="17"/>
      <c r="I8" s="18" t="s">
        <v>17</v>
      </c>
      <c r="J8" s="17">
        <v>223.3</v>
      </c>
      <c r="K8" s="20"/>
    </row>
    <row r="9" spans="1:13" ht="15.6" x14ac:dyDescent="0.3">
      <c r="A9" s="21">
        <v>3</v>
      </c>
      <c r="B9" s="18" t="s">
        <v>206</v>
      </c>
      <c r="C9" s="17"/>
      <c r="D9" s="17">
        <v>3.9</v>
      </c>
      <c r="E9" s="18" t="s">
        <v>17</v>
      </c>
      <c r="F9" s="19">
        <f t="shared" si="0"/>
        <v>3.9</v>
      </c>
      <c r="G9" s="57"/>
      <c r="H9" s="17"/>
      <c r="I9" s="18" t="s">
        <v>17</v>
      </c>
      <c r="J9" s="17">
        <v>3.9</v>
      </c>
      <c r="K9" s="20"/>
    </row>
    <row r="10" spans="1:13" ht="31.2" x14ac:dyDescent="0.3">
      <c r="A10" s="21">
        <v>4</v>
      </c>
      <c r="B10" s="18" t="s">
        <v>207</v>
      </c>
      <c r="C10" s="17"/>
      <c r="D10" s="17">
        <v>1.4</v>
      </c>
      <c r="E10" s="18" t="s">
        <v>17</v>
      </c>
      <c r="F10" s="19">
        <f t="shared" si="0"/>
        <v>1.4</v>
      </c>
      <c r="G10" s="57"/>
      <c r="H10" s="17"/>
      <c r="I10" s="18" t="s">
        <v>17</v>
      </c>
      <c r="J10" s="17">
        <v>1.4</v>
      </c>
      <c r="K10" s="20"/>
    </row>
    <row r="11" spans="1:13" ht="15.6" x14ac:dyDescent="0.3">
      <c r="A11" s="21">
        <v>5</v>
      </c>
      <c r="B11" s="18" t="s">
        <v>208</v>
      </c>
      <c r="C11" s="17"/>
      <c r="D11" s="17">
        <v>0.5</v>
      </c>
      <c r="E11" s="18" t="s">
        <v>17</v>
      </c>
      <c r="F11" s="19">
        <f t="shared" si="0"/>
        <v>0.5</v>
      </c>
      <c r="G11" s="57"/>
      <c r="H11" s="17"/>
      <c r="I11" s="18" t="s">
        <v>17</v>
      </c>
      <c r="J11" s="17">
        <v>0.5</v>
      </c>
      <c r="K11" s="20"/>
    </row>
    <row r="12" spans="1:13" ht="46.8" x14ac:dyDescent="0.3">
      <c r="A12" s="21">
        <v>6</v>
      </c>
      <c r="B12" s="18" t="s">
        <v>205</v>
      </c>
      <c r="C12" s="17"/>
      <c r="D12" s="17">
        <v>161.80000000000001</v>
      </c>
      <c r="E12" s="18" t="s">
        <v>17</v>
      </c>
      <c r="F12" s="19">
        <f t="shared" si="0"/>
        <v>161.80000000000001</v>
      </c>
      <c r="G12" s="57"/>
      <c r="H12" s="17"/>
      <c r="I12" s="18" t="s">
        <v>17</v>
      </c>
      <c r="J12" s="17">
        <v>161.80000000000001</v>
      </c>
      <c r="K12" s="20"/>
    </row>
    <row r="13" spans="1:13" ht="15.6" x14ac:dyDescent="0.3">
      <c r="A13" s="21">
        <v>7</v>
      </c>
      <c r="B13" s="18" t="s">
        <v>208</v>
      </c>
      <c r="C13" s="17"/>
      <c r="D13" s="17">
        <v>4.2</v>
      </c>
      <c r="E13" s="18" t="s">
        <v>17</v>
      </c>
      <c r="F13" s="19">
        <f t="shared" si="0"/>
        <v>4.2</v>
      </c>
      <c r="G13" s="57"/>
      <c r="H13" s="17"/>
      <c r="I13" s="18" t="s">
        <v>17</v>
      </c>
      <c r="J13" s="17">
        <v>4.2</v>
      </c>
      <c r="K13" s="20"/>
    </row>
    <row r="14" spans="1:13" ht="15.6" x14ac:dyDescent="0.3">
      <c r="A14" s="21">
        <v>8</v>
      </c>
      <c r="B14" s="18" t="s">
        <v>209</v>
      </c>
      <c r="C14" s="17">
        <v>4</v>
      </c>
      <c r="D14" s="17"/>
      <c r="E14" s="18"/>
      <c r="F14" s="19">
        <f t="shared" si="0"/>
        <v>4</v>
      </c>
      <c r="G14" s="57"/>
      <c r="H14" s="17"/>
      <c r="I14" s="18"/>
      <c r="J14" s="17"/>
      <c r="K14" s="20"/>
    </row>
    <row r="15" spans="1:13" ht="15.6" x14ac:dyDescent="0.3">
      <c r="A15" s="34"/>
      <c r="B15" s="22"/>
      <c r="C15" s="35"/>
      <c r="D15" s="35"/>
      <c r="E15" s="36"/>
      <c r="F15" s="19">
        <f t="shared" si="0"/>
        <v>0</v>
      </c>
      <c r="G15" s="96"/>
      <c r="H15" s="35"/>
      <c r="I15" s="18"/>
      <c r="J15" s="35"/>
      <c r="K15" s="20"/>
    </row>
    <row r="16" spans="1:13" ht="15.6" x14ac:dyDescent="0.3">
      <c r="A16" s="34"/>
      <c r="B16" s="22"/>
      <c r="C16" s="35"/>
      <c r="D16" s="35"/>
      <c r="E16" s="36"/>
      <c r="F16" s="19">
        <f t="shared" si="0"/>
        <v>0</v>
      </c>
      <c r="G16" s="22"/>
      <c r="H16" s="35"/>
      <c r="I16" s="36"/>
      <c r="J16" s="35"/>
      <c r="K16" s="20"/>
    </row>
    <row r="17" spans="1:11" ht="15.6" x14ac:dyDescent="0.3">
      <c r="A17" s="22"/>
      <c r="B17" s="23" t="s">
        <v>42</v>
      </c>
      <c r="C17" s="24">
        <f>SUM(C7:C16)</f>
        <v>4</v>
      </c>
      <c r="D17" s="24">
        <f>SUM(D7:D16)</f>
        <v>528.20000000000005</v>
      </c>
      <c r="E17" s="25"/>
      <c r="F17" s="26">
        <f t="shared" si="0"/>
        <v>532.20000000000005</v>
      </c>
      <c r="G17" s="27"/>
      <c r="H17" s="24">
        <f>SUM(H7:H16)</f>
        <v>0</v>
      </c>
      <c r="I17" s="25"/>
      <c r="J17" s="24">
        <f>SUM(J7:J16)</f>
        <v>528.20000000000005</v>
      </c>
      <c r="K17" s="28">
        <f>C17-H17</f>
        <v>4</v>
      </c>
    </row>
    <row r="20" spans="1:11" ht="15.6" x14ac:dyDescent="0.3">
      <c r="B20" s="29" t="s">
        <v>210</v>
      </c>
      <c r="F20" s="30"/>
      <c r="G20" s="31" t="s">
        <v>211</v>
      </c>
      <c r="H20" s="32"/>
    </row>
    <row r="21" spans="1:11" x14ac:dyDescent="0.3">
      <c r="B21" s="29"/>
      <c r="F21" s="33" t="s">
        <v>45</v>
      </c>
      <c r="G21" s="33"/>
      <c r="H21" s="33"/>
    </row>
    <row r="22" spans="1:11" ht="15.6" x14ac:dyDescent="0.3">
      <c r="B22" s="29" t="s">
        <v>46</v>
      </c>
      <c r="F22" s="30"/>
      <c r="G22" s="31" t="s">
        <v>212</v>
      </c>
      <c r="H22" s="32"/>
    </row>
    <row r="23" spans="1:11" x14ac:dyDescent="0.3">
      <c r="F23" s="33" t="s">
        <v>45</v>
      </c>
      <c r="G23" s="33"/>
      <c r="H23" s="33"/>
    </row>
  </sheetData>
  <mergeCells count="10">
    <mergeCell ref="G20:H20"/>
    <mergeCell ref="G22:H2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32F17-1AA3-428F-B898-375B22E04E6B}">
  <sheetPr>
    <pageSetUpPr fitToPage="1"/>
  </sheetPr>
  <dimension ref="A1:P31"/>
  <sheetViews>
    <sheetView zoomScale="80" zoomScaleNormal="80" workbookViewId="0">
      <selection activeCell="B5" sqref="B5:B6"/>
    </sheetView>
  </sheetViews>
  <sheetFormatPr defaultRowHeight="14.4" x14ac:dyDescent="0.3"/>
  <cols>
    <col min="1" max="1" width="7.33203125" customWidth="1"/>
    <col min="2" max="2" width="70.88671875" customWidth="1"/>
    <col min="3" max="3" width="16.33203125" customWidth="1"/>
    <col min="4" max="4" width="16.1093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70.88671875" customWidth="1"/>
    <col min="259" max="259" width="16.33203125" customWidth="1"/>
    <col min="260" max="260" width="16.1093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70.88671875" customWidth="1"/>
    <col min="515" max="515" width="16.33203125" customWidth="1"/>
    <col min="516" max="516" width="16.1093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70.88671875" customWidth="1"/>
    <col min="771" max="771" width="16.33203125" customWidth="1"/>
    <col min="772" max="772" width="16.1093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70.88671875" customWidth="1"/>
    <col min="1027" max="1027" width="16.33203125" customWidth="1"/>
    <col min="1028" max="1028" width="16.1093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70.88671875" customWidth="1"/>
    <col min="1283" max="1283" width="16.33203125" customWidth="1"/>
    <col min="1284" max="1284" width="16.1093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70.88671875" customWidth="1"/>
    <col min="1539" max="1539" width="16.33203125" customWidth="1"/>
    <col min="1540" max="1540" width="16.1093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70.88671875" customWidth="1"/>
    <col min="1795" max="1795" width="16.33203125" customWidth="1"/>
    <col min="1796" max="1796" width="16.1093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70.88671875" customWidth="1"/>
    <col min="2051" max="2051" width="16.33203125" customWidth="1"/>
    <col min="2052" max="2052" width="16.1093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70.88671875" customWidth="1"/>
    <col min="2307" max="2307" width="16.33203125" customWidth="1"/>
    <col min="2308" max="2308" width="16.1093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70.88671875" customWidth="1"/>
    <col min="2563" max="2563" width="16.33203125" customWidth="1"/>
    <col min="2564" max="2564" width="16.1093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70.88671875" customWidth="1"/>
    <col min="2819" max="2819" width="16.33203125" customWidth="1"/>
    <col min="2820" max="2820" width="16.1093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70.88671875" customWidth="1"/>
    <col min="3075" max="3075" width="16.33203125" customWidth="1"/>
    <col min="3076" max="3076" width="16.1093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70.88671875" customWidth="1"/>
    <col min="3331" max="3331" width="16.33203125" customWidth="1"/>
    <col min="3332" max="3332" width="16.1093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70.88671875" customWidth="1"/>
    <col min="3587" max="3587" width="16.33203125" customWidth="1"/>
    <col min="3588" max="3588" width="16.1093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70.88671875" customWidth="1"/>
    <col min="3843" max="3843" width="16.33203125" customWidth="1"/>
    <col min="3844" max="3844" width="16.1093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70.88671875" customWidth="1"/>
    <col min="4099" max="4099" width="16.33203125" customWidth="1"/>
    <col min="4100" max="4100" width="16.1093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70.88671875" customWidth="1"/>
    <col min="4355" max="4355" width="16.33203125" customWidth="1"/>
    <col min="4356" max="4356" width="16.1093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70.88671875" customWidth="1"/>
    <col min="4611" max="4611" width="16.33203125" customWidth="1"/>
    <col min="4612" max="4612" width="16.1093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70.88671875" customWidth="1"/>
    <col min="4867" max="4867" width="16.33203125" customWidth="1"/>
    <col min="4868" max="4868" width="16.1093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70.88671875" customWidth="1"/>
    <col min="5123" max="5123" width="16.33203125" customWidth="1"/>
    <col min="5124" max="5124" width="16.1093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70.88671875" customWidth="1"/>
    <col min="5379" max="5379" width="16.33203125" customWidth="1"/>
    <col min="5380" max="5380" width="16.1093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70.88671875" customWidth="1"/>
    <col min="5635" max="5635" width="16.33203125" customWidth="1"/>
    <col min="5636" max="5636" width="16.1093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70.88671875" customWidth="1"/>
    <col min="5891" max="5891" width="16.33203125" customWidth="1"/>
    <col min="5892" max="5892" width="16.1093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70.88671875" customWidth="1"/>
    <col min="6147" max="6147" width="16.33203125" customWidth="1"/>
    <col min="6148" max="6148" width="16.1093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70.88671875" customWidth="1"/>
    <col min="6403" max="6403" width="16.33203125" customWidth="1"/>
    <col min="6404" max="6404" width="16.1093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70.88671875" customWidth="1"/>
    <col min="6659" max="6659" width="16.33203125" customWidth="1"/>
    <col min="6660" max="6660" width="16.1093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70.88671875" customWidth="1"/>
    <col min="6915" max="6915" width="16.33203125" customWidth="1"/>
    <col min="6916" max="6916" width="16.1093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70.88671875" customWidth="1"/>
    <col min="7171" max="7171" width="16.33203125" customWidth="1"/>
    <col min="7172" max="7172" width="16.1093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70.88671875" customWidth="1"/>
    <col min="7427" max="7427" width="16.33203125" customWidth="1"/>
    <col min="7428" max="7428" width="16.1093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70.88671875" customWidth="1"/>
    <col min="7683" max="7683" width="16.33203125" customWidth="1"/>
    <col min="7684" max="7684" width="16.1093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70.88671875" customWidth="1"/>
    <col min="7939" max="7939" width="16.33203125" customWidth="1"/>
    <col min="7940" max="7940" width="16.1093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70.88671875" customWidth="1"/>
    <col min="8195" max="8195" width="16.33203125" customWidth="1"/>
    <col min="8196" max="8196" width="16.1093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70.88671875" customWidth="1"/>
    <col min="8451" max="8451" width="16.33203125" customWidth="1"/>
    <col min="8452" max="8452" width="16.1093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70.88671875" customWidth="1"/>
    <col min="8707" max="8707" width="16.33203125" customWidth="1"/>
    <col min="8708" max="8708" width="16.1093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70.88671875" customWidth="1"/>
    <col min="8963" max="8963" width="16.33203125" customWidth="1"/>
    <col min="8964" max="8964" width="16.1093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70.88671875" customWidth="1"/>
    <col min="9219" max="9219" width="16.33203125" customWidth="1"/>
    <col min="9220" max="9220" width="16.1093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70.88671875" customWidth="1"/>
    <col min="9475" max="9475" width="16.33203125" customWidth="1"/>
    <col min="9476" max="9476" width="16.1093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70.88671875" customWidth="1"/>
    <col min="9731" max="9731" width="16.33203125" customWidth="1"/>
    <col min="9732" max="9732" width="16.1093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70.88671875" customWidth="1"/>
    <col min="9987" max="9987" width="16.33203125" customWidth="1"/>
    <col min="9988" max="9988" width="16.1093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70.88671875" customWidth="1"/>
    <col min="10243" max="10243" width="16.33203125" customWidth="1"/>
    <col min="10244" max="10244" width="16.1093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70.88671875" customWidth="1"/>
    <col min="10499" max="10499" width="16.33203125" customWidth="1"/>
    <col min="10500" max="10500" width="16.1093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70.88671875" customWidth="1"/>
    <col min="10755" max="10755" width="16.33203125" customWidth="1"/>
    <col min="10756" max="10756" width="16.1093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70.88671875" customWidth="1"/>
    <col min="11011" max="11011" width="16.33203125" customWidth="1"/>
    <col min="11012" max="11012" width="16.1093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70.88671875" customWidth="1"/>
    <col min="11267" max="11267" width="16.33203125" customWidth="1"/>
    <col min="11268" max="11268" width="16.1093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70.88671875" customWidth="1"/>
    <col min="11523" max="11523" width="16.33203125" customWidth="1"/>
    <col min="11524" max="11524" width="16.1093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70.88671875" customWidth="1"/>
    <col min="11779" max="11779" width="16.33203125" customWidth="1"/>
    <col min="11780" max="11780" width="16.1093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70.88671875" customWidth="1"/>
    <col min="12035" max="12035" width="16.33203125" customWidth="1"/>
    <col min="12036" max="12036" width="16.1093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70.88671875" customWidth="1"/>
    <col min="12291" max="12291" width="16.33203125" customWidth="1"/>
    <col min="12292" max="12292" width="16.1093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70.88671875" customWidth="1"/>
    <col min="12547" max="12547" width="16.33203125" customWidth="1"/>
    <col min="12548" max="12548" width="16.1093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70.88671875" customWidth="1"/>
    <col min="12803" max="12803" width="16.33203125" customWidth="1"/>
    <col min="12804" max="12804" width="16.1093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70.88671875" customWidth="1"/>
    <col min="13059" max="13059" width="16.33203125" customWidth="1"/>
    <col min="13060" max="13060" width="16.1093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70.88671875" customWidth="1"/>
    <col min="13315" max="13315" width="16.33203125" customWidth="1"/>
    <col min="13316" max="13316" width="16.1093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70.88671875" customWidth="1"/>
    <col min="13571" max="13571" width="16.33203125" customWidth="1"/>
    <col min="13572" max="13572" width="16.1093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70.88671875" customWidth="1"/>
    <col min="13827" max="13827" width="16.33203125" customWidth="1"/>
    <col min="13828" max="13828" width="16.1093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70.88671875" customWidth="1"/>
    <col min="14083" max="14083" width="16.33203125" customWidth="1"/>
    <col min="14084" max="14084" width="16.1093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70.88671875" customWidth="1"/>
    <col min="14339" max="14339" width="16.33203125" customWidth="1"/>
    <col min="14340" max="14340" width="16.1093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70.88671875" customWidth="1"/>
    <col min="14595" max="14595" width="16.33203125" customWidth="1"/>
    <col min="14596" max="14596" width="16.1093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70.88671875" customWidth="1"/>
    <col min="14851" max="14851" width="16.33203125" customWidth="1"/>
    <col min="14852" max="14852" width="16.1093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70.88671875" customWidth="1"/>
    <col min="15107" max="15107" width="16.33203125" customWidth="1"/>
    <col min="15108" max="15108" width="16.1093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70.88671875" customWidth="1"/>
    <col min="15363" max="15363" width="16.33203125" customWidth="1"/>
    <col min="15364" max="15364" width="16.1093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70.88671875" customWidth="1"/>
    <col min="15619" max="15619" width="16.33203125" customWidth="1"/>
    <col min="15620" max="15620" width="16.1093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70.88671875" customWidth="1"/>
    <col min="15875" max="15875" width="16.33203125" customWidth="1"/>
    <col min="15876" max="15876" width="16.1093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70.88671875" customWidth="1"/>
    <col min="16131" max="16131" width="16.33203125" customWidth="1"/>
    <col min="16132" max="16132" width="16.1093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78</v>
      </c>
      <c r="N2" s="6"/>
      <c r="O2" s="6"/>
      <c r="P2" s="6"/>
    </row>
    <row r="3" spans="1:16" ht="61.5" customHeight="1" x14ac:dyDescent="0.3">
      <c r="A3" s="3"/>
      <c r="B3" s="7" t="s">
        <v>213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x14ac:dyDescent="0.3">
      <c r="A7" s="15">
        <v>1</v>
      </c>
      <c r="B7" s="16" t="s">
        <v>214</v>
      </c>
      <c r="C7" s="17"/>
      <c r="D7" s="17">
        <f>27129.77</f>
        <v>27129.77</v>
      </c>
      <c r="E7" s="18" t="s">
        <v>17</v>
      </c>
      <c r="F7" s="19">
        <f>SUM(C7,D7)</f>
        <v>27129.77</v>
      </c>
      <c r="G7" s="16"/>
      <c r="H7" s="17"/>
      <c r="I7" s="18" t="s">
        <v>17</v>
      </c>
      <c r="J7" s="17"/>
      <c r="K7" s="20"/>
    </row>
    <row r="8" spans="1:16" ht="15.6" x14ac:dyDescent="0.3">
      <c r="A8" s="15"/>
      <c r="B8" s="16" t="s">
        <v>215</v>
      </c>
      <c r="C8" s="17"/>
      <c r="D8" s="17">
        <f>22844.1+14947.54+14547.54+20250+78040.72+56546+22592.16</f>
        <v>229768.06</v>
      </c>
      <c r="E8" s="18" t="s">
        <v>17</v>
      </c>
      <c r="F8" s="19"/>
      <c r="G8" s="16"/>
      <c r="H8" s="17"/>
      <c r="I8" s="18"/>
      <c r="J8" s="17"/>
      <c r="K8" s="20"/>
    </row>
    <row r="9" spans="1:16" ht="15.6" x14ac:dyDescent="0.3">
      <c r="A9" s="15"/>
      <c r="B9" s="16" t="s">
        <v>216</v>
      </c>
      <c r="C9" s="17"/>
      <c r="D9" s="17">
        <v>32632.09</v>
      </c>
      <c r="E9" s="18" t="s">
        <v>17</v>
      </c>
      <c r="F9" s="19"/>
      <c r="G9" s="16"/>
      <c r="H9" s="17"/>
      <c r="I9" s="18"/>
      <c r="J9" s="17"/>
      <c r="K9" s="20"/>
    </row>
    <row r="10" spans="1:16" ht="15.6" x14ac:dyDescent="0.3">
      <c r="A10" s="15">
        <v>2</v>
      </c>
      <c r="B10" s="16" t="s">
        <v>217</v>
      </c>
      <c r="C10" s="17"/>
      <c r="D10" s="17"/>
      <c r="E10" s="18" t="s">
        <v>17</v>
      </c>
      <c r="F10" s="19">
        <f t="shared" ref="F10:F20" si="0">SUM(C10,D10)</f>
        <v>0</v>
      </c>
      <c r="G10" s="16"/>
      <c r="H10" s="17"/>
      <c r="I10" s="18" t="s">
        <v>17</v>
      </c>
      <c r="J10" s="17"/>
      <c r="K10" s="20"/>
    </row>
    <row r="11" spans="1:16" ht="15.75" customHeight="1" x14ac:dyDescent="0.3">
      <c r="A11" s="15">
        <v>3</v>
      </c>
      <c r="B11" s="18" t="s">
        <v>218</v>
      </c>
      <c r="C11" s="17"/>
      <c r="D11" s="17">
        <f>698311.35+887563.98</f>
        <v>1585875.33</v>
      </c>
      <c r="E11" s="18" t="s">
        <v>17</v>
      </c>
      <c r="F11" s="19">
        <f t="shared" si="0"/>
        <v>1585875.33</v>
      </c>
      <c r="G11" s="21"/>
      <c r="H11" s="17"/>
      <c r="I11" s="18" t="s">
        <v>17</v>
      </c>
      <c r="J11" s="17"/>
      <c r="K11" s="20"/>
    </row>
    <row r="12" spans="1:16" ht="15.75" customHeight="1" x14ac:dyDescent="0.3">
      <c r="A12" s="15"/>
      <c r="B12" s="18"/>
      <c r="C12" s="17"/>
      <c r="D12" s="97">
        <f>81.2+20.26</f>
        <v>101.46000000000001</v>
      </c>
      <c r="E12" s="18" t="s">
        <v>219</v>
      </c>
      <c r="F12" s="19"/>
      <c r="G12" s="21"/>
      <c r="H12" s="17"/>
      <c r="I12" s="18"/>
      <c r="J12" s="17"/>
      <c r="K12" s="20"/>
    </row>
    <row r="13" spans="1:16" ht="15.6" x14ac:dyDescent="0.3">
      <c r="A13" s="15">
        <v>4</v>
      </c>
      <c r="B13" s="16" t="s">
        <v>220</v>
      </c>
      <c r="C13" s="17"/>
      <c r="D13" s="17">
        <f>106800</f>
        <v>106800</v>
      </c>
      <c r="E13" s="18" t="s">
        <v>17</v>
      </c>
      <c r="F13" s="19">
        <f t="shared" si="0"/>
        <v>106800</v>
      </c>
      <c r="G13" s="16"/>
      <c r="H13" s="17"/>
      <c r="I13" s="18" t="s">
        <v>17</v>
      </c>
      <c r="J13" s="17"/>
      <c r="K13" s="20"/>
    </row>
    <row r="14" spans="1:16" ht="15.6" x14ac:dyDescent="0.3">
      <c r="A14" s="15">
        <v>5</v>
      </c>
      <c r="B14" s="16" t="s">
        <v>221</v>
      </c>
      <c r="C14" s="17"/>
      <c r="D14" s="17">
        <v>8633</v>
      </c>
      <c r="E14" s="18" t="s">
        <v>17</v>
      </c>
      <c r="F14" s="19"/>
      <c r="G14" s="16"/>
      <c r="H14" s="17"/>
      <c r="I14" s="18"/>
      <c r="J14" s="17"/>
      <c r="K14" s="20"/>
    </row>
    <row r="15" spans="1:16" ht="15.6" x14ac:dyDescent="0.3">
      <c r="A15" s="15">
        <v>6</v>
      </c>
      <c r="B15" s="16" t="s">
        <v>222</v>
      </c>
      <c r="C15" s="17"/>
      <c r="D15" s="17">
        <v>96340.13</v>
      </c>
      <c r="E15" s="18" t="s">
        <v>17</v>
      </c>
      <c r="F15" s="19">
        <f t="shared" si="0"/>
        <v>96340.13</v>
      </c>
      <c r="G15" s="16"/>
      <c r="H15" s="17"/>
      <c r="I15" s="18" t="s">
        <v>17</v>
      </c>
      <c r="J15" s="17"/>
      <c r="K15" s="20"/>
    </row>
    <row r="16" spans="1:16" ht="15.6" x14ac:dyDescent="0.3">
      <c r="A16" s="15">
        <v>7</v>
      </c>
      <c r="B16" s="16" t="s">
        <v>223</v>
      </c>
      <c r="C16" s="17"/>
      <c r="D16" s="17"/>
      <c r="E16" s="18" t="s">
        <v>17</v>
      </c>
      <c r="F16" s="19">
        <f t="shared" si="0"/>
        <v>0</v>
      </c>
      <c r="G16" s="16"/>
      <c r="H16" s="17"/>
      <c r="I16" s="18" t="s">
        <v>17</v>
      </c>
      <c r="J16" s="17"/>
      <c r="K16" s="20"/>
    </row>
    <row r="17" spans="1:11" ht="31.2" x14ac:dyDescent="0.3">
      <c r="A17" s="15">
        <v>8</v>
      </c>
      <c r="B17" s="16"/>
      <c r="C17" s="17"/>
      <c r="D17" s="17"/>
      <c r="E17" s="18" t="s">
        <v>224</v>
      </c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>
        <v>9</v>
      </c>
      <c r="B18" s="18" t="s">
        <v>225</v>
      </c>
      <c r="C18" s="17"/>
      <c r="D18" s="17"/>
      <c r="E18" s="18" t="s">
        <v>17</v>
      </c>
      <c r="F18" s="19">
        <f t="shared" si="0"/>
        <v>0</v>
      </c>
      <c r="G18" s="16"/>
      <c r="H18" s="17"/>
      <c r="I18" s="18" t="s">
        <v>17</v>
      </c>
      <c r="J18" s="17"/>
      <c r="K18" s="20"/>
    </row>
    <row r="19" spans="1:11" ht="15.6" x14ac:dyDescent="0.3">
      <c r="A19" s="15">
        <v>10</v>
      </c>
      <c r="B19" s="16" t="s">
        <v>226</v>
      </c>
      <c r="C19" s="17"/>
      <c r="D19" s="17"/>
      <c r="E19" s="18" t="s">
        <v>17</v>
      </c>
      <c r="F19" s="19">
        <f t="shared" si="0"/>
        <v>0</v>
      </c>
      <c r="G19" s="16"/>
      <c r="H19" s="17"/>
      <c r="I19" s="18" t="s">
        <v>17</v>
      </c>
      <c r="J19" s="17"/>
      <c r="K19" s="20"/>
    </row>
    <row r="20" spans="1:11" ht="15.6" x14ac:dyDescent="0.3">
      <c r="A20" s="34">
        <v>11</v>
      </c>
      <c r="B20" s="22" t="s">
        <v>41</v>
      </c>
      <c r="C20" s="35">
        <v>203.1</v>
      </c>
      <c r="D20" s="35"/>
      <c r="E20" s="36"/>
      <c r="F20" s="19">
        <f t="shared" si="0"/>
        <v>203.1</v>
      </c>
      <c r="G20" s="57">
        <v>2220</v>
      </c>
      <c r="H20" s="17">
        <v>9.5</v>
      </c>
      <c r="I20" s="18" t="s">
        <v>17</v>
      </c>
      <c r="J20" s="35"/>
      <c r="K20" s="20"/>
    </row>
    <row r="21" spans="1:11" ht="15.6" x14ac:dyDescent="0.3">
      <c r="A21" s="34"/>
      <c r="B21" s="22"/>
      <c r="C21" s="35"/>
      <c r="D21" s="35"/>
      <c r="E21" s="36"/>
      <c r="F21" s="19"/>
      <c r="G21" s="57">
        <v>2230</v>
      </c>
      <c r="H21" s="17">
        <v>193.6</v>
      </c>
      <c r="I21" s="18" t="s">
        <v>52</v>
      </c>
      <c r="J21" s="35"/>
      <c r="K21" s="20"/>
    </row>
    <row r="22" spans="1:11" ht="15.6" x14ac:dyDescent="0.3">
      <c r="A22" s="22"/>
      <c r="B22" s="23" t="s">
        <v>42</v>
      </c>
      <c r="C22" s="24">
        <f>SUM(C7:C21)</f>
        <v>203.1</v>
      </c>
      <c r="D22" s="24">
        <f>SUM(D7:D21)</f>
        <v>2087279.8399999999</v>
      </c>
      <c r="E22" s="25"/>
      <c r="F22" s="26">
        <f>SUM(C22,D22)</f>
        <v>2087482.94</v>
      </c>
      <c r="G22" s="27"/>
      <c r="H22" s="24">
        <f>SUM(H7:H21)</f>
        <v>203.1</v>
      </c>
      <c r="I22" s="25"/>
      <c r="J22" s="24">
        <f>SUM(J7:J21)</f>
        <v>0</v>
      </c>
      <c r="K22" s="28">
        <f>C22-H22</f>
        <v>0</v>
      </c>
    </row>
    <row r="25" spans="1:11" ht="15.6" x14ac:dyDescent="0.3">
      <c r="B25" s="29" t="s">
        <v>53</v>
      </c>
      <c r="F25" s="30"/>
      <c r="G25" s="31" t="s">
        <v>227</v>
      </c>
      <c r="H25" s="98"/>
    </row>
    <row r="26" spans="1:11" x14ac:dyDescent="0.3">
      <c r="B26" s="29"/>
      <c r="F26" s="33" t="s">
        <v>45</v>
      </c>
      <c r="G26" s="33"/>
      <c r="H26" s="33"/>
    </row>
    <row r="27" spans="1:11" ht="15.6" x14ac:dyDescent="0.3">
      <c r="B27" s="29" t="s">
        <v>46</v>
      </c>
      <c r="F27" s="30"/>
      <c r="G27" s="31" t="s">
        <v>228</v>
      </c>
      <c r="H27" s="32"/>
    </row>
    <row r="28" spans="1:11" x14ac:dyDescent="0.3">
      <c r="F28" s="33" t="s">
        <v>45</v>
      </c>
      <c r="G28" s="33"/>
      <c r="H28" s="33"/>
    </row>
    <row r="30" spans="1:11" ht="15.6" x14ac:dyDescent="0.3">
      <c r="B30" s="99" t="s">
        <v>229</v>
      </c>
      <c r="F30" s="30"/>
      <c r="G30" s="31" t="s">
        <v>230</v>
      </c>
      <c r="H30" s="32"/>
    </row>
    <row r="31" spans="1:11" x14ac:dyDescent="0.3">
      <c r="F31" s="33" t="s">
        <v>45</v>
      </c>
      <c r="G31" s="33"/>
      <c r="H31" s="33"/>
    </row>
  </sheetData>
  <mergeCells count="13">
    <mergeCell ref="G25:H25"/>
    <mergeCell ref="G27:H27"/>
    <mergeCell ref="G30:H30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2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12325-346D-4B3A-B61C-F7C3E3133D98}">
  <sheetPr>
    <tabColor indexed="11"/>
    <pageSetUpPr fitToPage="1"/>
  </sheetPr>
  <dimension ref="A1:P20"/>
  <sheetViews>
    <sheetView zoomScale="80" zoomScaleNormal="80" workbookViewId="0">
      <selection activeCell="C8" sqref="C8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231</v>
      </c>
      <c r="N2" s="6"/>
      <c r="O2" s="6"/>
      <c r="P2" s="6"/>
    </row>
    <row r="3" spans="1:16" ht="61.5" customHeight="1" x14ac:dyDescent="0.3">
      <c r="A3" s="3"/>
      <c r="B3" s="7" t="s">
        <v>232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customHeight="1" x14ac:dyDescent="0.3">
      <c r="A7" s="13">
        <v>1</v>
      </c>
      <c r="B7" s="18" t="s">
        <v>233</v>
      </c>
      <c r="C7" s="17"/>
      <c r="D7" s="17">
        <v>19.73</v>
      </c>
      <c r="E7" s="18" t="s">
        <v>234</v>
      </c>
      <c r="F7" s="19">
        <f t="shared" ref="F7:F13" si="0">SUM(C7,D7)</f>
        <v>19.73</v>
      </c>
      <c r="G7" s="16"/>
      <c r="H7" s="17"/>
      <c r="I7" s="18" t="s">
        <v>234</v>
      </c>
      <c r="J7" s="17">
        <v>19.73</v>
      </c>
      <c r="K7" s="20"/>
    </row>
    <row r="8" spans="1:16" ht="31.2" x14ac:dyDescent="0.3">
      <c r="A8" s="13">
        <v>4</v>
      </c>
      <c r="B8" s="18" t="s">
        <v>185</v>
      </c>
      <c r="C8" s="17"/>
      <c r="D8" s="17">
        <v>85.85</v>
      </c>
      <c r="E8" s="18" t="s">
        <v>235</v>
      </c>
      <c r="F8" s="19">
        <f t="shared" si="0"/>
        <v>85.85</v>
      </c>
      <c r="G8" s="16"/>
      <c r="H8" s="17"/>
      <c r="I8" s="18" t="s">
        <v>235</v>
      </c>
      <c r="J8" s="17">
        <v>85.85</v>
      </c>
      <c r="K8" s="20"/>
      <c r="O8" s="44"/>
    </row>
    <row r="9" spans="1:16" ht="72" customHeight="1" x14ac:dyDescent="0.3">
      <c r="A9" s="13">
        <v>6</v>
      </c>
      <c r="B9" s="18" t="s">
        <v>236</v>
      </c>
      <c r="C9" s="17"/>
      <c r="D9" s="17">
        <v>14.98</v>
      </c>
      <c r="E9" s="18" t="s">
        <v>237</v>
      </c>
      <c r="F9" s="19">
        <f t="shared" si="0"/>
        <v>14.98</v>
      </c>
      <c r="G9" s="21"/>
      <c r="H9" s="17"/>
      <c r="I9" s="18" t="s">
        <v>237</v>
      </c>
      <c r="J9" s="17">
        <v>14.98</v>
      </c>
      <c r="K9" s="20"/>
    </row>
    <row r="10" spans="1:16" ht="85.5" customHeight="1" x14ac:dyDescent="0.3">
      <c r="A10" s="13"/>
      <c r="B10" s="18" t="s">
        <v>238</v>
      </c>
      <c r="C10" s="17"/>
      <c r="D10" s="17">
        <v>3</v>
      </c>
      <c r="E10" s="18" t="s">
        <v>239</v>
      </c>
      <c r="F10" s="19">
        <f t="shared" si="0"/>
        <v>3</v>
      </c>
      <c r="G10" s="21"/>
      <c r="H10" s="17"/>
      <c r="I10" s="18" t="s">
        <v>240</v>
      </c>
      <c r="J10" s="17">
        <v>3</v>
      </c>
      <c r="K10" s="20"/>
    </row>
    <row r="11" spans="1:16" ht="85.5" customHeight="1" x14ac:dyDescent="0.3">
      <c r="A11" s="13"/>
      <c r="B11" s="18" t="s">
        <v>238</v>
      </c>
      <c r="C11" s="17"/>
      <c r="D11" s="17">
        <v>2.7</v>
      </c>
      <c r="E11" s="18" t="s">
        <v>239</v>
      </c>
      <c r="F11" s="19">
        <f>SUM(C11,D11)</f>
        <v>2.7</v>
      </c>
      <c r="G11" s="21"/>
      <c r="H11" s="17"/>
      <c r="I11" s="18" t="s">
        <v>241</v>
      </c>
      <c r="J11" s="17">
        <v>2.7</v>
      </c>
      <c r="K11" s="20"/>
    </row>
    <row r="12" spans="1:16" ht="75.75" customHeight="1" x14ac:dyDescent="0.3">
      <c r="A12" s="13"/>
      <c r="B12" s="18" t="s">
        <v>242</v>
      </c>
      <c r="C12" s="17"/>
      <c r="D12" s="17">
        <v>50</v>
      </c>
      <c r="E12" s="18" t="s">
        <v>243</v>
      </c>
      <c r="F12" s="19">
        <f>SUM(C12,D12)</f>
        <v>50</v>
      </c>
      <c r="G12" s="21"/>
      <c r="H12" s="17"/>
      <c r="I12" s="18" t="s">
        <v>244</v>
      </c>
      <c r="J12" s="17">
        <v>50</v>
      </c>
      <c r="K12" s="20"/>
    </row>
    <row r="13" spans="1:16" ht="31.2" x14ac:dyDescent="0.3">
      <c r="A13" s="13">
        <v>7</v>
      </c>
      <c r="B13" s="18" t="s">
        <v>245</v>
      </c>
      <c r="C13" s="17">
        <v>52.85</v>
      </c>
      <c r="D13" s="17"/>
      <c r="E13" s="18"/>
      <c r="F13" s="19">
        <f t="shared" si="0"/>
        <v>52.85</v>
      </c>
      <c r="G13" s="21"/>
      <c r="H13" s="17">
        <v>10.16</v>
      </c>
      <c r="I13" s="18" t="s">
        <v>246</v>
      </c>
      <c r="J13" s="17"/>
      <c r="K13" s="20"/>
    </row>
    <row r="14" spans="1:16" ht="15.6" x14ac:dyDescent="0.3">
      <c r="A14" s="22"/>
      <c r="B14" s="23" t="s">
        <v>42</v>
      </c>
      <c r="C14" s="24">
        <f>SUM(C7:C13)</f>
        <v>52.85</v>
      </c>
      <c r="D14" s="24">
        <f>SUM(D7:D13)</f>
        <v>176.26</v>
      </c>
      <c r="E14" s="25"/>
      <c r="F14" s="26">
        <f>SUM(F7:F13)</f>
        <v>229.10999999999999</v>
      </c>
      <c r="G14" s="27"/>
      <c r="H14" s="24">
        <f>SUM(H7:H13)</f>
        <v>10.16</v>
      </c>
      <c r="I14" s="25"/>
      <c r="J14" s="24">
        <f>SUM(J7:J13)</f>
        <v>176.26</v>
      </c>
      <c r="K14" s="28">
        <f>C14-H14</f>
        <v>42.69</v>
      </c>
    </row>
    <row r="17" spans="2:8" ht="15.6" x14ac:dyDescent="0.3">
      <c r="B17" s="29" t="s">
        <v>53</v>
      </c>
      <c r="F17" s="30"/>
      <c r="G17" s="31" t="s">
        <v>247</v>
      </c>
      <c r="H17" s="32"/>
    </row>
    <row r="18" spans="2:8" x14ac:dyDescent="0.3">
      <c r="B18" s="29"/>
      <c r="F18" s="33" t="s">
        <v>45</v>
      </c>
      <c r="G18" s="33"/>
      <c r="H18" s="33"/>
    </row>
    <row r="19" spans="2:8" ht="15.6" x14ac:dyDescent="0.3">
      <c r="B19" s="29" t="s">
        <v>46</v>
      </c>
      <c r="F19" s="30"/>
      <c r="G19" s="31" t="s">
        <v>248</v>
      </c>
      <c r="H19" s="32"/>
    </row>
    <row r="20" spans="2:8" x14ac:dyDescent="0.3">
      <c r="F20" s="33" t="s">
        <v>45</v>
      </c>
      <c r="G20" s="33"/>
      <c r="H20" s="33"/>
    </row>
  </sheetData>
  <mergeCells count="12">
    <mergeCell ref="G17:H17"/>
    <mergeCell ref="G19:H19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5" orientation="landscape" horizontalDpi="180" verticalDpi="18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E0419-C111-422A-9753-DBE3DD5D5C80}">
  <sheetPr>
    <pageSetUpPr fitToPage="1"/>
  </sheetPr>
  <dimension ref="A1:M56"/>
  <sheetViews>
    <sheetView topLeftCell="B1" zoomScale="75" workbookViewId="0">
      <selection activeCell="E7" sqref="E7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3" ht="18.75" customHeight="1" x14ac:dyDescent="0.3">
      <c r="K1" s="1"/>
      <c r="L1" s="1"/>
      <c r="M1" s="1" t="s">
        <v>0</v>
      </c>
    </row>
    <row r="2" spans="1:13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49</v>
      </c>
    </row>
    <row r="3" spans="1:13" ht="61.5" customHeight="1" x14ac:dyDescent="0.3">
      <c r="A3" s="3"/>
      <c r="B3" s="7" t="s">
        <v>249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31.2" x14ac:dyDescent="0.3">
      <c r="A7" s="15">
        <v>1</v>
      </c>
      <c r="B7" s="18" t="s">
        <v>250</v>
      </c>
      <c r="C7" s="17"/>
      <c r="D7" s="17">
        <v>0.9</v>
      </c>
      <c r="E7" s="18" t="s">
        <v>251</v>
      </c>
      <c r="F7" s="19">
        <f>SUM(C7,D7)</f>
        <v>0.9</v>
      </c>
      <c r="G7" s="16"/>
      <c r="H7" s="17"/>
      <c r="I7" s="18" t="s">
        <v>251</v>
      </c>
      <c r="J7" s="17">
        <v>0.9</v>
      </c>
      <c r="K7" s="20"/>
    </row>
    <row r="8" spans="1:13" ht="15.6" x14ac:dyDescent="0.3">
      <c r="A8" s="15">
        <v>2</v>
      </c>
      <c r="B8" s="16" t="s">
        <v>252</v>
      </c>
      <c r="C8" s="17"/>
      <c r="D8" s="17">
        <v>48.8</v>
      </c>
      <c r="E8" s="18" t="s">
        <v>17</v>
      </c>
      <c r="F8" s="19">
        <f t="shared" ref="F8:F50" si="0">SUM(C8,D8)</f>
        <v>48.8</v>
      </c>
      <c r="G8" s="16"/>
      <c r="H8" s="17"/>
      <c r="I8" s="18" t="s">
        <v>17</v>
      </c>
      <c r="J8" s="17">
        <v>48.8</v>
      </c>
      <c r="K8" s="20"/>
    </row>
    <row r="9" spans="1:13" ht="31.2" x14ac:dyDescent="0.3">
      <c r="A9" s="15">
        <v>3</v>
      </c>
      <c r="B9" s="53" t="s">
        <v>253</v>
      </c>
      <c r="C9" s="17"/>
      <c r="D9" s="17">
        <v>25.5</v>
      </c>
      <c r="E9" s="18" t="s">
        <v>51</v>
      </c>
      <c r="F9" s="19">
        <f t="shared" si="0"/>
        <v>25.5</v>
      </c>
      <c r="G9" s="16"/>
      <c r="H9" s="17"/>
      <c r="I9" s="18" t="s">
        <v>51</v>
      </c>
      <c r="J9" s="17">
        <v>25.5</v>
      </c>
      <c r="K9" s="20"/>
    </row>
    <row r="10" spans="1:13" ht="31.2" x14ac:dyDescent="0.3">
      <c r="A10" s="15">
        <v>4</v>
      </c>
      <c r="B10" s="53" t="s">
        <v>253</v>
      </c>
      <c r="C10" s="17"/>
      <c r="D10" s="17">
        <v>106.4</v>
      </c>
      <c r="E10" s="18" t="s">
        <v>254</v>
      </c>
      <c r="F10" s="19">
        <f t="shared" si="0"/>
        <v>106.4</v>
      </c>
      <c r="G10" s="16"/>
      <c r="H10" s="17"/>
      <c r="I10" s="18" t="s">
        <v>254</v>
      </c>
      <c r="J10" s="17">
        <v>106.4</v>
      </c>
      <c r="K10" s="20"/>
    </row>
    <row r="11" spans="1:13" ht="31.2" x14ac:dyDescent="0.3">
      <c r="A11" s="15">
        <v>5</v>
      </c>
      <c r="B11" s="53" t="s">
        <v>253</v>
      </c>
      <c r="C11" s="17"/>
      <c r="D11" s="17">
        <v>17.7</v>
      </c>
      <c r="E11" s="18" t="s">
        <v>17</v>
      </c>
      <c r="F11" s="19">
        <f t="shared" si="0"/>
        <v>17.7</v>
      </c>
      <c r="G11" s="16"/>
      <c r="H11" s="17"/>
      <c r="I11" s="18" t="s">
        <v>17</v>
      </c>
      <c r="J11" s="17">
        <v>17.7</v>
      </c>
      <c r="K11" s="20"/>
    </row>
    <row r="12" spans="1:13" ht="15.6" x14ac:dyDescent="0.3">
      <c r="A12" s="15"/>
      <c r="B12" s="16" t="s">
        <v>41</v>
      </c>
      <c r="C12" s="17">
        <v>780.7</v>
      </c>
      <c r="D12" s="17"/>
      <c r="E12" s="18"/>
      <c r="F12" s="19">
        <f t="shared" si="0"/>
        <v>780.7</v>
      </c>
      <c r="G12" s="21"/>
      <c r="H12" s="17"/>
      <c r="I12" s="18"/>
      <c r="J12" s="17"/>
      <c r="K12" s="20"/>
    </row>
    <row r="13" spans="1:13" ht="15.6" x14ac:dyDescent="0.3">
      <c r="A13" s="15"/>
      <c r="B13" s="16" t="s">
        <v>41</v>
      </c>
      <c r="C13" s="17"/>
      <c r="D13" s="17">
        <v>1</v>
      </c>
      <c r="E13" s="18" t="s">
        <v>51</v>
      </c>
      <c r="F13" s="19">
        <f t="shared" si="0"/>
        <v>1</v>
      </c>
      <c r="G13" s="21"/>
      <c r="H13" s="17"/>
      <c r="I13" s="18" t="s">
        <v>51</v>
      </c>
      <c r="J13" s="17">
        <v>1</v>
      </c>
      <c r="K13" s="20"/>
    </row>
    <row r="14" spans="1:13" ht="15.6" x14ac:dyDescent="0.3">
      <c r="A14" s="15"/>
      <c r="B14" s="53" t="s">
        <v>41</v>
      </c>
      <c r="C14" s="17"/>
      <c r="D14" s="17">
        <v>9</v>
      </c>
      <c r="E14" s="42" t="s">
        <v>255</v>
      </c>
      <c r="F14" s="19">
        <f t="shared" si="0"/>
        <v>9</v>
      </c>
      <c r="G14" s="16"/>
      <c r="H14" s="17"/>
      <c r="I14" s="42" t="s">
        <v>255</v>
      </c>
      <c r="J14" s="17">
        <v>9</v>
      </c>
      <c r="K14" s="20"/>
    </row>
    <row r="15" spans="1:13" ht="15.6" x14ac:dyDescent="0.3">
      <c r="A15" s="21"/>
      <c r="B15" s="16" t="s">
        <v>41</v>
      </c>
      <c r="C15" s="17"/>
      <c r="D15" s="17">
        <v>4</v>
      </c>
      <c r="E15" s="18" t="s">
        <v>251</v>
      </c>
      <c r="F15" s="19">
        <f t="shared" si="0"/>
        <v>4</v>
      </c>
      <c r="G15" s="16"/>
      <c r="H15" s="17"/>
      <c r="I15" s="18" t="s">
        <v>251</v>
      </c>
      <c r="J15" s="17">
        <v>4</v>
      </c>
      <c r="K15" s="20"/>
    </row>
    <row r="16" spans="1:13" ht="15" customHeight="1" x14ac:dyDescent="0.3">
      <c r="A16" s="21"/>
      <c r="B16" s="16" t="s">
        <v>41</v>
      </c>
      <c r="C16" s="17"/>
      <c r="D16" s="17">
        <v>0.7</v>
      </c>
      <c r="E16" s="18" t="s">
        <v>17</v>
      </c>
      <c r="F16" s="19">
        <f t="shared" si="0"/>
        <v>0.7</v>
      </c>
      <c r="G16" s="16"/>
      <c r="H16" s="17"/>
      <c r="I16" s="18" t="s">
        <v>17</v>
      </c>
      <c r="J16" s="17">
        <v>0.7</v>
      </c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x14ac:dyDescent="0.3">
      <c r="A47" s="34"/>
      <c r="B47" s="22"/>
      <c r="C47" s="35"/>
      <c r="D47" s="35"/>
      <c r="E47" s="36"/>
      <c r="F47" s="19">
        <f t="shared" si="0"/>
        <v>0</v>
      </c>
      <c r="G47" s="22"/>
      <c r="H47" s="35"/>
      <c r="I47" s="36"/>
      <c r="J47" s="35"/>
      <c r="K47" s="20"/>
    </row>
    <row r="48" spans="1:11" ht="15.6" x14ac:dyDescent="0.3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/>
    </row>
    <row r="49" spans="1:11" ht="15.6" x14ac:dyDescent="0.3">
      <c r="A49" s="34"/>
      <c r="B49" s="22"/>
      <c r="C49" s="35"/>
      <c r="D49" s="35"/>
      <c r="E49" s="36"/>
      <c r="F49" s="19">
        <f t="shared" si="0"/>
        <v>0</v>
      </c>
      <c r="G49" s="22"/>
      <c r="H49" s="35"/>
      <c r="I49" s="36"/>
      <c r="J49" s="35"/>
      <c r="K49" s="20"/>
    </row>
    <row r="50" spans="1:11" ht="15.6" x14ac:dyDescent="0.3">
      <c r="A50" s="22"/>
      <c r="B50" s="23" t="s">
        <v>42</v>
      </c>
      <c r="C50" s="24">
        <f>SUM(C7:C49)</f>
        <v>780.7</v>
      </c>
      <c r="D50" s="24">
        <f>SUM(D7:D49)</f>
        <v>213.99999999999997</v>
      </c>
      <c r="E50" s="25"/>
      <c r="F50" s="26">
        <f t="shared" si="0"/>
        <v>994.7</v>
      </c>
      <c r="G50" s="27"/>
      <c r="H50" s="24">
        <f>SUM(H7:H49)</f>
        <v>0</v>
      </c>
      <c r="I50" s="25"/>
      <c r="J50" s="24">
        <f>SUM(J7:J49)</f>
        <v>213.99999999999997</v>
      </c>
      <c r="K50" s="28">
        <f>C50-H50</f>
        <v>780.7</v>
      </c>
    </row>
    <row r="53" spans="1:11" ht="15.6" x14ac:dyDescent="0.3">
      <c r="B53" s="29" t="s">
        <v>53</v>
      </c>
      <c r="F53" s="30"/>
      <c r="G53" s="31" t="s">
        <v>256</v>
      </c>
      <c r="H53" s="32"/>
    </row>
    <row r="54" spans="1:11" x14ac:dyDescent="0.3">
      <c r="B54" s="29"/>
      <c r="F54" s="33" t="s">
        <v>45</v>
      </c>
      <c r="G54" s="33"/>
      <c r="H54" s="33"/>
    </row>
    <row r="55" spans="1:11" ht="15.6" x14ac:dyDescent="0.3">
      <c r="B55" s="29" t="s">
        <v>46</v>
      </c>
      <c r="F55" s="30"/>
      <c r="G55" s="31" t="s">
        <v>257</v>
      </c>
      <c r="H55" s="32"/>
    </row>
    <row r="56" spans="1:11" x14ac:dyDescent="0.3">
      <c r="F56" s="33" t="s">
        <v>45</v>
      </c>
      <c r="G56" s="33"/>
      <c r="H56" s="33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FC07-0034-4F61-8FCE-C4E11432EB12}">
  <dimension ref="A1:M88"/>
  <sheetViews>
    <sheetView zoomScale="80" zoomScaleNormal="80" zoomScaleSheetLayoutView="100" workbookViewId="0">
      <selection activeCell="B5" sqref="B5:B6"/>
    </sheetView>
  </sheetViews>
  <sheetFormatPr defaultRowHeight="14.4" x14ac:dyDescent="0.3"/>
  <cols>
    <col min="1" max="1" width="7.33203125" customWidth="1"/>
    <col min="2" max="2" width="25.44140625" customWidth="1"/>
    <col min="3" max="3" width="12.109375" customWidth="1"/>
    <col min="4" max="4" width="11.33203125" customWidth="1"/>
    <col min="5" max="5" width="20.6640625" customWidth="1"/>
    <col min="6" max="6" width="13.109375" customWidth="1"/>
    <col min="7" max="7" width="10.6640625" customWidth="1"/>
    <col min="8" max="8" width="20.6640625" customWidth="1"/>
    <col min="9" max="9" width="19.109375" customWidth="1"/>
    <col min="10" max="10" width="15.88671875" customWidth="1"/>
    <col min="11" max="11" width="23.109375" customWidth="1"/>
    <col min="257" max="257" width="7.33203125" customWidth="1"/>
    <col min="258" max="258" width="25.44140625" customWidth="1"/>
    <col min="259" max="259" width="12.109375" customWidth="1"/>
    <col min="260" max="260" width="11.33203125" customWidth="1"/>
    <col min="261" max="261" width="20.6640625" customWidth="1"/>
    <col min="262" max="262" width="13.109375" customWidth="1"/>
    <col min="263" max="263" width="10.6640625" customWidth="1"/>
    <col min="264" max="264" width="20.6640625" customWidth="1"/>
    <col min="265" max="265" width="19.109375" customWidth="1"/>
    <col min="266" max="266" width="15.88671875" customWidth="1"/>
    <col min="267" max="267" width="23.109375" customWidth="1"/>
    <col min="513" max="513" width="7.33203125" customWidth="1"/>
    <col min="514" max="514" width="25.44140625" customWidth="1"/>
    <col min="515" max="515" width="12.109375" customWidth="1"/>
    <col min="516" max="516" width="11.33203125" customWidth="1"/>
    <col min="517" max="517" width="20.6640625" customWidth="1"/>
    <col min="518" max="518" width="13.109375" customWidth="1"/>
    <col min="519" max="519" width="10.6640625" customWidth="1"/>
    <col min="520" max="520" width="20.6640625" customWidth="1"/>
    <col min="521" max="521" width="19.109375" customWidth="1"/>
    <col min="522" max="522" width="15.88671875" customWidth="1"/>
    <col min="523" max="523" width="23.109375" customWidth="1"/>
    <col min="769" max="769" width="7.33203125" customWidth="1"/>
    <col min="770" max="770" width="25.44140625" customWidth="1"/>
    <col min="771" max="771" width="12.109375" customWidth="1"/>
    <col min="772" max="772" width="11.33203125" customWidth="1"/>
    <col min="773" max="773" width="20.6640625" customWidth="1"/>
    <col min="774" max="774" width="13.109375" customWidth="1"/>
    <col min="775" max="775" width="10.6640625" customWidth="1"/>
    <col min="776" max="776" width="20.6640625" customWidth="1"/>
    <col min="777" max="777" width="19.109375" customWidth="1"/>
    <col min="778" max="778" width="15.88671875" customWidth="1"/>
    <col min="779" max="779" width="23.109375" customWidth="1"/>
    <col min="1025" max="1025" width="7.33203125" customWidth="1"/>
    <col min="1026" max="1026" width="25.44140625" customWidth="1"/>
    <col min="1027" max="1027" width="12.109375" customWidth="1"/>
    <col min="1028" max="1028" width="11.33203125" customWidth="1"/>
    <col min="1029" max="1029" width="20.6640625" customWidth="1"/>
    <col min="1030" max="1030" width="13.109375" customWidth="1"/>
    <col min="1031" max="1031" width="10.6640625" customWidth="1"/>
    <col min="1032" max="1032" width="20.6640625" customWidth="1"/>
    <col min="1033" max="1033" width="19.109375" customWidth="1"/>
    <col min="1034" max="1034" width="15.88671875" customWidth="1"/>
    <col min="1035" max="1035" width="23.109375" customWidth="1"/>
    <col min="1281" max="1281" width="7.33203125" customWidth="1"/>
    <col min="1282" max="1282" width="25.44140625" customWidth="1"/>
    <col min="1283" max="1283" width="12.109375" customWidth="1"/>
    <col min="1284" max="1284" width="11.33203125" customWidth="1"/>
    <col min="1285" max="1285" width="20.6640625" customWidth="1"/>
    <col min="1286" max="1286" width="13.109375" customWidth="1"/>
    <col min="1287" max="1287" width="10.6640625" customWidth="1"/>
    <col min="1288" max="1288" width="20.6640625" customWidth="1"/>
    <col min="1289" max="1289" width="19.109375" customWidth="1"/>
    <col min="1290" max="1290" width="15.88671875" customWidth="1"/>
    <col min="1291" max="1291" width="23.109375" customWidth="1"/>
    <col min="1537" max="1537" width="7.33203125" customWidth="1"/>
    <col min="1538" max="1538" width="25.44140625" customWidth="1"/>
    <col min="1539" max="1539" width="12.109375" customWidth="1"/>
    <col min="1540" max="1540" width="11.33203125" customWidth="1"/>
    <col min="1541" max="1541" width="20.6640625" customWidth="1"/>
    <col min="1542" max="1542" width="13.109375" customWidth="1"/>
    <col min="1543" max="1543" width="10.6640625" customWidth="1"/>
    <col min="1544" max="1544" width="20.6640625" customWidth="1"/>
    <col min="1545" max="1545" width="19.109375" customWidth="1"/>
    <col min="1546" max="1546" width="15.88671875" customWidth="1"/>
    <col min="1547" max="1547" width="23.109375" customWidth="1"/>
    <col min="1793" max="1793" width="7.33203125" customWidth="1"/>
    <col min="1794" max="1794" width="25.44140625" customWidth="1"/>
    <col min="1795" max="1795" width="12.109375" customWidth="1"/>
    <col min="1796" max="1796" width="11.33203125" customWidth="1"/>
    <col min="1797" max="1797" width="20.6640625" customWidth="1"/>
    <col min="1798" max="1798" width="13.109375" customWidth="1"/>
    <col min="1799" max="1799" width="10.6640625" customWidth="1"/>
    <col min="1800" max="1800" width="20.6640625" customWidth="1"/>
    <col min="1801" max="1801" width="19.109375" customWidth="1"/>
    <col min="1802" max="1802" width="15.88671875" customWidth="1"/>
    <col min="1803" max="1803" width="23.109375" customWidth="1"/>
    <col min="2049" max="2049" width="7.33203125" customWidth="1"/>
    <col min="2050" max="2050" width="25.44140625" customWidth="1"/>
    <col min="2051" max="2051" width="12.109375" customWidth="1"/>
    <col min="2052" max="2052" width="11.33203125" customWidth="1"/>
    <col min="2053" max="2053" width="20.6640625" customWidth="1"/>
    <col min="2054" max="2054" width="13.109375" customWidth="1"/>
    <col min="2055" max="2055" width="10.6640625" customWidth="1"/>
    <col min="2056" max="2056" width="20.6640625" customWidth="1"/>
    <col min="2057" max="2057" width="19.109375" customWidth="1"/>
    <col min="2058" max="2058" width="15.88671875" customWidth="1"/>
    <col min="2059" max="2059" width="23.109375" customWidth="1"/>
    <col min="2305" max="2305" width="7.33203125" customWidth="1"/>
    <col min="2306" max="2306" width="25.44140625" customWidth="1"/>
    <col min="2307" max="2307" width="12.109375" customWidth="1"/>
    <col min="2308" max="2308" width="11.33203125" customWidth="1"/>
    <col min="2309" max="2309" width="20.6640625" customWidth="1"/>
    <col min="2310" max="2310" width="13.109375" customWidth="1"/>
    <col min="2311" max="2311" width="10.6640625" customWidth="1"/>
    <col min="2312" max="2312" width="20.6640625" customWidth="1"/>
    <col min="2313" max="2313" width="19.109375" customWidth="1"/>
    <col min="2314" max="2314" width="15.88671875" customWidth="1"/>
    <col min="2315" max="2315" width="23.109375" customWidth="1"/>
    <col min="2561" max="2561" width="7.33203125" customWidth="1"/>
    <col min="2562" max="2562" width="25.44140625" customWidth="1"/>
    <col min="2563" max="2563" width="12.109375" customWidth="1"/>
    <col min="2564" max="2564" width="11.33203125" customWidth="1"/>
    <col min="2565" max="2565" width="20.6640625" customWidth="1"/>
    <col min="2566" max="2566" width="13.109375" customWidth="1"/>
    <col min="2567" max="2567" width="10.6640625" customWidth="1"/>
    <col min="2568" max="2568" width="20.6640625" customWidth="1"/>
    <col min="2569" max="2569" width="19.109375" customWidth="1"/>
    <col min="2570" max="2570" width="15.88671875" customWidth="1"/>
    <col min="2571" max="2571" width="23.109375" customWidth="1"/>
    <col min="2817" max="2817" width="7.33203125" customWidth="1"/>
    <col min="2818" max="2818" width="25.44140625" customWidth="1"/>
    <col min="2819" max="2819" width="12.109375" customWidth="1"/>
    <col min="2820" max="2820" width="11.33203125" customWidth="1"/>
    <col min="2821" max="2821" width="20.6640625" customWidth="1"/>
    <col min="2822" max="2822" width="13.109375" customWidth="1"/>
    <col min="2823" max="2823" width="10.6640625" customWidth="1"/>
    <col min="2824" max="2824" width="20.6640625" customWidth="1"/>
    <col min="2825" max="2825" width="19.109375" customWidth="1"/>
    <col min="2826" max="2826" width="15.88671875" customWidth="1"/>
    <col min="2827" max="2827" width="23.109375" customWidth="1"/>
    <col min="3073" max="3073" width="7.33203125" customWidth="1"/>
    <col min="3074" max="3074" width="25.44140625" customWidth="1"/>
    <col min="3075" max="3075" width="12.109375" customWidth="1"/>
    <col min="3076" max="3076" width="11.33203125" customWidth="1"/>
    <col min="3077" max="3077" width="20.6640625" customWidth="1"/>
    <col min="3078" max="3078" width="13.109375" customWidth="1"/>
    <col min="3079" max="3079" width="10.6640625" customWidth="1"/>
    <col min="3080" max="3080" width="20.6640625" customWidth="1"/>
    <col min="3081" max="3081" width="19.109375" customWidth="1"/>
    <col min="3082" max="3082" width="15.88671875" customWidth="1"/>
    <col min="3083" max="3083" width="23.109375" customWidth="1"/>
    <col min="3329" max="3329" width="7.33203125" customWidth="1"/>
    <col min="3330" max="3330" width="25.44140625" customWidth="1"/>
    <col min="3331" max="3331" width="12.109375" customWidth="1"/>
    <col min="3332" max="3332" width="11.33203125" customWidth="1"/>
    <col min="3333" max="3333" width="20.6640625" customWidth="1"/>
    <col min="3334" max="3334" width="13.109375" customWidth="1"/>
    <col min="3335" max="3335" width="10.6640625" customWidth="1"/>
    <col min="3336" max="3336" width="20.6640625" customWidth="1"/>
    <col min="3337" max="3337" width="19.109375" customWidth="1"/>
    <col min="3338" max="3338" width="15.88671875" customWidth="1"/>
    <col min="3339" max="3339" width="23.109375" customWidth="1"/>
    <col min="3585" max="3585" width="7.33203125" customWidth="1"/>
    <col min="3586" max="3586" width="25.44140625" customWidth="1"/>
    <col min="3587" max="3587" width="12.109375" customWidth="1"/>
    <col min="3588" max="3588" width="11.33203125" customWidth="1"/>
    <col min="3589" max="3589" width="20.6640625" customWidth="1"/>
    <col min="3590" max="3590" width="13.109375" customWidth="1"/>
    <col min="3591" max="3591" width="10.6640625" customWidth="1"/>
    <col min="3592" max="3592" width="20.6640625" customWidth="1"/>
    <col min="3593" max="3593" width="19.109375" customWidth="1"/>
    <col min="3594" max="3594" width="15.88671875" customWidth="1"/>
    <col min="3595" max="3595" width="23.109375" customWidth="1"/>
    <col min="3841" max="3841" width="7.33203125" customWidth="1"/>
    <col min="3842" max="3842" width="25.44140625" customWidth="1"/>
    <col min="3843" max="3843" width="12.109375" customWidth="1"/>
    <col min="3844" max="3844" width="11.33203125" customWidth="1"/>
    <col min="3845" max="3845" width="20.6640625" customWidth="1"/>
    <col min="3846" max="3846" width="13.109375" customWidth="1"/>
    <col min="3847" max="3847" width="10.6640625" customWidth="1"/>
    <col min="3848" max="3848" width="20.6640625" customWidth="1"/>
    <col min="3849" max="3849" width="19.109375" customWidth="1"/>
    <col min="3850" max="3850" width="15.88671875" customWidth="1"/>
    <col min="3851" max="3851" width="23.109375" customWidth="1"/>
    <col min="4097" max="4097" width="7.33203125" customWidth="1"/>
    <col min="4098" max="4098" width="25.44140625" customWidth="1"/>
    <col min="4099" max="4099" width="12.109375" customWidth="1"/>
    <col min="4100" max="4100" width="11.33203125" customWidth="1"/>
    <col min="4101" max="4101" width="20.6640625" customWidth="1"/>
    <col min="4102" max="4102" width="13.109375" customWidth="1"/>
    <col min="4103" max="4103" width="10.6640625" customWidth="1"/>
    <col min="4104" max="4104" width="20.6640625" customWidth="1"/>
    <col min="4105" max="4105" width="19.109375" customWidth="1"/>
    <col min="4106" max="4106" width="15.88671875" customWidth="1"/>
    <col min="4107" max="4107" width="23.109375" customWidth="1"/>
    <col min="4353" max="4353" width="7.33203125" customWidth="1"/>
    <col min="4354" max="4354" width="25.44140625" customWidth="1"/>
    <col min="4355" max="4355" width="12.109375" customWidth="1"/>
    <col min="4356" max="4356" width="11.33203125" customWidth="1"/>
    <col min="4357" max="4357" width="20.6640625" customWidth="1"/>
    <col min="4358" max="4358" width="13.109375" customWidth="1"/>
    <col min="4359" max="4359" width="10.6640625" customWidth="1"/>
    <col min="4360" max="4360" width="20.6640625" customWidth="1"/>
    <col min="4361" max="4361" width="19.109375" customWidth="1"/>
    <col min="4362" max="4362" width="15.88671875" customWidth="1"/>
    <col min="4363" max="4363" width="23.109375" customWidth="1"/>
    <col min="4609" max="4609" width="7.33203125" customWidth="1"/>
    <col min="4610" max="4610" width="25.44140625" customWidth="1"/>
    <col min="4611" max="4611" width="12.109375" customWidth="1"/>
    <col min="4612" max="4612" width="11.33203125" customWidth="1"/>
    <col min="4613" max="4613" width="20.6640625" customWidth="1"/>
    <col min="4614" max="4614" width="13.109375" customWidth="1"/>
    <col min="4615" max="4615" width="10.6640625" customWidth="1"/>
    <col min="4616" max="4616" width="20.6640625" customWidth="1"/>
    <col min="4617" max="4617" width="19.109375" customWidth="1"/>
    <col min="4618" max="4618" width="15.88671875" customWidth="1"/>
    <col min="4619" max="4619" width="23.109375" customWidth="1"/>
    <col min="4865" max="4865" width="7.33203125" customWidth="1"/>
    <col min="4866" max="4866" width="25.44140625" customWidth="1"/>
    <col min="4867" max="4867" width="12.109375" customWidth="1"/>
    <col min="4868" max="4868" width="11.33203125" customWidth="1"/>
    <col min="4869" max="4869" width="20.6640625" customWidth="1"/>
    <col min="4870" max="4870" width="13.109375" customWidth="1"/>
    <col min="4871" max="4871" width="10.6640625" customWidth="1"/>
    <col min="4872" max="4872" width="20.6640625" customWidth="1"/>
    <col min="4873" max="4873" width="19.109375" customWidth="1"/>
    <col min="4874" max="4874" width="15.88671875" customWidth="1"/>
    <col min="4875" max="4875" width="23.109375" customWidth="1"/>
    <col min="5121" max="5121" width="7.33203125" customWidth="1"/>
    <col min="5122" max="5122" width="25.44140625" customWidth="1"/>
    <col min="5123" max="5123" width="12.109375" customWidth="1"/>
    <col min="5124" max="5124" width="11.33203125" customWidth="1"/>
    <col min="5125" max="5125" width="20.6640625" customWidth="1"/>
    <col min="5126" max="5126" width="13.109375" customWidth="1"/>
    <col min="5127" max="5127" width="10.6640625" customWidth="1"/>
    <col min="5128" max="5128" width="20.6640625" customWidth="1"/>
    <col min="5129" max="5129" width="19.109375" customWidth="1"/>
    <col min="5130" max="5130" width="15.88671875" customWidth="1"/>
    <col min="5131" max="5131" width="23.109375" customWidth="1"/>
    <col min="5377" max="5377" width="7.33203125" customWidth="1"/>
    <col min="5378" max="5378" width="25.44140625" customWidth="1"/>
    <col min="5379" max="5379" width="12.109375" customWidth="1"/>
    <col min="5380" max="5380" width="11.33203125" customWidth="1"/>
    <col min="5381" max="5381" width="20.6640625" customWidth="1"/>
    <col min="5382" max="5382" width="13.109375" customWidth="1"/>
    <col min="5383" max="5383" width="10.6640625" customWidth="1"/>
    <col min="5384" max="5384" width="20.6640625" customWidth="1"/>
    <col min="5385" max="5385" width="19.109375" customWidth="1"/>
    <col min="5386" max="5386" width="15.88671875" customWidth="1"/>
    <col min="5387" max="5387" width="23.109375" customWidth="1"/>
    <col min="5633" max="5633" width="7.33203125" customWidth="1"/>
    <col min="5634" max="5634" width="25.44140625" customWidth="1"/>
    <col min="5635" max="5635" width="12.109375" customWidth="1"/>
    <col min="5636" max="5636" width="11.33203125" customWidth="1"/>
    <col min="5637" max="5637" width="20.6640625" customWidth="1"/>
    <col min="5638" max="5638" width="13.109375" customWidth="1"/>
    <col min="5639" max="5639" width="10.6640625" customWidth="1"/>
    <col min="5640" max="5640" width="20.6640625" customWidth="1"/>
    <col min="5641" max="5641" width="19.109375" customWidth="1"/>
    <col min="5642" max="5642" width="15.88671875" customWidth="1"/>
    <col min="5643" max="5643" width="23.109375" customWidth="1"/>
    <col min="5889" max="5889" width="7.33203125" customWidth="1"/>
    <col min="5890" max="5890" width="25.44140625" customWidth="1"/>
    <col min="5891" max="5891" width="12.109375" customWidth="1"/>
    <col min="5892" max="5892" width="11.33203125" customWidth="1"/>
    <col min="5893" max="5893" width="20.6640625" customWidth="1"/>
    <col min="5894" max="5894" width="13.109375" customWidth="1"/>
    <col min="5895" max="5895" width="10.6640625" customWidth="1"/>
    <col min="5896" max="5896" width="20.6640625" customWidth="1"/>
    <col min="5897" max="5897" width="19.109375" customWidth="1"/>
    <col min="5898" max="5898" width="15.88671875" customWidth="1"/>
    <col min="5899" max="5899" width="23.109375" customWidth="1"/>
    <col min="6145" max="6145" width="7.33203125" customWidth="1"/>
    <col min="6146" max="6146" width="25.44140625" customWidth="1"/>
    <col min="6147" max="6147" width="12.109375" customWidth="1"/>
    <col min="6148" max="6148" width="11.33203125" customWidth="1"/>
    <col min="6149" max="6149" width="20.6640625" customWidth="1"/>
    <col min="6150" max="6150" width="13.109375" customWidth="1"/>
    <col min="6151" max="6151" width="10.6640625" customWidth="1"/>
    <col min="6152" max="6152" width="20.6640625" customWidth="1"/>
    <col min="6153" max="6153" width="19.109375" customWidth="1"/>
    <col min="6154" max="6154" width="15.88671875" customWidth="1"/>
    <col min="6155" max="6155" width="23.109375" customWidth="1"/>
    <col min="6401" max="6401" width="7.33203125" customWidth="1"/>
    <col min="6402" max="6402" width="25.44140625" customWidth="1"/>
    <col min="6403" max="6403" width="12.109375" customWidth="1"/>
    <col min="6404" max="6404" width="11.33203125" customWidth="1"/>
    <col min="6405" max="6405" width="20.6640625" customWidth="1"/>
    <col min="6406" max="6406" width="13.109375" customWidth="1"/>
    <col min="6407" max="6407" width="10.6640625" customWidth="1"/>
    <col min="6408" max="6408" width="20.6640625" customWidth="1"/>
    <col min="6409" max="6409" width="19.109375" customWidth="1"/>
    <col min="6410" max="6410" width="15.88671875" customWidth="1"/>
    <col min="6411" max="6411" width="23.109375" customWidth="1"/>
    <col min="6657" max="6657" width="7.33203125" customWidth="1"/>
    <col min="6658" max="6658" width="25.44140625" customWidth="1"/>
    <col min="6659" max="6659" width="12.109375" customWidth="1"/>
    <col min="6660" max="6660" width="11.33203125" customWidth="1"/>
    <col min="6661" max="6661" width="20.6640625" customWidth="1"/>
    <col min="6662" max="6662" width="13.109375" customWidth="1"/>
    <col min="6663" max="6663" width="10.6640625" customWidth="1"/>
    <col min="6664" max="6664" width="20.6640625" customWidth="1"/>
    <col min="6665" max="6665" width="19.109375" customWidth="1"/>
    <col min="6666" max="6666" width="15.88671875" customWidth="1"/>
    <col min="6667" max="6667" width="23.109375" customWidth="1"/>
    <col min="6913" max="6913" width="7.33203125" customWidth="1"/>
    <col min="6914" max="6914" width="25.44140625" customWidth="1"/>
    <col min="6915" max="6915" width="12.109375" customWidth="1"/>
    <col min="6916" max="6916" width="11.33203125" customWidth="1"/>
    <col min="6917" max="6917" width="20.6640625" customWidth="1"/>
    <col min="6918" max="6918" width="13.109375" customWidth="1"/>
    <col min="6919" max="6919" width="10.6640625" customWidth="1"/>
    <col min="6920" max="6920" width="20.6640625" customWidth="1"/>
    <col min="6921" max="6921" width="19.109375" customWidth="1"/>
    <col min="6922" max="6922" width="15.88671875" customWidth="1"/>
    <col min="6923" max="6923" width="23.109375" customWidth="1"/>
    <col min="7169" max="7169" width="7.33203125" customWidth="1"/>
    <col min="7170" max="7170" width="25.44140625" customWidth="1"/>
    <col min="7171" max="7171" width="12.109375" customWidth="1"/>
    <col min="7172" max="7172" width="11.33203125" customWidth="1"/>
    <col min="7173" max="7173" width="20.6640625" customWidth="1"/>
    <col min="7174" max="7174" width="13.109375" customWidth="1"/>
    <col min="7175" max="7175" width="10.6640625" customWidth="1"/>
    <col min="7176" max="7176" width="20.6640625" customWidth="1"/>
    <col min="7177" max="7177" width="19.109375" customWidth="1"/>
    <col min="7178" max="7178" width="15.88671875" customWidth="1"/>
    <col min="7179" max="7179" width="23.109375" customWidth="1"/>
    <col min="7425" max="7425" width="7.33203125" customWidth="1"/>
    <col min="7426" max="7426" width="25.44140625" customWidth="1"/>
    <col min="7427" max="7427" width="12.109375" customWidth="1"/>
    <col min="7428" max="7428" width="11.33203125" customWidth="1"/>
    <col min="7429" max="7429" width="20.6640625" customWidth="1"/>
    <col min="7430" max="7430" width="13.109375" customWidth="1"/>
    <col min="7431" max="7431" width="10.6640625" customWidth="1"/>
    <col min="7432" max="7432" width="20.6640625" customWidth="1"/>
    <col min="7433" max="7433" width="19.109375" customWidth="1"/>
    <col min="7434" max="7434" width="15.88671875" customWidth="1"/>
    <col min="7435" max="7435" width="23.109375" customWidth="1"/>
    <col min="7681" max="7681" width="7.33203125" customWidth="1"/>
    <col min="7682" max="7682" width="25.44140625" customWidth="1"/>
    <col min="7683" max="7683" width="12.109375" customWidth="1"/>
    <col min="7684" max="7684" width="11.33203125" customWidth="1"/>
    <col min="7685" max="7685" width="20.6640625" customWidth="1"/>
    <col min="7686" max="7686" width="13.109375" customWidth="1"/>
    <col min="7687" max="7687" width="10.6640625" customWidth="1"/>
    <col min="7688" max="7688" width="20.6640625" customWidth="1"/>
    <col min="7689" max="7689" width="19.109375" customWidth="1"/>
    <col min="7690" max="7690" width="15.88671875" customWidth="1"/>
    <col min="7691" max="7691" width="23.109375" customWidth="1"/>
    <col min="7937" max="7937" width="7.33203125" customWidth="1"/>
    <col min="7938" max="7938" width="25.44140625" customWidth="1"/>
    <col min="7939" max="7939" width="12.109375" customWidth="1"/>
    <col min="7940" max="7940" width="11.33203125" customWidth="1"/>
    <col min="7941" max="7941" width="20.6640625" customWidth="1"/>
    <col min="7942" max="7942" width="13.109375" customWidth="1"/>
    <col min="7943" max="7943" width="10.6640625" customWidth="1"/>
    <col min="7944" max="7944" width="20.6640625" customWidth="1"/>
    <col min="7945" max="7945" width="19.109375" customWidth="1"/>
    <col min="7946" max="7946" width="15.88671875" customWidth="1"/>
    <col min="7947" max="7947" width="23.109375" customWidth="1"/>
    <col min="8193" max="8193" width="7.33203125" customWidth="1"/>
    <col min="8194" max="8194" width="25.44140625" customWidth="1"/>
    <col min="8195" max="8195" width="12.109375" customWidth="1"/>
    <col min="8196" max="8196" width="11.33203125" customWidth="1"/>
    <col min="8197" max="8197" width="20.6640625" customWidth="1"/>
    <col min="8198" max="8198" width="13.109375" customWidth="1"/>
    <col min="8199" max="8199" width="10.6640625" customWidth="1"/>
    <col min="8200" max="8200" width="20.6640625" customWidth="1"/>
    <col min="8201" max="8201" width="19.109375" customWidth="1"/>
    <col min="8202" max="8202" width="15.88671875" customWidth="1"/>
    <col min="8203" max="8203" width="23.109375" customWidth="1"/>
    <col min="8449" max="8449" width="7.33203125" customWidth="1"/>
    <col min="8450" max="8450" width="25.44140625" customWidth="1"/>
    <col min="8451" max="8451" width="12.109375" customWidth="1"/>
    <col min="8452" max="8452" width="11.33203125" customWidth="1"/>
    <col min="8453" max="8453" width="20.6640625" customWidth="1"/>
    <col min="8454" max="8454" width="13.109375" customWidth="1"/>
    <col min="8455" max="8455" width="10.6640625" customWidth="1"/>
    <col min="8456" max="8456" width="20.6640625" customWidth="1"/>
    <col min="8457" max="8457" width="19.109375" customWidth="1"/>
    <col min="8458" max="8458" width="15.88671875" customWidth="1"/>
    <col min="8459" max="8459" width="23.109375" customWidth="1"/>
    <col min="8705" max="8705" width="7.33203125" customWidth="1"/>
    <col min="8706" max="8706" width="25.44140625" customWidth="1"/>
    <col min="8707" max="8707" width="12.109375" customWidth="1"/>
    <col min="8708" max="8708" width="11.33203125" customWidth="1"/>
    <col min="8709" max="8709" width="20.6640625" customWidth="1"/>
    <col min="8710" max="8710" width="13.109375" customWidth="1"/>
    <col min="8711" max="8711" width="10.6640625" customWidth="1"/>
    <col min="8712" max="8712" width="20.6640625" customWidth="1"/>
    <col min="8713" max="8713" width="19.109375" customWidth="1"/>
    <col min="8714" max="8714" width="15.88671875" customWidth="1"/>
    <col min="8715" max="8715" width="23.109375" customWidth="1"/>
    <col min="8961" max="8961" width="7.33203125" customWidth="1"/>
    <col min="8962" max="8962" width="25.44140625" customWidth="1"/>
    <col min="8963" max="8963" width="12.109375" customWidth="1"/>
    <col min="8964" max="8964" width="11.33203125" customWidth="1"/>
    <col min="8965" max="8965" width="20.6640625" customWidth="1"/>
    <col min="8966" max="8966" width="13.109375" customWidth="1"/>
    <col min="8967" max="8967" width="10.6640625" customWidth="1"/>
    <col min="8968" max="8968" width="20.6640625" customWidth="1"/>
    <col min="8969" max="8969" width="19.109375" customWidth="1"/>
    <col min="8970" max="8970" width="15.88671875" customWidth="1"/>
    <col min="8971" max="8971" width="23.109375" customWidth="1"/>
    <col min="9217" max="9217" width="7.33203125" customWidth="1"/>
    <col min="9218" max="9218" width="25.44140625" customWidth="1"/>
    <col min="9219" max="9219" width="12.109375" customWidth="1"/>
    <col min="9220" max="9220" width="11.33203125" customWidth="1"/>
    <col min="9221" max="9221" width="20.6640625" customWidth="1"/>
    <col min="9222" max="9222" width="13.109375" customWidth="1"/>
    <col min="9223" max="9223" width="10.6640625" customWidth="1"/>
    <col min="9224" max="9224" width="20.6640625" customWidth="1"/>
    <col min="9225" max="9225" width="19.109375" customWidth="1"/>
    <col min="9226" max="9226" width="15.88671875" customWidth="1"/>
    <col min="9227" max="9227" width="23.109375" customWidth="1"/>
    <col min="9473" max="9473" width="7.33203125" customWidth="1"/>
    <col min="9474" max="9474" width="25.44140625" customWidth="1"/>
    <col min="9475" max="9475" width="12.109375" customWidth="1"/>
    <col min="9476" max="9476" width="11.33203125" customWidth="1"/>
    <col min="9477" max="9477" width="20.6640625" customWidth="1"/>
    <col min="9478" max="9478" width="13.109375" customWidth="1"/>
    <col min="9479" max="9479" width="10.6640625" customWidth="1"/>
    <col min="9480" max="9480" width="20.6640625" customWidth="1"/>
    <col min="9481" max="9481" width="19.109375" customWidth="1"/>
    <col min="9482" max="9482" width="15.88671875" customWidth="1"/>
    <col min="9483" max="9483" width="23.109375" customWidth="1"/>
    <col min="9729" max="9729" width="7.33203125" customWidth="1"/>
    <col min="9730" max="9730" width="25.44140625" customWidth="1"/>
    <col min="9731" max="9731" width="12.109375" customWidth="1"/>
    <col min="9732" max="9732" width="11.33203125" customWidth="1"/>
    <col min="9733" max="9733" width="20.6640625" customWidth="1"/>
    <col min="9734" max="9734" width="13.109375" customWidth="1"/>
    <col min="9735" max="9735" width="10.6640625" customWidth="1"/>
    <col min="9736" max="9736" width="20.6640625" customWidth="1"/>
    <col min="9737" max="9737" width="19.109375" customWidth="1"/>
    <col min="9738" max="9738" width="15.88671875" customWidth="1"/>
    <col min="9739" max="9739" width="23.109375" customWidth="1"/>
    <col min="9985" max="9985" width="7.33203125" customWidth="1"/>
    <col min="9986" max="9986" width="25.44140625" customWidth="1"/>
    <col min="9987" max="9987" width="12.109375" customWidth="1"/>
    <col min="9988" max="9988" width="11.33203125" customWidth="1"/>
    <col min="9989" max="9989" width="20.6640625" customWidth="1"/>
    <col min="9990" max="9990" width="13.109375" customWidth="1"/>
    <col min="9991" max="9991" width="10.6640625" customWidth="1"/>
    <col min="9992" max="9992" width="20.6640625" customWidth="1"/>
    <col min="9993" max="9993" width="19.109375" customWidth="1"/>
    <col min="9994" max="9994" width="15.88671875" customWidth="1"/>
    <col min="9995" max="9995" width="23.109375" customWidth="1"/>
    <col min="10241" max="10241" width="7.33203125" customWidth="1"/>
    <col min="10242" max="10242" width="25.44140625" customWidth="1"/>
    <col min="10243" max="10243" width="12.109375" customWidth="1"/>
    <col min="10244" max="10244" width="11.33203125" customWidth="1"/>
    <col min="10245" max="10245" width="20.6640625" customWidth="1"/>
    <col min="10246" max="10246" width="13.109375" customWidth="1"/>
    <col min="10247" max="10247" width="10.6640625" customWidth="1"/>
    <col min="10248" max="10248" width="20.6640625" customWidth="1"/>
    <col min="10249" max="10249" width="19.109375" customWidth="1"/>
    <col min="10250" max="10250" width="15.88671875" customWidth="1"/>
    <col min="10251" max="10251" width="23.109375" customWidth="1"/>
    <col min="10497" max="10497" width="7.33203125" customWidth="1"/>
    <col min="10498" max="10498" width="25.44140625" customWidth="1"/>
    <col min="10499" max="10499" width="12.109375" customWidth="1"/>
    <col min="10500" max="10500" width="11.33203125" customWidth="1"/>
    <col min="10501" max="10501" width="20.6640625" customWidth="1"/>
    <col min="10502" max="10502" width="13.109375" customWidth="1"/>
    <col min="10503" max="10503" width="10.6640625" customWidth="1"/>
    <col min="10504" max="10504" width="20.6640625" customWidth="1"/>
    <col min="10505" max="10505" width="19.109375" customWidth="1"/>
    <col min="10506" max="10506" width="15.88671875" customWidth="1"/>
    <col min="10507" max="10507" width="23.109375" customWidth="1"/>
    <col min="10753" max="10753" width="7.33203125" customWidth="1"/>
    <col min="10754" max="10754" width="25.44140625" customWidth="1"/>
    <col min="10755" max="10755" width="12.109375" customWidth="1"/>
    <col min="10756" max="10756" width="11.33203125" customWidth="1"/>
    <col min="10757" max="10757" width="20.6640625" customWidth="1"/>
    <col min="10758" max="10758" width="13.109375" customWidth="1"/>
    <col min="10759" max="10759" width="10.6640625" customWidth="1"/>
    <col min="10760" max="10760" width="20.6640625" customWidth="1"/>
    <col min="10761" max="10761" width="19.109375" customWidth="1"/>
    <col min="10762" max="10762" width="15.88671875" customWidth="1"/>
    <col min="10763" max="10763" width="23.109375" customWidth="1"/>
    <col min="11009" max="11009" width="7.33203125" customWidth="1"/>
    <col min="11010" max="11010" width="25.44140625" customWidth="1"/>
    <col min="11011" max="11011" width="12.109375" customWidth="1"/>
    <col min="11012" max="11012" width="11.33203125" customWidth="1"/>
    <col min="11013" max="11013" width="20.6640625" customWidth="1"/>
    <col min="11014" max="11014" width="13.109375" customWidth="1"/>
    <col min="11015" max="11015" width="10.6640625" customWidth="1"/>
    <col min="11016" max="11016" width="20.6640625" customWidth="1"/>
    <col min="11017" max="11017" width="19.109375" customWidth="1"/>
    <col min="11018" max="11018" width="15.88671875" customWidth="1"/>
    <col min="11019" max="11019" width="23.109375" customWidth="1"/>
    <col min="11265" max="11265" width="7.33203125" customWidth="1"/>
    <col min="11266" max="11266" width="25.44140625" customWidth="1"/>
    <col min="11267" max="11267" width="12.109375" customWidth="1"/>
    <col min="11268" max="11268" width="11.33203125" customWidth="1"/>
    <col min="11269" max="11269" width="20.6640625" customWidth="1"/>
    <col min="11270" max="11270" width="13.109375" customWidth="1"/>
    <col min="11271" max="11271" width="10.6640625" customWidth="1"/>
    <col min="11272" max="11272" width="20.6640625" customWidth="1"/>
    <col min="11273" max="11273" width="19.109375" customWidth="1"/>
    <col min="11274" max="11274" width="15.88671875" customWidth="1"/>
    <col min="11275" max="11275" width="23.109375" customWidth="1"/>
    <col min="11521" max="11521" width="7.33203125" customWidth="1"/>
    <col min="11522" max="11522" width="25.44140625" customWidth="1"/>
    <col min="11523" max="11523" width="12.109375" customWidth="1"/>
    <col min="11524" max="11524" width="11.33203125" customWidth="1"/>
    <col min="11525" max="11525" width="20.6640625" customWidth="1"/>
    <col min="11526" max="11526" width="13.109375" customWidth="1"/>
    <col min="11527" max="11527" width="10.6640625" customWidth="1"/>
    <col min="11528" max="11528" width="20.6640625" customWidth="1"/>
    <col min="11529" max="11529" width="19.109375" customWidth="1"/>
    <col min="11530" max="11530" width="15.88671875" customWidth="1"/>
    <col min="11531" max="11531" width="23.109375" customWidth="1"/>
    <col min="11777" max="11777" width="7.33203125" customWidth="1"/>
    <col min="11778" max="11778" width="25.44140625" customWidth="1"/>
    <col min="11779" max="11779" width="12.109375" customWidth="1"/>
    <col min="11780" max="11780" width="11.33203125" customWidth="1"/>
    <col min="11781" max="11781" width="20.6640625" customWidth="1"/>
    <col min="11782" max="11782" width="13.109375" customWidth="1"/>
    <col min="11783" max="11783" width="10.6640625" customWidth="1"/>
    <col min="11784" max="11784" width="20.6640625" customWidth="1"/>
    <col min="11785" max="11785" width="19.109375" customWidth="1"/>
    <col min="11786" max="11786" width="15.88671875" customWidth="1"/>
    <col min="11787" max="11787" width="23.109375" customWidth="1"/>
    <col min="12033" max="12033" width="7.33203125" customWidth="1"/>
    <col min="12034" max="12034" width="25.44140625" customWidth="1"/>
    <col min="12035" max="12035" width="12.109375" customWidth="1"/>
    <col min="12036" max="12036" width="11.33203125" customWidth="1"/>
    <col min="12037" max="12037" width="20.6640625" customWidth="1"/>
    <col min="12038" max="12038" width="13.109375" customWidth="1"/>
    <col min="12039" max="12039" width="10.6640625" customWidth="1"/>
    <col min="12040" max="12040" width="20.6640625" customWidth="1"/>
    <col min="12041" max="12041" width="19.109375" customWidth="1"/>
    <col min="12042" max="12042" width="15.88671875" customWidth="1"/>
    <col min="12043" max="12043" width="23.109375" customWidth="1"/>
    <col min="12289" max="12289" width="7.33203125" customWidth="1"/>
    <col min="12290" max="12290" width="25.44140625" customWidth="1"/>
    <col min="12291" max="12291" width="12.109375" customWidth="1"/>
    <col min="12292" max="12292" width="11.33203125" customWidth="1"/>
    <col min="12293" max="12293" width="20.6640625" customWidth="1"/>
    <col min="12294" max="12294" width="13.109375" customWidth="1"/>
    <col min="12295" max="12295" width="10.6640625" customWidth="1"/>
    <col min="12296" max="12296" width="20.6640625" customWidth="1"/>
    <col min="12297" max="12297" width="19.109375" customWidth="1"/>
    <col min="12298" max="12298" width="15.88671875" customWidth="1"/>
    <col min="12299" max="12299" width="23.109375" customWidth="1"/>
    <col min="12545" max="12545" width="7.33203125" customWidth="1"/>
    <col min="12546" max="12546" width="25.44140625" customWidth="1"/>
    <col min="12547" max="12547" width="12.109375" customWidth="1"/>
    <col min="12548" max="12548" width="11.33203125" customWidth="1"/>
    <col min="12549" max="12549" width="20.6640625" customWidth="1"/>
    <col min="12550" max="12550" width="13.109375" customWidth="1"/>
    <col min="12551" max="12551" width="10.6640625" customWidth="1"/>
    <col min="12552" max="12552" width="20.6640625" customWidth="1"/>
    <col min="12553" max="12553" width="19.109375" customWidth="1"/>
    <col min="12554" max="12554" width="15.88671875" customWidth="1"/>
    <col min="12555" max="12555" width="23.109375" customWidth="1"/>
    <col min="12801" max="12801" width="7.33203125" customWidth="1"/>
    <col min="12802" max="12802" width="25.44140625" customWidth="1"/>
    <col min="12803" max="12803" width="12.109375" customWidth="1"/>
    <col min="12804" max="12804" width="11.33203125" customWidth="1"/>
    <col min="12805" max="12805" width="20.6640625" customWidth="1"/>
    <col min="12806" max="12806" width="13.109375" customWidth="1"/>
    <col min="12807" max="12807" width="10.6640625" customWidth="1"/>
    <col min="12808" max="12808" width="20.6640625" customWidth="1"/>
    <col min="12809" max="12809" width="19.109375" customWidth="1"/>
    <col min="12810" max="12810" width="15.88671875" customWidth="1"/>
    <col min="12811" max="12811" width="23.109375" customWidth="1"/>
    <col min="13057" max="13057" width="7.33203125" customWidth="1"/>
    <col min="13058" max="13058" width="25.44140625" customWidth="1"/>
    <col min="13059" max="13059" width="12.109375" customWidth="1"/>
    <col min="13060" max="13060" width="11.33203125" customWidth="1"/>
    <col min="13061" max="13061" width="20.6640625" customWidth="1"/>
    <col min="13062" max="13062" width="13.109375" customWidth="1"/>
    <col min="13063" max="13063" width="10.6640625" customWidth="1"/>
    <col min="13064" max="13064" width="20.6640625" customWidth="1"/>
    <col min="13065" max="13065" width="19.109375" customWidth="1"/>
    <col min="13066" max="13066" width="15.88671875" customWidth="1"/>
    <col min="13067" max="13067" width="23.109375" customWidth="1"/>
    <col min="13313" max="13313" width="7.33203125" customWidth="1"/>
    <col min="13314" max="13314" width="25.44140625" customWidth="1"/>
    <col min="13315" max="13315" width="12.109375" customWidth="1"/>
    <col min="13316" max="13316" width="11.33203125" customWidth="1"/>
    <col min="13317" max="13317" width="20.6640625" customWidth="1"/>
    <col min="13318" max="13318" width="13.109375" customWidth="1"/>
    <col min="13319" max="13319" width="10.6640625" customWidth="1"/>
    <col min="13320" max="13320" width="20.6640625" customWidth="1"/>
    <col min="13321" max="13321" width="19.109375" customWidth="1"/>
    <col min="13322" max="13322" width="15.88671875" customWidth="1"/>
    <col min="13323" max="13323" width="23.109375" customWidth="1"/>
    <col min="13569" max="13569" width="7.33203125" customWidth="1"/>
    <col min="13570" max="13570" width="25.44140625" customWidth="1"/>
    <col min="13571" max="13571" width="12.109375" customWidth="1"/>
    <col min="13572" max="13572" width="11.33203125" customWidth="1"/>
    <col min="13573" max="13573" width="20.6640625" customWidth="1"/>
    <col min="13574" max="13574" width="13.109375" customWidth="1"/>
    <col min="13575" max="13575" width="10.6640625" customWidth="1"/>
    <col min="13576" max="13576" width="20.6640625" customWidth="1"/>
    <col min="13577" max="13577" width="19.109375" customWidth="1"/>
    <col min="13578" max="13578" width="15.88671875" customWidth="1"/>
    <col min="13579" max="13579" width="23.109375" customWidth="1"/>
    <col min="13825" max="13825" width="7.33203125" customWidth="1"/>
    <col min="13826" max="13826" width="25.44140625" customWidth="1"/>
    <col min="13827" max="13827" width="12.109375" customWidth="1"/>
    <col min="13828" max="13828" width="11.33203125" customWidth="1"/>
    <col min="13829" max="13829" width="20.6640625" customWidth="1"/>
    <col min="13830" max="13830" width="13.109375" customWidth="1"/>
    <col min="13831" max="13831" width="10.6640625" customWidth="1"/>
    <col min="13832" max="13832" width="20.6640625" customWidth="1"/>
    <col min="13833" max="13833" width="19.109375" customWidth="1"/>
    <col min="13834" max="13834" width="15.88671875" customWidth="1"/>
    <col min="13835" max="13835" width="23.109375" customWidth="1"/>
    <col min="14081" max="14081" width="7.33203125" customWidth="1"/>
    <col min="14082" max="14082" width="25.44140625" customWidth="1"/>
    <col min="14083" max="14083" width="12.109375" customWidth="1"/>
    <col min="14084" max="14084" width="11.33203125" customWidth="1"/>
    <col min="14085" max="14085" width="20.6640625" customWidth="1"/>
    <col min="14086" max="14086" width="13.109375" customWidth="1"/>
    <col min="14087" max="14087" width="10.6640625" customWidth="1"/>
    <col min="14088" max="14088" width="20.6640625" customWidth="1"/>
    <col min="14089" max="14089" width="19.109375" customWidth="1"/>
    <col min="14090" max="14090" width="15.88671875" customWidth="1"/>
    <col min="14091" max="14091" width="23.109375" customWidth="1"/>
    <col min="14337" max="14337" width="7.33203125" customWidth="1"/>
    <col min="14338" max="14338" width="25.44140625" customWidth="1"/>
    <col min="14339" max="14339" width="12.109375" customWidth="1"/>
    <col min="14340" max="14340" width="11.33203125" customWidth="1"/>
    <col min="14341" max="14341" width="20.6640625" customWidth="1"/>
    <col min="14342" max="14342" width="13.109375" customWidth="1"/>
    <col min="14343" max="14343" width="10.6640625" customWidth="1"/>
    <col min="14344" max="14344" width="20.6640625" customWidth="1"/>
    <col min="14345" max="14345" width="19.109375" customWidth="1"/>
    <col min="14346" max="14346" width="15.88671875" customWidth="1"/>
    <col min="14347" max="14347" width="23.109375" customWidth="1"/>
    <col min="14593" max="14593" width="7.33203125" customWidth="1"/>
    <col min="14594" max="14594" width="25.44140625" customWidth="1"/>
    <col min="14595" max="14595" width="12.109375" customWidth="1"/>
    <col min="14596" max="14596" width="11.33203125" customWidth="1"/>
    <col min="14597" max="14597" width="20.6640625" customWidth="1"/>
    <col min="14598" max="14598" width="13.109375" customWidth="1"/>
    <col min="14599" max="14599" width="10.6640625" customWidth="1"/>
    <col min="14600" max="14600" width="20.6640625" customWidth="1"/>
    <col min="14601" max="14601" width="19.109375" customWidth="1"/>
    <col min="14602" max="14602" width="15.88671875" customWidth="1"/>
    <col min="14603" max="14603" width="23.109375" customWidth="1"/>
    <col min="14849" max="14849" width="7.33203125" customWidth="1"/>
    <col min="14850" max="14850" width="25.44140625" customWidth="1"/>
    <col min="14851" max="14851" width="12.109375" customWidth="1"/>
    <col min="14852" max="14852" width="11.33203125" customWidth="1"/>
    <col min="14853" max="14853" width="20.6640625" customWidth="1"/>
    <col min="14854" max="14854" width="13.109375" customWidth="1"/>
    <col min="14855" max="14855" width="10.6640625" customWidth="1"/>
    <col min="14856" max="14856" width="20.6640625" customWidth="1"/>
    <col min="14857" max="14857" width="19.109375" customWidth="1"/>
    <col min="14858" max="14858" width="15.88671875" customWidth="1"/>
    <col min="14859" max="14859" width="23.109375" customWidth="1"/>
    <col min="15105" max="15105" width="7.33203125" customWidth="1"/>
    <col min="15106" max="15106" width="25.44140625" customWidth="1"/>
    <col min="15107" max="15107" width="12.109375" customWidth="1"/>
    <col min="15108" max="15108" width="11.33203125" customWidth="1"/>
    <col min="15109" max="15109" width="20.6640625" customWidth="1"/>
    <col min="15110" max="15110" width="13.109375" customWidth="1"/>
    <col min="15111" max="15111" width="10.6640625" customWidth="1"/>
    <col min="15112" max="15112" width="20.6640625" customWidth="1"/>
    <col min="15113" max="15113" width="19.109375" customWidth="1"/>
    <col min="15114" max="15114" width="15.88671875" customWidth="1"/>
    <col min="15115" max="15115" width="23.109375" customWidth="1"/>
    <col min="15361" max="15361" width="7.33203125" customWidth="1"/>
    <col min="15362" max="15362" width="25.44140625" customWidth="1"/>
    <col min="15363" max="15363" width="12.109375" customWidth="1"/>
    <col min="15364" max="15364" width="11.33203125" customWidth="1"/>
    <col min="15365" max="15365" width="20.6640625" customWidth="1"/>
    <col min="15366" max="15366" width="13.109375" customWidth="1"/>
    <col min="15367" max="15367" width="10.6640625" customWidth="1"/>
    <col min="15368" max="15368" width="20.6640625" customWidth="1"/>
    <col min="15369" max="15369" width="19.109375" customWidth="1"/>
    <col min="15370" max="15370" width="15.88671875" customWidth="1"/>
    <col min="15371" max="15371" width="23.109375" customWidth="1"/>
    <col min="15617" max="15617" width="7.33203125" customWidth="1"/>
    <col min="15618" max="15618" width="25.44140625" customWidth="1"/>
    <col min="15619" max="15619" width="12.109375" customWidth="1"/>
    <col min="15620" max="15620" width="11.33203125" customWidth="1"/>
    <col min="15621" max="15621" width="20.6640625" customWidth="1"/>
    <col min="15622" max="15622" width="13.109375" customWidth="1"/>
    <col min="15623" max="15623" width="10.6640625" customWidth="1"/>
    <col min="15624" max="15624" width="20.6640625" customWidth="1"/>
    <col min="15625" max="15625" width="19.109375" customWidth="1"/>
    <col min="15626" max="15626" width="15.88671875" customWidth="1"/>
    <col min="15627" max="15627" width="23.109375" customWidth="1"/>
    <col min="15873" max="15873" width="7.33203125" customWidth="1"/>
    <col min="15874" max="15874" width="25.44140625" customWidth="1"/>
    <col min="15875" max="15875" width="12.109375" customWidth="1"/>
    <col min="15876" max="15876" width="11.33203125" customWidth="1"/>
    <col min="15877" max="15877" width="20.6640625" customWidth="1"/>
    <col min="15878" max="15878" width="13.109375" customWidth="1"/>
    <col min="15879" max="15879" width="10.6640625" customWidth="1"/>
    <col min="15880" max="15880" width="20.6640625" customWidth="1"/>
    <col min="15881" max="15881" width="19.109375" customWidth="1"/>
    <col min="15882" max="15882" width="15.88671875" customWidth="1"/>
    <col min="15883" max="15883" width="23.109375" customWidth="1"/>
    <col min="16129" max="16129" width="7.33203125" customWidth="1"/>
    <col min="16130" max="16130" width="25.44140625" customWidth="1"/>
    <col min="16131" max="16131" width="12.109375" customWidth="1"/>
    <col min="16132" max="16132" width="11.33203125" customWidth="1"/>
    <col min="16133" max="16133" width="20.6640625" customWidth="1"/>
    <col min="16134" max="16134" width="13.109375" customWidth="1"/>
    <col min="16135" max="16135" width="10.6640625" customWidth="1"/>
    <col min="16136" max="16136" width="20.6640625" customWidth="1"/>
    <col min="16137" max="16137" width="19.109375" customWidth="1"/>
    <col min="16138" max="16138" width="15.88671875" customWidth="1"/>
    <col min="16139" max="16139" width="23.109375" customWidth="1"/>
  </cols>
  <sheetData>
    <row r="1" spans="1:11" ht="18.75" customHeight="1" x14ac:dyDescent="0.3">
      <c r="I1" s="2" t="s">
        <v>0</v>
      </c>
      <c r="J1" s="2"/>
      <c r="K1" s="2"/>
    </row>
    <row r="2" spans="1:11" ht="20.25" customHeight="1" x14ac:dyDescent="0.3">
      <c r="A2" s="3"/>
      <c r="B2" s="3"/>
      <c r="C2" s="3"/>
      <c r="D2" s="3"/>
      <c r="E2" s="3"/>
      <c r="F2" s="3"/>
      <c r="G2" s="3"/>
      <c r="H2" s="4"/>
      <c r="I2" s="6" t="s">
        <v>258</v>
      </c>
      <c r="J2" s="6"/>
      <c r="K2" s="6"/>
    </row>
    <row r="3" spans="1:11" ht="61.5" customHeight="1" x14ac:dyDescent="0.3">
      <c r="A3" s="3"/>
      <c r="B3" s="7" t="s">
        <v>259</v>
      </c>
      <c r="C3" s="8"/>
      <c r="D3" s="8"/>
      <c r="E3" s="8"/>
      <c r="F3" s="8"/>
      <c r="G3" s="8"/>
      <c r="H3" s="8"/>
      <c r="I3" s="8"/>
      <c r="J3" s="8"/>
      <c r="K3" s="3"/>
    </row>
    <row r="4" spans="1:11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1" ht="166.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1" ht="54" customHeight="1" x14ac:dyDescent="0.3">
      <c r="A7" s="15" t="s">
        <v>126</v>
      </c>
      <c r="B7" s="102" t="s">
        <v>260</v>
      </c>
      <c r="C7" s="17"/>
      <c r="D7" s="54">
        <v>6.5</v>
      </c>
      <c r="E7" s="103" t="s">
        <v>261</v>
      </c>
      <c r="F7" s="55">
        <f t="shared" ref="F7:F19" si="0">SUM(C7,D7)</f>
        <v>6.5</v>
      </c>
      <c r="G7" s="54"/>
      <c r="H7" s="17"/>
      <c r="I7" s="103" t="s">
        <v>262</v>
      </c>
      <c r="J7" s="54">
        <f t="shared" ref="J7:J18" si="1">D7</f>
        <v>6.5</v>
      </c>
      <c r="K7" s="20"/>
    </row>
    <row r="8" spans="1:11" ht="41.25" customHeight="1" x14ac:dyDescent="0.3">
      <c r="A8" s="15" t="s">
        <v>129</v>
      </c>
      <c r="B8" s="104" t="s">
        <v>263</v>
      </c>
      <c r="C8" s="17"/>
      <c r="D8" s="54">
        <v>76.069999999999993</v>
      </c>
      <c r="E8" s="105" t="s">
        <v>264</v>
      </c>
      <c r="F8" s="55">
        <f t="shared" si="0"/>
        <v>76.069999999999993</v>
      </c>
      <c r="G8" s="16"/>
      <c r="H8" s="17"/>
      <c r="I8" s="105" t="s">
        <v>264</v>
      </c>
      <c r="J8" s="54">
        <f t="shared" si="1"/>
        <v>76.069999999999993</v>
      </c>
      <c r="K8" s="20"/>
    </row>
    <row r="9" spans="1:11" ht="34.5" customHeight="1" x14ac:dyDescent="0.3">
      <c r="A9" s="15" t="s">
        <v>132</v>
      </c>
      <c r="B9" s="106"/>
      <c r="C9" s="17"/>
      <c r="D9" s="54">
        <v>18.940000000000001</v>
      </c>
      <c r="E9" s="105" t="s">
        <v>265</v>
      </c>
      <c r="F9" s="55">
        <f t="shared" si="0"/>
        <v>18.940000000000001</v>
      </c>
      <c r="G9" s="16"/>
      <c r="H9" s="17"/>
      <c r="I9" s="103" t="s">
        <v>265</v>
      </c>
      <c r="J9" s="54">
        <f t="shared" si="1"/>
        <v>18.940000000000001</v>
      </c>
      <c r="K9" s="20"/>
    </row>
    <row r="10" spans="1:11" ht="34.5" customHeight="1" x14ac:dyDescent="0.3">
      <c r="A10" s="15" t="s">
        <v>266</v>
      </c>
      <c r="B10" s="107" t="s">
        <v>267</v>
      </c>
      <c r="C10" s="17"/>
      <c r="D10" s="54">
        <v>2135.65</v>
      </c>
      <c r="E10" s="108" t="s">
        <v>268</v>
      </c>
      <c r="F10" s="109">
        <f t="shared" si="0"/>
        <v>2135.65</v>
      </c>
      <c r="G10" s="16"/>
      <c r="H10" s="17"/>
      <c r="I10" s="108" t="s">
        <v>268</v>
      </c>
      <c r="J10" s="54">
        <f t="shared" si="1"/>
        <v>2135.65</v>
      </c>
      <c r="K10" s="20"/>
    </row>
    <row r="11" spans="1:11" ht="47.25" customHeight="1" x14ac:dyDescent="0.3">
      <c r="A11" s="21" t="s">
        <v>269</v>
      </c>
      <c r="B11" t="s">
        <v>270</v>
      </c>
      <c r="C11" s="17"/>
      <c r="D11" s="54">
        <v>2.64</v>
      </c>
      <c r="E11" s="110" t="s">
        <v>271</v>
      </c>
      <c r="F11" s="55">
        <f t="shared" si="0"/>
        <v>2.64</v>
      </c>
      <c r="G11" s="21"/>
      <c r="H11" s="54"/>
      <c r="I11" s="110" t="s">
        <v>271</v>
      </c>
      <c r="J11" s="54">
        <f t="shared" si="1"/>
        <v>2.64</v>
      </c>
      <c r="K11" s="20"/>
    </row>
    <row r="12" spans="1:11" ht="29.25" customHeight="1" x14ac:dyDescent="0.3">
      <c r="A12" s="15" t="s">
        <v>272</v>
      </c>
      <c r="B12" s="107" t="s">
        <v>41</v>
      </c>
      <c r="C12" s="17"/>
      <c r="D12" s="54">
        <v>6</v>
      </c>
      <c r="E12" s="111" t="s">
        <v>273</v>
      </c>
      <c r="F12" s="55">
        <f t="shared" si="0"/>
        <v>6</v>
      </c>
      <c r="G12" s="21"/>
      <c r="H12" s="54"/>
      <c r="I12" s="111" t="s">
        <v>273</v>
      </c>
      <c r="J12" s="54">
        <f t="shared" si="1"/>
        <v>6</v>
      </c>
      <c r="K12" s="20"/>
    </row>
    <row r="13" spans="1:11" ht="26.25" customHeight="1" x14ac:dyDescent="0.3">
      <c r="A13" s="15"/>
      <c r="B13" s="102" t="s">
        <v>41</v>
      </c>
      <c r="C13" s="17"/>
      <c r="D13" s="54">
        <v>0.24</v>
      </c>
      <c r="E13" s="112" t="s">
        <v>274</v>
      </c>
      <c r="F13" s="55">
        <f t="shared" si="0"/>
        <v>0.24</v>
      </c>
      <c r="G13" s="21"/>
      <c r="H13" s="54"/>
      <c r="I13" s="112" t="s">
        <v>274</v>
      </c>
      <c r="J13" s="54">
        <f t="shared" si="1"/>
        <v>0.24</v>
      </c>
      <c r="K13" s="20"/>
    </row>
    <row r="14" spans="1:11" ht="40.5" customHeight="1" x14ac:dyDescent="0.3">
      <c r="A14" s="15" t="s">
        <v>275</v>
      </c>
      <c r="B14" s="102" t="s">
        <v>41</v>
      </c>
      <c r="C14" s="17"/>
      <c r="D14" s="54">
        <v>15.92</v>
      </c>
      <c r="E14" s="101" t="s">
        <v>276</v>
      </c>
      <c r="F14" s="55">
        <f t="shared" si="0"/>
        <v>15.92</v>
      </c>
      <c r="G14" s="21"/>
      <c r="H14" s="54"/>
      <c r="I14" s="101" t="s">
        <v>276</v>
      </c>
      <c r="J14" s="54">
        <f t="shared" si="1"/>
        <v>15.92</v>
      </c>
      <c r="K14" s="20"/>
    </row>
    <row r="15" spans="1:11" ht="42.75" customHeight="1" x14ac:dyDescent="0.3">
      <c r="A15" s="15" t="s">
        <v>277</v>
      </c>
      <c r="B15" s="108"/>
      <c r="C15" s="17"/>
      <c r="D15" s="54">
        <v>9.07</v>
      </c>
      <c r="E15" s="101" t="s">
        <v>278</v>
      </c>
      <c r="F15" s="55">
        <f t="shared" si="0"/>
        <v>9.07</v>
      </c>
      <c r="G15" s="21"/>
      <c r="H15" s="54"/>
      <c r="I15" s="101" t="s">
        <v>278</v>
      </c>
      <c r="J15" s="54">
        <f t="shared" si="1"/>
        <v>9.07</v>
      </c>
      <c r="K15" s="20"/>
    </row>
    <row r="16" spans="1:11" ht="29.25" customHeight="1" x14ac:dyDescent="0.3">
      <c r="A16" s="15" t="s">
        <v>279</v>
      </c>
      <c r="B16" s="101"/>
      <c r="C16" s="17"/>
      <c r="D16" s="54">
        <v>5.07</v>
      </c>
      <c r="E16" s="113" t="s">
        <v>280</v>
      </c>
      <c r="F16" s="55">
        <f t="shared" si="0"/>
        <v>5.07</v>
      </c>
      <c r="G16" s="21"/>
      <c r="H16" s="54"/>
      <c r="I16" s="113" t="s">
        <v>280</v>
      </c>
      <c r="J16" s="54">
        <f t="shared" si="1"/>
        <v>5.07</v>
      </c>
      <c r="K16" s="20"/>
    </row>
    <row r="17" spans="1:11" ht="38.25" customHeight="1" x14ac:dyDescent="0.3">
      <c r="A17" s="15" t="s">
        <v>281</v>
      </c>
      <c r="B17" s="77" t="s">
        <v>282</v>
      </c>
      <c r="C17" s="17"/>
      <c r="D17" s="54">
        <v>19.88</v>
      </c>
      <c r="E17" s="77" t="s">
        <v>283</v>
      </c>
      <c r="F17" s="55">
        <f t="shared" si="0"/>
        <v>19.88</v>
      </c>
      <c r="G17" s="21"/>
      <c r="H17" s="54"/>
      <c r="I17" s="77" t="s">
        <v>283</v>
      </c>
      <c r="J17" s="54">
        <f t="shared" si="1"/>
        <v>19.88</v>
      </c>
      <c r="K17" s="20"/>
    </row>
    <row r="18" spans="1:11" ht="30.75" customHeight="1" x14ac:dyDescent="0.3">
      <c r="A18" s="15" t="s">
        <v>284</v>
      </c>
      <c r="B18" s="108" t="s">
        <v>285</v>
      </c>
      <c r="C18" s="17"/>
      <c r="D18" s="54">
        <v>50</v>
      </c>
      <c r="E18" s="113" t="s">
        <v>286</v>
      </c>
      <c r="F18" s="55">
        <f t="shared" si="0"/>
        <v>50</v>
      </c>
      <c r="G18" s="21"/>
      <c r="H18" s="54"/>
      <c r="I18" s="113" t="s">
        <v>286</v>
      </c>
      <c r="J18" s="54">
        <f t="shared" si="1"/>
        <v>50</v>
      </c>
      <c r="K18" s="20"/>
    </row>
    <row r="19" spans="1:11" ht="38.25" customHeight="1" x14ac:dyDescent="0.3">
      <c r="A19" s="15" t="s">
        <v>287</v>
      </c>
      <c r="B19" s="16" t="s">
        <v>41</v>
      </c>
      <c r="C19" s="17">
        <v>351.84</v>
      </c>
      <c r="D19" s="17"/>
      <c r="E19" s="105"/>
      <c r="F19" s="55">
        <f t="shared" si="0"/>
        <v>351.84</v>
      </c>
      <c r="G19" s="21"/>
      <c r="H19" s="54"/>
      <c r="I19" s="112"/>
      <c r="J19" s="17"/>
      <c r="K19" s="20"/>
    </row>
    <row r="20" spans="1:11" ht="42" customHeight="1" x14ac:dyDescent="0.3">
      <c r="A20" s="15" t="s">
        <v>288</v>
      </c>
      <c r="B20" s="16"/>
      <c r="C20" s="17"/>
      <c r="D20" s="17"/>
      <c r="E20" s="114"/>
      <c r="F20" s="19"/>
      <c r="G20" s="21">
        <v>2210</v>
      </c>
      <c r="H20" s="54">
        <v>10.43</v>
      </c>
      <c r="I20" s="113" t="s">
        <v>289</v>
      </c>
      <c r="J20" s="17"/>
      <c r="K20" s="20"/>
    </row>
    <row r="21" spans="1:11" ht="46.5" customHeight="1" x14ac:dyDescent="0.3">
      <c r="A21" s="15" t="s">
        <v>290</v>
      </c>
      <c r="B21" s="53"/>
      <c r="C21" s="17"/>
      <c r="D21" s="17"/>
      <c r="E21" s="114"/>
      <c r="F21" s="19"/>
      <c r="G21" s="21">
        <v>2210</v>
      </c>
      <c r="H21" s="54">
        <v>11.68</v>
      </c>
      <c r="I21" s="113" t="s">
        <v>291</v>
      </c>
      <c r="J21" s="17"/>
      <c r="K21" s="20"/>
    </row>
    <row r="22" spans="1:11" ht="44.25" customHeight="1" x14ac:dyDescent="0.3">
      <c r="A22" s="15" t="s">
        <v>292</v>
      </c>
      <c r="B22" s="53"/>
      <c r="C22" s="17"/>
      <c r="D22" s="17"/>
      <c r="E22" s="114"/>
      <c r="F22" s="19"/>
      <c r="G22" s="21">
        <v>2210</v>
      </c>
      <c r="H22" s="54">
        <v>37.1</v>
      </c>
      <c r="I22" s="115" t="s">
        <v>293</v>
      </c>
      <c r="J22" s="17"/>
      <c r="K22" s="20"/>
    </row>
    <row r="23" spans="1:11" ht="54" customHeight="1" x14ac:dyDescent="0.3">
      <c r="A23" s="15" t="s">
        <v>294</v>
      </c>
      <c r="B23" s="53"/>
      <c r="C23" s="17"/>
      <c r="D23" s="17"/>
      <c r="E23" s="114"/>
      <c r="F23" s="19"/>
      <c r="G23" s="21">
        <v>2210</v>
      </c>
      <c r="H23" s="54">
        <v>9.11</v>
      </c>
      <c r="I23" s="113" t="s">
        <v>295</v>
      </c>
      <c r="J23" s="17"/>
      <c r="K23" s="20"/>
    </row>
    <row r="24" spans="1:11" ht="32.25" customHeight="1" x14ac:dyDescent="0.3">
      <c r="A24" s="15" t="s">
        <v>296</v>
      </c>
      <c r="B24" s="53"/>
      <c r="C24" s="17"/>
      <c r="D24" s="17"/>
      <c r="E24" s="114"/>
      <c r="F24" s="19"/>
      <c r="G24" s="21">
        <v>2210</v>
      </c>
      <c r="H24" s="116">
        <v>10.28</v>
      </c>
      <c r="I24" s="112" t="s">
        <v>297</v>
      </c>
      <c r="J24" s="17"/>
      <c r="K24" s="20"/>
    </row>
    <row r="25" spans="1:11" ht="37.5" customHeight="1" x14ac:dyDescent="0.3">
      <c r="A25" s="15" t="s">
        <v>298</v>
      </c>
      <c r="B25" s="53"/>
      <c r="C25" s="17"/>
      <c r="D25" s="17"/>
      <c r="E25" s="114"/>
      <c r="F25" s="19"/>
      <c r="G25" s="21">
        <v>2210</v>
      </c>
      <c r="H25" s="54">
        <v>45.43</v>
      </c>
      <c r="I25" s="112" t="s">
        <v>299</v>
      </c>
      <c r="J25" s="17"/>
      <c r="K25" s="20"/>
    </row>
    <row r="26" spans="1:11" ht="36" customHeight="1" x14ac:dyDescent="0.3">
      <c r="A26" s="15" t="s">
        <v>300</v>
      </c>
      <c r="B26" s="53"/>
      <c r="C26" s="17"/>
      <c r="D26" s="17"/>
      <c r="E26" s="114"/>
      <c r="F26" s="19"/>
      <c r="G26" s="21">
        <v>2210</v>
      </c>
      <c r="H26" s="54">
        <v>6.39</v>
      </c>
      <c r="I26" s="112" t="s">
        <v>301</v>
      </c>
      <c r="J26" s="17"/>
      <c r="K26" s="20"/>
    </row>
    <row r="27" spans="1:11" ht="47.25" customHeight="1" x14ac:dyDescent="0.3">
      <c r="A27" s="15" t="s">
        <v>302</v>
      </c>
      <c r="B27" s="53"/>
      <c r="C27" s="17"/>
      <c r="D27" s="17"/>
      <c r="E27" s="114"/>
      <c r="F27" s="19"/>
      <c r="G27" s="21">
        <v>2220</v>
      </c>
      <c r="H27" s="54">
        <v>18.34</v>
      </c>
      <c r="I27" s="112" t="s">
        <v>303</v>
      </c>
      <c r="J27" s="17"/>
      <c r="K27" s="20"/>
    </row>
    <row r="28" spans="1:11" ht="47.25" customHeight="1" x14ac:dyDescent="0.3">
      <c r="A28" s="15" t="s">
        <v>304</v>
      </c>
      <c r="B28" s="53"/>
      <c r="C28" s="17"/>
      <c r="D28" s="17"/>
      <c r="E28" s="114"/>
      <c r="F28" s="19"/>
      <c r="G28" s="21">
        <v>2230</v>
      </c>
      <c r="H28" s="54">
        <v>0.92</v>
      </c>
      <c r="I28" s="112" t="s">
        <v>265</v>
      </c>
      <c r="J28" s="17"/>
      <c r="K28" s="20"/>
    </row>
    <row r="29" spans="1:11" ht="47.25" customHeight="1" x14ac:dyDescent="0.3">
      <c r="A29" s="15"/>
      <c r="B29" s="53"/>
      <c r="C29" s="17"/>
      <c r="D29" s="17"/>
      <c r="E29" s="114"/>
      <c r="F29" s="19"/>
      <c r="G29" s="21">
        <v>2240</v>
      </c>
      <c r="H29" s="54">
        <v>99.75</v>
      </c>
      <c r="I29" s="112" t="s">
        <v>305</v>
      </c>
      <c r="J29" s="17"/>
      <c r="K29" s="20"/>
    </row>
    <row r="30" spans="1:11" ht="47.25" customHeight="1" x14ac:dyDescent="0.3">
      <c r="A30" s="15"/>
      <c r="B30" s="53"/>
      <c r="C30" s="17"/>
      <c r="D30" s="17"/>
      <c r="E30" s="114"/>
      <c r="F30" s="19"/>
      <c r="G30" s="21">
        <v>2240</v>
      </c>
      <c r="H30" s="54">
        <v>63.25</v>
      </c>
      <c r="I30" s="112" t="s">
        <v>306</v>
      </c>
      <c r="J30" s="17"/>
      <c r="K30" s="20"/>
    </row>
    <row r="31" spans="1:11" ht="47.25" customHeight="1" x14ac:dyDescent="0.3">
      <c r="A31" s="15"/>
      <c r="B31" s="53"/>
      <c r="C31" s="17"/>
      <c r="D31" s="17"/>
      <c r="E31" s="114"/>
      <c r="F31" s="19"/>
      <c r="G31" s="21">
        <v>2240</v>
      </c>
      <c r="H31" s="54">
        <v>13.67</v>
      </c>
      <c r="I31" s="112" t="s">
        <v>307</v>
      </c>
      <c r="J31" s="17"/>
      <c r="K31" s="20"/>
    </row>
    <row r="32" spans="1:11" ht="47.25" customHeight="1" x14ac:dyDescent="0.3">
      <c r="A32" s="15"/>
      <c r="B32" s="53"/>
      <c r="C32" s="17"/>
      <c r="D32" s="17"/>
      <c r="E32" s="114"/>
      <c r="F32" s="19"/>
      <c r="G32" s="21">
        <v>2240</v>
      </c>
      <c r="H32" s="54">
        <v>26.31</v>
      </c>
      <c r="I32" s="112" t="s">
        <v>308</v>
      </c>
      <c r="J32" s="17"/>
      <c r="K32" s="20"/>
    </row>
    <row r="33" spans="1:11" ht="47.25" customHeight="1" x14ac:dyDescent="0.3">
      <c r="A33" s="15"/>
      <c r="B33" s="53"/>
      <c r="C33" s="17"/>
      <c r="D33" s="17"/>
      <c r="E33" s="114"/>
      <c r="F33" s="19"/>
      <c r="G33" s="21">
        <v>2240</v>
      </c>
      <c r="H33" s="54">
        <v>119.87</v>
      </c>
      <c r="I33" s="112" t="s">
        <v>309</v>
      </c>
      <c r="J33" s="17"/>
      <c r="K33" s="20"/>
    </row>
    <row r="34" spans="1:11" ht="47.25" customHeight="1" x14ac:dyDescent="0.3">
      <c r="A34" s="15"/>
      <c r="B34" s="53"/>
      <c r="C34" s="17"/>
      <c r="D34" s="17"/>
      <c r="E34" s="114"/>
      <c r="F34" s="19"/>
      <c r="G34" s="21">
        <v>2240</v>
      </c>
      <c r="H34" s="54">
        <v>72.650000000000006</v>
      </c>
      <c r="I34" s="112" t="s">
        <v>310</v>
      </c>
      <c r="J34" s="17"/>
      <c r="K34" s="20"/>
    </row>
    <row r="35" spans="1:11" ht="60" customHeight="1" x14ac:dyDescent="0.3">
      <c r="A35" s="15"/>
      <c r="B35" s="23" t="s">
        <v>42</v>
      </c>
      <c r="C35" s="24">
        <v>351.84</v>
      </c>
      <c r="D35" s="24">
        <f>SUM(D7:D20)</f>
        <v>2345.98</v>
      </c>
      <c r="E35" s="25"/>
      <c r="F35" s="26">
        <f>SUM(C35,D35)</f>
        <v>2697.82</v>
      </c>
      <c r="G35" s="27"/>
      <c r="H35" s="24">
        <f>H20+H21+H22+H23+H24+H25+H26+H27+H28+H29+H30+H31+H32+H33+H34</f>
        <v>545.17999999999995</v>
      </c>
      <c r="I35" s="25"/>
      <c r="J35" s="24">
        <f>SUM(J7:J18)+J19+J20</f>
        <v>2345.98</v>
      </c>
      <c r="K35" s="28">
        <f>C35-H35</f>
        <v>-193.33999999999997</v>
      </c>
    </row>
    <row r="36" spans="1:11" ht="19.5" customHeight="1" x14ac:dyDescent="0.3">
      <c r="A36" s="100"/>
    </row>
    <row r="37" spans="1:11" ht="12" customHeight="1" x14ac:dyDescent="0.3">
      <c r="A37" s="100"/>
    </row>
    <row r="38" spans="1:11" ht="22.5" customHeight="1" x14ac:dyDescent="0.3">
      <c r="A38" s="100"/>
      <c r="B38" s="29" t="s">
        <v>210</v>
      </c>
      <c r="F38" s="30"/>
      <c r="G38" s="31" t="s">
        <v>311</v>
      </c>
      <c r="H38" s="31"/>
    </row>
    <row r="39" spans="1:11" ht="15.6" x14ac:dyDescent="0.3">
      <c r="A39" s="117"/>
      <c r="B39" s="29"/>
      <c r="F39" s="118" t="s">
        <v>45</v>
      </c>
      <c r="G39" s="118"/>
      <c r="H39" s="118"/>
    </row>
    <row r="40" spans="1:11" ht="15.6" x14ac:dyDescent="0.3">
      <c r="B40" s="29" t="s">
        <v>46</v>
      </c>
      <c r="F40" s="30"/>
      <c r="G40" s="31" t="s">
        <v>312</v>
      </c>
      <c r="H40" s="31"/>
    </row>
    <row r="41" spans="1:11" x14ac:dyDescent="0.3">
      <c r="F41" s="118" t="s">
        <v>45</v>
      </c>
      <c r="G41" s="118"/>
      <c r="H41" s="118"/>
    </row>
    <row r="43" spans="1:11" x14ac:dyDescent="0.3">
      <c r="B43" t="s">
        <v>313</v>
      </c>
      <c r="C43" t="s">
        <v>314</v>
      </c>
    </row>
    <row r="49" spans="9:11" ht="15.6" x14ac:dyDescent="0.3">
      <c r="I49" s="21"/>
      <c r="J49" s="54"/>
      <c r="K49" s="114"/>
    </row>
    <row r="81" spans="12:13" ht="15.6" x14ac:dyDescent="0.3">
      <c r="L81" s="17"/>
      <c r="M81" s="20"/>
    </row>
    <row r="88" spans="12:13" ht="7.5" customHeight="1" x14ac:dyDescent="0.3"/>
  </sheetData>
  <mergeCells count="12">
    <mergeCell ref="G38:H38"/>
    <mergeCell ref="G40:H40"/>
    <mergeCell ref="I1:K1"/>
    <mergeCell ref="I2:K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/>
  <pageMargins left="0.19685039370078741" right="0.19685039370078741" top="0.19685039370078741" bottom="0.19685039370078741" header="0" footer="0"/>
  <pageSetup paperSize="9" scale="47" orientation="portrait" horizontalDpi="180" verticalDpi="180" r:id="rId1"/>
  <rowBreaks count="1" manualBreakCount="1">
    <brk id="44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9974-12F5-46B3-A0EF-582C9B8C6991}">
  <sheetPr>
    <pageSetUpPr fitToPage="1"/>
  </sheetPr>
  <dimension ref="A1:P29"/>
  <sheetViews>
    <sheetView zoomScaleNormal="100" workbookViewId="0">
      <selection activeCell="B7" sqref="B7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54</v>
      </c>
      <c r="N2" s="6"/>
      <c r="O2" s="6"/>
      <c r="P2" s="6"/>
    </row>
    <row r="3" spans="1:16" ht="61.5" customHeight="1" x14ac:dyDescent="0.3">
      <c r="A3" s="3"/>
      <c r="B3" s="7" t="s">
        <v>315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2" x14ac:dyDescent="0.3">
      <c r="A7" s="15">
        <v>1</v>
      </c>
      <c r="B7" s="16" t="s">
        <v>316</v>
      </c>
      <c r="C7" s="17"/>
      <c r="D7" s="17">
        <v>2823.72</v>
      </c>
      <c r="E7" s="18" t="s">
        <v>317</v>
      </c>
      <c r="F7" s="19">
        <f>SUM(C7,D7)</f>
        <v>2823.72</v>
      </c>
      <c r="G7" s="16"/>
      <c r="H7" s="17"/>
      <c r="I7" s="18" t="s">
        <v>317</v>
      </c>
      <c r="J7" s="17">
        <v>2109.1999999999998</v>
      </c>
      <c r="K7" s="20"/>
    </row>
    <row r="8" spans="1:16" ht="31.2" x14ac:dyDescent="0.3">
      <c r="A8" s="15">
        <v>2</v>
      </c>
      <c r="B8" s="18" t="s">
        <v>318</v>
      </c>
      <c r="C8" s="17"/>
      <c r="D8" s="17">
        <v>167.38</v>
      </c>
      <c r="E8" s="18" t="s">
        <v>17</v>
      </c>
      <c r="F8" s="19">
        <f t="shared" ref="F8:F20" si="0">SUM(C8,D8)</f>
        <v>167.38</v>
      </c>
      <c r="G8" s="16"/>
      <c r="H8" s="17"/>
      <c r="I8" s="18" t="s">
        <v>17</v>
      </c>
      <c r="J8" s="17">
        <v>0</v>
      </c>
      <c r="K8" s="20"/>
    </row>
    <row r="9" spans="1:16" ht="15.6" x14ac:dyDescent="0.3">
      <c r="A9" s="15">
        <v>3</v>
      </c>
      <c r="B9" s="16" t="s">
        <v>146</v>
      </c>
      <c r="C9" s="17"/>
      <c r="D9" s="17">
        <v>306.75</v>
      </c>
      <c r="E9" s="18" t="s">
        <v>17</v>
      </c>
      <c r="F9" s="19">
        <f t="shared" si="0"/>
        <v>306.75</v>
      </c>
      <c r="G9" s="16"/>
      <c r="H9" s="17"/>
      <c r="I9" s="18" t="s">
        <v>17</v>
      </c>
      <c r="J9" s="17">
        <v>0</v>
      </c>
      <c r="K9" s="20"/>
    </row>
    <row r="10" spans="1:16" ht="15.6" x14ac:dyDescent="0.3">
      <c r="A10" s="15">
        <v>4</v>
      </c>
      <c r="B10" s="16" t="s">
        <v>319</v>
      </c>
      <c r="C10" s="17"/>
      <c r="D10" s="17">
        <v>93.06</v>
      </c>
      <c r="E10" s="18" t="s">
        <v>235</v>
      </c>
      <c r="F10" s="19">
        <f t="shared" si="0"/>
        <v>93.06</v>
      </c>
      <c r="G10" s="16"/>
      <c r="H10" s="17"/>
      <c r="I10" s="18" t="s">
        <v>235</v>
      </c>
      <c r="J10" s="17">
        <v>17.41</v>
      </c>
      <c r="K10" s="20"/>
    </row>
    <row r="11" spans="1:16" ht="15.6" x14ac:dyDescent="0.3">
      <c r="A11" s="15">
        <v>5</v>
      </c>
      <c r="B11" s="16" t="s">
        <v>320</v>
      </c>
      <c r="C11" s="17"/>
      <c r="D11" s="17">
        <v>101.5</v>
      </c>
      <c r="E11" s="18" t="s">
        <v>17</v>
      </c>
      <c r="F11" s="19">
        <f t="shared" si="0"/>
        <v>101.5</v>
      </c>
      <c r="G11" s="16"/>
      <c r="H11" s="17"/>
      <c r="I11" s="18" t="s">
        <v>17</v>
      </c>
      <c r="J11" s="17">
        <v>101.5</v>
      </c>
      <c r="K11" s="20"/>
    </row>
    <row r="12" spans="1:16" ht="15.6" x14ac:dyDescent="0.3">
      <c r="A12" s="15">
        <v>6</v>
      </c>
      <c r="B12" s="16" t="s">
        <v>321</v>
      </c>
      <c r="C12" s="17"/>
      <c r="D12" s="17">
        <v>11.3</v>
      </c>
      <c r="E12" s="18" t="s">
        <v>322</v>
      </c>
      <c r="F12" s="19">
        <f t="shared" si="0"/>
        <v>11.3</v>
      </c>
      <c r="G12" s="21"/>
      <c r="H12" s="17"/>
      <c r="I12" s="18" t="s">
        <v>322</v>
      </c>
      <c r="J12" s="17">
        <v>11.3</v>
      </c>
      <c r="K12" s="20"/>
    </row>
    <row r="13" spans="1:16" ht="31.2" x14ac:dyDescent="0.3">
      <c r="A13" s="15">
        <v>7</v>
      </c>
      <c r="B13" s="18" t="s">
        <v>323</v>
      </c>
      <c r="C13" s="17"/>
      <c r="D13" s="17">
        <v>3</v>
      </c>
      <c r="E13" s="18" t="s">
        <v>324</v>
      </c>
      <c r="F13" s="19">
        <f t="shared" si="0"/>
        <v>3</v>
      </c>
      <c r="G13" s="21"/>
      <c r="H13" s="17"/>
      <c r="I13" s="18" t="s">
        <v>324</v>
      </c>
      <c r="J13" s="17">
        <v>3</v>
      </c>
      <c r="K13" s="20"/>
    </row>
    <row r="14" spans="1:16" ht="31.2" x14ac:dyDescent="0.3">
      <c r="A14" s="15">
        <v>8</v>
      </c>
      <c r="B14" s="18" t="s">
        <v>325</v>
      </c>
      <c r="C14" s="17"/>
      <c r="D14" s="17">
        <v>76.069999999999993</v>
      </c>
      <c r="E14" s="18" t="s">
        <v>326</v>
      </c>
      <c r="F14" s="19">
        <f t="shared" si="0"/>
        <v>76.069999999999993</v>
      </c>
      <c r="G14" s="16"/>
      <c r="H14" s="17"/>
      <c r="I14" s="18" t="s">
        <v>326</v>
      </c>
      <c r="J14" s="17">
        <v>76.069999999999993</v>
      </c>
      <c r="K14" s="20"/>
    </row>
    <row r="15" spans="1:16" ht="31.2" x14ac:dyDescent="0.3">
      <c r="A15" s="21">
        <v>9</v>
      </c>
      <c r="B15" s="16" t="s">
        <v>327</v>
      </c>
      <c r="C15" s="17"/>
      <c r="D15" s="17">
        <v>6.08</v>
      </c>
      <c r="E15" s="18" t="s">
        <v>52</v>
      </c>
      <c r="F15" s="19">
        <f t="shared" si="0"/>
        <v>6.08</v>
      </c>
      <c r="G15" s="16"/>
      <c r="H15" s="17"/>
      <c r="I15" s="18" t="s">
        <v>52</v>
      </c>
      <c r="J15" s="17">
        <v>6.08</v>
      </c>
      <c r="K15" s="20"/>
    </row>
    <row r="16" spans="1:16" ht="38.25" customHeight="1" x14ac:dyDescent="0.3">
      <c r="A16" s="21">
        <v>10</v>
      </c>
      <c r="B16" s="16" t="s">
        <v>328</v>
      </c>
      <c r="C16" s="17"/>
      <c r="D16" s="17">
        <v>4.4000000000000004</v>
      </c>
      <c r="E16" s="18" t="s">
        <v>52</v>
      </c>
      <c r="F16" s="19">
        <f t="shared" si="0"/>
        <v>4.4000000000000004</v>
      </c>
      <c r="G16" s="16"/>
      <c r="H16" s="17"/>
      <c r="I16" s="18" t="s">
        <v>52</v>
      </c>
      <c r="J16" s="17">
        <v>4.4000000000000004</v>
      </c>
      <c r="K16" s="20"/>
    </row>
    <row r="17" spans="1:11" ht="62.4" x14ac:dyDescent="0.3">
      <c r="A17" s="15">
        <v>11</v>
      </c>
      <c r="B17" s="16" t="s">
        <v>41</v>
      </c>
      <c r="C17" s="17">
        <v>47.25</v>
      </c>
      <c r="D17" s="17"/>
      <c r="E17" s="18"/>
      <c r="F17" s="19">
        <f t="shared" si="0"/>
        <v>47.25</v>
      </c>
      <c r="G17" s="57">
        <v>2210</v>
      </c>
      <c r="H17" s="17">
        <v>28.06</v>
      </c>
      <c r="I17" s="18" t="s">
        <v>329</v>
      </c>
      <c r="J17" s="17"/>
      <c r="K17" s="20"/>
    </row>
    <row r="18" spans="1:11" ht="46.8" x14ac:dyDescent="0.3">
      <c r="A18" s="15">
        <v>12</v>
      </c>
      <c r="B18" s="16" t="s">
        <v>330</v>
      </c>
      <c r="C18" s="17">
        <v>3.5</v>
      </c>
      <c r="D18" s="17"/>
      <c r="E18" s="18"/>
      <c r="F18" s="19">
        <f t="shared" si="0"/>
        <v>3.5</v>
      </c>
      <c r="G18" s="57">
        <v>2240</v>
      </c>
      <c r="H18" s="17">
        <v>22.69</v>
      </c>
      <c r="I18" s="18" t="s">
        <v>331</v>
      </c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22"/>
      <c r="B20" s="23" t="s">
        <v>42</v>
      </c>
      <c r="C20" s="24">
        <f>SUM(C7:C19)</f>
        <v>50.75</v>
      </c>
      <c r="D20" s="24">
        <f>SUM(D7:D19)</f>
        <v>3593.26</v>
      </c>
      <c r="E20" s="25"/>
      <c r="F20" s="26">
        <f t="shared" si="0"/>
        <v>3644.01</v>
      </c>
      <c r="G20" s="27"/>
      <c r="H20" s="24">
        <f>SUM(H7:H19)</f>
        <v>50.75</v>
      </c>
      <c r="I20" s="25"/>
      <c r="J20" s="24">
        <f>SUM(J7:J19)</f>
        <v>2328.96</v>
      </c>
      <c r="K20" s="28">
        <f>C20-H20</f>
        <v>0</v>
      </c>
    </row>
    <row r="23" spans="1:11" ht="15.6" x14ac:dyDescent="0.3">
      <c r="B23" s="29" t="s">
        <v>210</v>
      </c>
      <c r="F23" s="30"/>
      <c r="G23" s="31" t="s">
        <v>332</v>
      </c>
      <c r="H23" s="31"/>
    </row>
    <row r="24" spans="1:11" x14ac:dyDescent="0.3">
      <c r="B24" s="29"/>
      <c r="F24" s="33" t="s">
        <v>45</v>
      </c>
      <c r="G24" s="33"/>
      <c r="H24" s="33"/>
    </row>
    <row r="25" spans="1:11" ht="15.6" x14ac:dyDescent="0.3">
      <c r="B25" s="29" t="s">
        <v>46</v>
      </c>
      <c r="F25" s="30"/>
      <c r="G25" s="31" t="s">
        <v>333</v>
      </c>
      <c r="H25" s="32"/>
    </row>
    <row r="26" spans="1:11" x14ac:dyDescent="0.3">
      <c r="F26" s="33" t="s">
        <v>45</v>
      </c>
      <c r="G26" s="33"/>
      <c r="H26" s="33"/>
    </row>
    <row r="29" spans="1:11" x14ac:dyDescent="0.3">
      <c r="B29" s="119" t="s">
        <v>334</v>
      </c>
      <c r="C29" s="119"/>
    </row>
  </sheetData>
  <mergeCells count="13">
    <mergeCell ref="G23:H23"/>
    <mergeCell ref="G25:H25"/>
    <mergeCell ref="B29:C29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7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AD95-CA9F-4FB6-96AF-7A27CB38B936}">
  <sheetPr>
    <pageSetUpPr fitToPage="1"/>
  </sheetPr>
  <dimension ref="A1:P26"/>
  <sheetViews>
    <sheetView zoomScale="80" zoomScaleNormal="80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231</v>
      </c>
      <c r="N2" s="6"/>
      <c r="O2" s="6"/>
      <c r="P2" s="6"/>
    </row>
    <row r="3" spans="1:16" ht="61.5" customHeight="1" x14ac:dyDescent="0.3">
      <c r="A3" s="3"/>
      <c r="B3" s="7" t="s">
        <v>335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2" x14ac:dyDescent="0.3">
      <c r="A7" s="15">
        <v>1</v>
      </c>
      <c r="B7" s="43" t="s">
        <v>156</v>
      </c>
      <c r="C7" s="120">
        <v>72.209999999999994</v>
      </c>
      <c r="D7" s="120"/>
      <c r="E7" s="42"/>
      <c r="F7" s="121">
        <f>SUM(C7,D7)</f>
        <v>72.209999999999994</v>
      </c>
      <c r="G7" s="43">
        <v>2240</v>
      </c>
      <c r="H7" s="120">
        <v>2</v>
      </c>
      <c r="I7" s="42" t="s">
        <v>336</v>
      </c>
      <c r="J7" s="120"/>
      <c r="K7" s="20"/>
    </row>
    <row r="8" spans="1:16" ht="46.8" x14ac:dyDescent="0.3">
      <c r="A8" s="15">
        <v>2</v>
      </c>
      <c r="B8" s="43"/>
      <c r="C8" s="120"/>
      <c r="D8" s="120"/>
      <c r="E8" s="42"/>
      <c r="F8" s="121">
        <f t="shared" ref="F8:F20" si="0">SUM(C8,D8)</f>
        <v>0</v>
      </c>
      <c r="G8" s="43">
        <v>2240</v>
      </c>
      <c r="H8" s="120">
        <v>2</v>
      </c>
      <c r="I8" s="42" t="s">
        <v>337</v>
      </c>
      <c r="J8" s="120"/>
      <c r="K8" s="20"/>
    </row>
    <row r="9" spans="1:16" ht="93.6" x14ac:dyDescent="0.3">
      <c r="A9" s="15">
        <v>3</v>
      </c>
      <c r="B9" s="43"/>
      <c r="C9" s="120"/>
      <c r="D9" s="120"/>
      <c r="E9" s="42"/>
      <c r="F9" s="121">
        <f t="shared" si="0"/>
        <v>0</v>
      </c>
      <c r="G9" s="43">
        <v>2240</v>
      </c>
      <c r="H9" s="120">
        <v>35.200000000000003</v>
      </c>
      <c r="I9" s="42" t="s">
        <v>338</v>
      </c>
      <c r="J9" s="120"/>
      <c r="K9" s="20"/>
    </row>
    <row r="10" spans="1:16" ht="31.2" x14ac:dyDescent="0.3">
      <c r="A10" s="15">
        <v>4</v>
      </c>
      <c r="B10" s="42" t="s">
        <v>339</v>
      </c>
      <c r="C10" s="120"/>
      <c r="D10" s="120">
        <v>0.2</v>
      </c>
      <c r="E10" s="42" t="s">
        <v>340</v>
      </c>
      <c r="F10" s="121">
        <f t="shared" si="0"/>
        <v>0.2</v>
      </c>
      <c r="G10" s="43">
        <v>2210</v>
      </c>
      <c r="H10" s="120"/>
      <c r="I10" s="42" t="str">
        <f>E10</f>
        <v>Гантелі</v>
      </c>
      <c r="J10" s="120">
        <f>D10</f>
        <v>0.2</v>
      </c>
      <c r="K10" s="20"/>
    </row>
    <row r="11" spans="1:16" ht="31.2" x14ac:dyDescent="0.3">
      <c r="A11" s="15">
        <v>5</v>
      </c>
      <c r="B11" s="43" t="s">
        <v>341</v>
      </c>
      <c r="C11" s="120"/>
      <c r="D11" s="120">
        <v>2.04</v>
      </c>
      <c r="E11" s="42" t="s">
        <v>342</v>
      </c>
      <c r="F11" s="121">
        <f t="shared" si="0"/>
        <v>2.04</v>
      </c>
      <c r="G11" s="43">
        <v>2220</v>
      </c>
      <c r="H11" s="120"/>
      <c r="I11" s="42" t="str">
        <f t="shared" ref="I11:I16" si="1">E11</f>
        <v xml:space="preserve">Ньюропентин, капсули </v>
      </c>
      <c r="J11" s="120">
        <f t="shared" ref="J11:J16" si="2">D11</f>
        <v>2.04</v>
      </c>
      <c r="K11" s="20"/>
    </row>
    <row r="12" spans="1:16" ht="218.4" x14ac:dyDescent="0.3">
      <c r="A12" s="15">
        <v>6</v>
      </c>
      <c r="B12" s="42" t="s">
        <v>343</v>
      </c>
      <c r="C12" s="120"/>
      <c r="D12" s="120">
        <v>14.2</v>
      </c>
      <c r="E12" s="42" t="s">
        <v>344</v>
      </c>
      <c r="F12" s="121">
        <f t="shared" si="0"/>
        <v>14.2</v>
      </c>
      <c r="G12" s="43">
        <v>2220</v>
      </c>
      <c r="H12" s="120"/>
      <c r="I12" s="42" t="s">
        <v>344</v>
      </c>
      <c r="J12" s="120">
        <f t="shared" si="2"/>
        <v>14.2</v>
      </c>
      <c r="K12" s="20"/>
    </row>
    <row r="13" spans="1:16" ht="124.8" x14ac:dyDescent="0.3">
      <c r="A13" s="15">
        <v>7</v>
      </c>
      <c r="B13" s="43" t="s">
        <v>345</v>
      </c>
      <c r="C13" s="120"/>
      <c r="D13" s="120">
        <v>2.9</v>
      </c>
      <c r="E13" s="42" t="s">
        <v>346</v>
      </c>
      <c r="F13" s="121">
        <f t="shared" si="0"/>
        <v>2.9</v>
      </c>
      <c r="G13" s="43">
        <v>2220</v>
      </c>
      <c r="H13" s="120"/>
      <c r="I13" s="42" t="str">
        <f t="shared" si="1"/>
        <v>Тридуктан МВ табл. 35 мг  №20; Клівас 10 табл. в/о 10 мг; Клівас 20 табл. в/о 20 мг №10; Діокор Соло 160 табл. 160 мг Соц №10; Діфорс</v>
      </c>
      <c r="J13" s="120">
        <f t="shared" si="2"/>
        <v>2.9</v>
      </c>
      <c r="K13" s="20"/>
    </row>
    <row r="14" spans="1:16" ht="109.2" x14ac:dyDescent="0.3">
      <c r="A14" s="15">
        <v>8</v>
      </c>
      <c r="B14" s="42" t="s">
        <v>347</v>
      </c>
      <c r="C14" s="120"/>
      <c r="D14" s="120">
        <v>46.53</v>
      </c>
      <c r="E14" s="42" t="s">
        <v>348</v>
      </c>
      <c r="F14" s="121">
        <f t="shared" si="0"/>
        <v>46.53</v>
      </c>
      <c r="G14" s="43">
        <v>2210</v>
      </c>
      <c r="H14" s="120"/>
      <c r="I14" s="42" t="str">
        <f t="shared" si="1"/>
        <v>Інвалідні візки без механізму для пересування у розібраному стані; запасні частини до інвалідних візків</v>
      </c>
      <c r="J14" s="120">
        <f t="shared" si="2"/>
        <v>46.53</v>
      </c>
      <c r="K14" s="20"/>
    </row>
    <row r="15" spans="1:16" ht="46.8" x14ac:dyDescent="0.3">
      <c r="A15" s="21">
        <v>9</v>
      </c>
      <c r="B15" s="42" t="s">
        <v>349</v>
      </c>
      <c r="C15" s="120"/>
      <c r="D15" s="120">
        <v>1.5</v>
      </c>
      <c r="E15" s="42" t="s">
        <v>350</v>
      </c>
      <c r="F15" s="121">
        <f t="shared" si="0"/>
        <v>1.5</v>
      </c>
      <c r="G15" s="43">
        <v>2220</v>
      </c>
      <c r="H15" s="120"/>
      <c r="I15" s="42" t="str">
        <f t="shared" si="1"/>
        <v>Лідокаїн-Здоров"я ; Тахибен р-н</v>
      </c>
      <c r="J15" s="120">
        <f t="shared" si="2"/>
        <v>1.5</v>
      </c>
      <c r="K15" s="20"/>
    </row>
    <row r="16" spans="1:16" ht="31.2" x14ac:dyDescent="0.3">
      <c r="A16" s="21">
        <v>10</v>
      </c>
      <c r="B16" s="43" t="s">
        <v>41</v>
      </c>
      <c r="C16" s="120"/>
      <c r="D16" s="120">
        <v>0.6</v>
      </c>
      <c r="E16" s="42" t="s">
        <v>351</v>
      </c>
      <c r="F16" s="121">
        <f t="shared" si="0"/>
        <v>0.6</v>
      </c>
      <c r="G16" s="43">
        <v>2210</v>
      </c>
      <c r="H16" s="120"/>
      <c r="I16" s="42" t="str">
        <f t="shared" si="1"/>
        <v>Стек платформа "AEROBIC STEP"</v>
      </c>
      <c r="J16" s="120">
        <f t="shared" si="2"/>
        <v>0.6</v>
      </c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21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22"/>
      <c r="B20" s="23" t="s">
        <v>42</v>
      </c>
      <c r="C20" s="24">
        <f>SUM(C7:C19)</f>
        <v>72.209999999999994</v>
      </c>
      <c r="D20" s="24">
        <f>SUM(D7:D19)</f>
        <v>67.97</v>
      </c>
      <c r="E20" s="25"/>
      <c r="F20" s="26">
        <f t="shared" si="0"/>
        <v>140.18</v>
      </c>
      <c r="G20" s="27"/>
      <c r="H20" s="24">
        <f>SUM(H7:H19)</f>
        <v>39.200000000000003</v>
      </c>
      <c r="I20" s="25"/>
      <c r="J20" s="24">
        <f>SUM(J7:J19)</f>
        <v>67.97</v>
      </c>
      <c r="K20" s="28">
        <f>C20-H20</f>
        <v>33.009999999999991</v>
      </c>
    </row>
    <row r="23" spans="1:11" ht="15.6" x14ac:dyDescent="0.3">
      <c r="B23" s="29" t="s">
        <v>210</v>
      </c>
      <c r="F23" s="30"/>
      <c r="G23" s="31" t="s">
        <v>352</v>
      </c>
      <c r="H23" s="32"/>
    </row>
    <row r="24" spans="1:11" x14ac:dyDescent="0.3">
      <c r="B24" s="29"/>
      <c r="F24" s="33" t="s">
        <v>45</v>
      </c>
      <c r="G24" s="33"/>
      <c r="H24" s="33"/>
    </row>
    <row r="25" spans="1:11" ht="15.6" x14ac:dyDescent="0.3">
      <c r="B25" s="29" t="s">
        <v>46</v>
      </c>
      <c r="F25" s="30"/>
      <c r="G25" s="31" t="s">
        <v>353</v>
      </c>
      <c r="H25" s="32"/>
    </row>
    <row r="26" spans="1:11" x14ac:dyDescent="0.3">
      <c r="F26" s="33" t="s">
        <v>45</v>
      </c>
      <c r="G26" s="33"/>
      <c r="H26" s="33"/>
    </row>
  </sheetData>
  <mergeCells count="12">
    <mergeCell ref="G23:H23"/>
    <mergeCell ref="G25:H2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C0B3-60ED-4105-8C2D-25224DCFD4D9}">
  <sheetPr>
    <pageSetUpPr fitToPage="1"/>
  </sheetPr>
  <dimension ref="A1:P36"/>
  <sheetViews>
    <sheetView zoomScale="70" zoomScaleNormal="70" workbookViewId="0">
      <selection activeCell="C6" sqref="C6"/>
    </sheetView>
  </sheetViews>
  <sheetFormatPr defaultRowHeight="14.4" x14ac:dyDescent="0.3"/>
  <cols>
    <col min="1" max="1" width="7.33203125" customWidth="1"/>
    <col min="2" max="2" width="27.6640625" customWidth="1"/>
    <col min="3" max="3" width="12.44140625" customWidth="1"/>
    <col min="4" max="4" width="12.88671875" customWidth="1"/>
    <col min="5" max="5" width="22" customWidth="1"/>
    <col min="6" max="6" width="13.5546875" customWidth="1"/>
    <col min="7" max="7" width="16.5546875" customWidth="1"/>
    <col min="8" max="8" width="10" customWidth="1"/>
    <col min="9" max="9" width="22.33203125" customWidth="1"/>
    <col min="10" max="10" width="10.88671875" customWidth="1"/>
    <col min="11" max="11" width="15.5546875" customWidth="1"/>
    <col min="257" max="257" width="7.33203125" customWidth="1"/>
    <col min="258" max="258" width="27.6640625" customWidth="1"/>
    <col min="259" max="259" width="12.44140625" customWidth="1"/>
    <col min="260" max="260" width="12.88671875" customWidth="1"/>
    <col min="261" max="261" width="22" customWidth="1"/>
    <col min="262" max="262" width="13.5546875" customWidth="1"/>
    <col min="263" max="263" width="16.5546875" customWidth="1"/>
    <col min="264" max="264" width="10" customWidth="1"/>
    <col min="265" max="265" width="22.33203125" customWidth="1"/>
    <col min="266" max="266" width="10.88671875" customWidth="1"/>
    <col min="267" max="267" width="15.5546875" customWidth="1"/>
    <col min="513" max="513" width="7.33203125" customWidth="1"/>
    <col min="514" max="514" width="27.6640625" customWidth="1"/>
    <col min="515" max="515" width="12.44140625" customWidth="1"/>
    <col min="516" max="516" width="12.88671875" customWidth="1"/>
    <col min="517" max="517" width="22" customWidth="1"/>
    <col min="518" max="518" width="13.5546875" customWidth="1"/>
    <col min="519" max="519" width="16.5546875" customWidth="1"/>
    <col min="520" max="520" width="10" customWidth="1"/>
    <col min="521" max="521" width="22.33203125" customWidth="1"/>
    <col min="522" max="522" width="10.88671875" customWidth="1"/>
    <col min="523" max="523" width="15.5546875" customWidth="1"/>
    <col min="769" max="769" width="7.33203125" customWidth="1"/>
    <col min="770" max="770" width="27.6640625" customWidth="1"/>
    <col min="771" max="771" width="12.44140625" customWidth="1"/>
    <col min="772" max="772" width="12.88671875" customWidth="1"/>
    <col min="773" max="773" width="22" customWidth="1"/>
    <col min="774" max="774" width="13.5546875" customWidth="1"/>
    <col min="775" max="775" width="16.5546875" customWidth="1"/>
    <col min="776" max="776" width="10" customWidth="1"/>
    <col min="777" max="777" width="22.33203125" customWidth="1"/>
    <col min="778" max="778" width="10.88671875" customWidth="1"/>
    <col min="779" max="779" width="15.5546875" customWidth="1"/>
    <col min="1025" max="1025" width="7.33203125" customWidth="1"/>
    <col min="1026" max="1026" width="27.6640625" customWidth="1"/>
    <col min="1027" max="1027" width="12.44140625" customWidth="1"/>
    <col min="1028" max="1028" width="12.88671875" customWidth="1"/>
    <col min="1029" max="1029" width="22" customWidth="1"/>
    <col min="1030" max="1030" width="13.5546875" customWidth="1"/>
    <col min="1031" max="1031" width="16.5546875" customWidth="1"/>
    <col min="1032" max="1032" width="10" customWidth="1"/>
    <col min="1033" max="1033" width="22.33203125" customWidth="1"/>
    <col min="1034" max="1034" width="10.88671875" customWidth="1"/>
    <col min="1035" max="1035" width="15.5546875" customWidth="1"/>
    <col min="1281" max="1281" width="7.33203125" customWidth="1"/>
    <col min="1282" max="1282" width="27.6640625" customWidth="1"/>
    <col min="1283" max="1283" width="12.44140625" customWidth="1"/>
    <col min="1284" max="1284" width="12.88671875" customWidth="1"/>
    <col min="1285" max="1285" width="22" customWidth="1"/>
    <col min="1286" max="1286" width="13.5546875" customWidth="1"/>
    <col min="1287" max="1287" width="16.5546875" customWidth="1"/>
    <col min="1288" max="1288" width="10" customWidth="1"/>
    <col min="1289" max="1289" width="22.33203125" customWidth="1"/>
    <col min="1290" max="1290" width="10.88671875" customWidth="1"/>
    <col min="1291" max="1291" width="15.5546875" customWidth="1"/>
    <col min="1537" max="1537" width="7.33203125" customWidth="1"/>
    <col min="1538" max="1538" width="27.6640625" customWidth="1"/>
    <col min="1539" max="1539" width="12.44140625" customWidth="1"/>
    <col min="1540" max="1540" width="12.88671875" customWidth="1"/>
    <col min="1541" max="1541" width="22" customWidth="1"/>
    <col min="1542" max="1542" width="13.5546875" customWidth="1"/>
    <col min="1543" max="1543" width="16.5546875" customWidth="1"/>
    <col min="1544" max="1544" width="10" customWidth="1"/>
    <col min="1545" max="1545" width="22.33203125" customWidth="1"/>
    <col min="1546" max="1546" width="10.88671875" customWidth="1"/>
    <col min="1547" max="1547" width="15.5546875" customWidth="1"/>
    <col min="1793" max="1793" width="7.33203125" customWidth="1"/>
    <col min="1794" max="1794" width="27.6640625" customWidth="1"/>
    <col min="1795" max="1795" width="12.44140625" customWidth="1"/>
    <col min="1796" max="1796" width="12.88671875" customWidth="1"/>
    <col min="1797" max="1797" width="22" customWidth="1"/>
    <col min="1798" max="1798" width="13.5546875" customWidth="1"/>
    <col min="1799" max="1799" width="16.5546875" customWidth="1"/>
    <col min="1800" max="1800" width="10" customWidth="1"/>
    <col min="1801" max="1801" width="22.33203125" customWidth="1"/>
    <col min="1802" max="1802" width="10.88671875" customWidth="1"/>
    <col min="1803" max="1803" width="15.5546875" customWidth="1"/>
    <col min="2049" max="2049" width="7.33203125" customWidth="1"/>
    <col min="2050" max="2050" width="27.6640625" customWidth="1"/>
    <col min="2051" max="2051" width="12.44140625" customWidth="1"/>
    <col min="2052" max="2052" width="12.88671875" customWidth="1"/>
    <col min="2053" max="2053" width="22" customWidth="1"/>
    <col min="2054" max="2054" width="13.5546875" customWidth="1"/>
    <col min="2055" max="2055" width="16.5546875" customWidth="1"/>
    <col min="2056" max="2056" width="10" customWidth="1"/>
    <col min="2057" max="2057" width="22.33203125" customWidth="1"/>
    <col min="2058" max="2058" width="10.88671875" customWidth="1"/>
    <col min="2059" max="2059" width="15.5546875" customWidth="1"/>
    <col min="2305" max="2305" width="7.33203125" customWidth="1"/>
    <col min="2306" max="2306" width="27.6640625" customWidth="1"/>
    <col min="2307" max="2307" width="12.44140625" customWidth="1"/>
    <col min="2308" max="2308" width="12.88671875" customWidth="1"/>
    <col min="2309" max="2309" width="22" customWidth="1"/>
    <col min="2310" max="2310" width="13.5546875" customWidth="1"/>
    <col min="2311" max="2311" width="16.5546875" customWidth="1"/>
    <col min="2312" max="2312" width="10" customWidth="1"/>
    <col min="2313" max="2313" width="22.33203125" customWidth="1"/>
    <col min="2314" max="2314" width="10.88671875" customWidth="1"/>
    <col min="2315" max="2315" width="15.5546875" customWidth="1"/>
    <col min="2561" max="2561" width="7.33203125" customWidth="1"/>
    <col min="2562" max="2562" width="27.6640625" customWidth="1"/>
    <col min="2563" max="2563" width="12.44140625" customWidth="1"/>
    <col min="2564" max="2564" width="12.88671875" customWidth="1"/>
    <col min="2565" max="2565" width="22" customWidth="1"/>
    <col min="2566" max="2566" width="13.5546875" customWidth="1"/>
    <col min="2567" max="2567" width="16.5546875" customWidth="1"/>
    <col min="2568" max="2568" width="10" customWidth="1"/>
    <col min="2569" max="2569" width="22.33203125" customWidth="1"/>
    <col min="2570" max="2570" width="10.88671875" customWidth="1"/>
    <col min="2571" max="2571" width="15.5546875" customWidth="1"/>
    <col min="2817" max="2817" width="7.33203125" customWidth="1"/>
    <col min="2818" max="2818" width="27.6640625" customWidth="1"/>
    <col min="2819" max="2819" width="12.44140625" customWidth="1"/>
    <col min="2820" max="2820" width="12.88671875" customWidth="1"/>
    <col min="2821" max="2821" width="22" customWidth="1"/>
    <col min="2822" max="2822" width="13.5546875" customWidth="1"/>
    <col min="2823" max="2823" width="16.5546875" customWidth="1"/>
    <col min="2824" max="2824" width="10" customWidth="1"/>
    <col min="2825" max="2825" width="22.33203125" customWidth="1"/>
    <col min="2826" max="2826" width="10.88671875" customWidth="1"/>
    <col min="2827" max="2827" width="15.5546875" customWidth="1"/>
    <col min="3073" max="3073" width="7.33203125" customWidth="1"/>
    <col min="3074" max="3074" width="27.6640625" customWidth="1"/>
    <col min="3075" max="3075" width="12.44140625" customWidth="1"/>
    <col min="3076" max="3076" width="12.88671875" customWidth="1"/>
    <col min="3077" max="3077" width="22" customWidth="1"/>
    <col min="3078" max="3078" width="13.5546875" customWidth="1"/>
    <col min="3079" max="3079" width="16.5546875" customWidth="1"/>
    <col min="3080" max="3080" width="10" customWidth="1"/>
    <col min="3081" max="3081" width="22.33203125" customWidth="1"/>
    <col min="3082" max="3082" width="10.88671875" customWidth="1"/>
    <col min="3083" max="3083" width="15.5546875" customWidth="1"/>
    <col min="3329" max="3329" width="7.33203125" customWidth="1"/>
    <col min="3330" max="3330" width="27.6640625" customWidth="1"/>
    <col min="3331" max="3331" width="12.44140625" customWidth="1"/>
    <col min="3332" max="3332" width="12.88671875" customWidth="1"/>
    <col min="3333" max="3333" width="22" customWidth="1"/>
    <col min="3334" max="3334" width="13.5546875" customWidth="1"/>
    <col min="3335" max="3335" width="16.5546875" customWidth="1"/>
    <col min="3336" max="3336" width="10" customWidth="1"/>
    <col min="3337" max="3337" width="22.33203125" customWidth="1"/>
    <col min="3338" max="3338" width="10.88671875" customWidth="1"/>
    <col min="3339" max="3339" width="15.5546875" customWidth="1"/>
    <col min="3585" max="3585" width="7.33203125" customWidth="1"/>
    <col min="3586" max="3586" width="27.6640625" customWidth="1"/>
    <col min="3587" max="3587" width="12.44140625" customWidth="1"/>
    <col min="3588" max="3588" width="12.88671875" customWidth="1"/>
    <col min="3589" max="3589" width="22" customWidth="1"/>
    <col min="3590" max="3590" width="13.5546875" customWidth="1"/>
    <col min="3591" max="3591" width="16.5546875" customWidth="1"/>
    <col min="3592" max="3592" width="10" customWidth="1"/>
    <col min="3593" max="3593" width="22.33203125" customWidth="1"/>
    <col min="3594" max="3594" width="10.88671875" customWidth="1"/>
    <col min="3595" max="3595" width="15.5546875" customWidth="1"/>
    <col min="3841" max="3841" width="7.33203125" customWidth="1"/>
    <col min="3842" max="3842" width="27.6640625" customWidth="1"/>
    <col min="3843" max="3843" width="12.44140625" customWidth="1"/>
    <col min="3844" max="3844" width="12.88671875" customWidth="1"/>
    <col min="3845" max="3845" width="22" customWidth="1"/>
    <col min="3846" max="3846" width="13.5546875" customWidth="1"/>
    <col min="3847" max="3847" width="16.5546875" customWidth="1"/>
    <col min="3848" max="3848" width="10" customWidth="1"/>
    <col min="3849" max="3849" width="22.33203125" customWidth="1"/>
    <col min="3850" max="3850" width="10.88671875" customWidth="1"/>
    <col min="3851" max="3851" width="15.5546875" customWidth="1"/>
    <col min="4097" max="4097" width="7.33203125" customWidth="1"/>
    <col min="4098" max="4098" width="27.6640625" customWidth="1"/>
    <col min="4099" max="4099" width="12.44140625" customWidth="1"/>
    <col min="4100" max="4100" width="12.88671875" customWidth="1"/>
    <col min="4101" max="4101" width="22" customWidth="1"/>
    <col min="4102" max="4102" width="13.5546875" customWidth="1"/>
    <col min="4103" max="4103" width="16.5546875" customWidth="1"/>
    <col min="4104" max="4104" width="10" customWidth="1"/>
    <col min="4105" max="4105" width="22.33203125" customWidth="1"/>
    <col min="4106" max="4106" width="10.88671875" customWidth="1"/>
    <col min="4107" max="4107" width="15.5546875" customWidth="1"/>
    <col min="4353" max="4353" width="7.33203125" customWidth="1"/>
    <col min="4354" max="4354" width="27.6640625" customWidth="1"/>
    <col min="4355" max="4355" width="12.44140625" customWidth="1"/>
    <col min="4356" max="4356" width="12.88671875" customWidth="1"/>
    <col min="4357" max="4357" width="22" customWidth="1"/>
    <col min="4358" max="4358" width="13.5546875" customWidth="1"/>
    <col min="4359" max="4359" width="16.5546875" customWidth="1"/>
    <col min="4360" max="4360" width="10" customWidth="1"/>
    <col min="4361" max="4361" width="22.33203125" customWidth="1"/>
    <col min="4362" max="4362" width="10.88671875" customWidth="1"/>
    <col min="4363" max="4363" width="15.5546875" customWidth="1"/>
    <col min="4609" max="4609" width="7.33203125" customWidth="1"/>
    <col min="4610" max="4610" width="27.6640625" customWidth="1"/>
    <col min="4611" max="4611" width="12.44140625" customWidth="1"/>
    <col min="4612" max="4612" width="12.88671875" customWidth="1"/>
    <col min="4613" max="4613" width="22" customWidth="1"/>
    <col min="4614" max="4614" width="13.5546875" customWidth="1"/>
    <col min="4615" max="4615" width="16.5546875" customWidth="1"/>
    <col min="4616" max="4616" width="10" customWidth="1"/>
    <col min="4617" max="4617" width="22.33203125" customWidth="1"/>
    <col min="4618" max="4618" width="10.88671875" customWidth="1"/>
    <col min="4619" max="4619" width="15.5546875" customWidth="1"/>
    <col min="4865" max="4865" width="7.33203125" customWidth="1"/>
    <col min="4866" max="4866" width="27.6640625" customWidth="1"/>
    <col min="4867" max="4867" width="12.44140625" customWidth="1"/>
    <col min="4868" max="4868" width="12.88671875" customWidth="1"/>
    <col min="4869" max="4869" width="22" customWidth="1"/>
    <col min="4870" max="4870" width="13.5546875" customWidth="1"/>
    <col min="4871" max="4871" width="16.5546875" customWidth="1"/>
    <col min="4872" max="4872" width="10" customWidth="1"/>
    <col min="4873" max="4873" width="22.33203125" customWidth="1"/>
    <col min="4874" max="4874" width="10.88671875" customWidth="1"/>
    <col min="4875" max="4875" width="15.5546875" customWidth="1"/>
    <col min="5121" max="5121" width="7.33203125" customWidth="1"/>
    <col min="5122" max="5122" width="27.6640625" customWidth="1"/>
    <col min="5123" max="5123" width="12.44140625" customWidth="1"/>
    <col min="5124" max="5124" width="12.88671875" customWidth="1"/>
    <col min="5125" max="5125" width="22" customWidth="1"/>
    <col min="5126" max="5126" width="13.5546875" customWidth="1"/>
    <col min="5127" max="5127" width="16.5546875" customWidth="1"/>
    <col min="5128" max="5128" width="10" customWidth="1"/>
    <col min="5129" max="5129" width="22.33203125" customWidth="1"/>
    <col min="5130" max="5130" width="10.88671875" customWidth="1"/>
    <col min="5131" max="5131" width="15.5546875" customWidth="1"/>
    <col min="5377" max="5377" width="7.33203125" customWidth="1"/>
    <col min="5378" max="5378" width="27.6640625" customWidth="1"/>
    <col min="5379" max="5379" width="12.44140625" customWidth="1"/>
    <col min="5380" max="5380" width="12.88671875" customWidth="1"/>
    <col min="5381" max="5381" width="22" customWidth="1"/>
    <col min="5382" max="5382" width="13.5546875" customWidth="1"/>
    <col min="5383" max="5383" width="16.5546875" customWidth="1"/>
    <col min="5384" max="5384" width="10" customWidth="1"/>
    <col min="5385" max="5385" width="22.33203125" customWidth="1"/>
    <col min="5386" max="5386" width="10.88671875" customWidth="1"/>
    <col min="5387" max="5387" width="15.5546875" customWidth="1"/>
    <col min="5633" max="5633" width="7.33203125" customWidth="1"/>
    <col min="5634" max="5634" width="27.6640625" customWidth="1"/>
    <col min="5635" max="5635" width="12.44140625" customWidth="1"/>
    <col min="5636" max="5636" width="12.88671875" customWidth="1"/>
    <col min="5637" max="5637" width="22" customWidth="1"/>
    <col min="5638" max="5638" width="13.5546875" customWidth="1"/>
    <col min="5639" max="5639" width="16.5546875" customWidth="1"/>
    <col min="5640" max="5640" width="10" customWidth="1"/>
    <col min="5641" max="5641" width="22.33203125" customWidth="1"/>
    <col min="5642" max="5642" width="10.88671875" customWidth="1"/>
    <col min="5643" max="5643" width="15.5546875" customWidth="1"/>
    <col min="5889" max="5889" width="7.33203125" customWidth="1"/>
    <col min="5890" max="5890" width="27.6640625" customWidth="1"/>
    <col min="5891" max="5891" width="12.44140625" customWidth="1"/>
    <col min="5892" max="5892" width="12.88671875" customWidth="1"/>
    <col min="5893" max="5893" width="22" customWidth="1"/>
    <col min="5894" max="5894" width="13.5546875" customWidth="1"/>
    <col min="5895" max="5895" width="16.5546875" customWidth="1"/>
    <col min="5896" max="5896" width="10" customWidth="1"/>
    <col min="5897" max="5897" width="22.33203125" customWidth="1"/>
    <col min="5898" max="5898" width="10.88671875" customWidth="1"/>
    <col min="5899" max="5899" width="15.5546875" customWidth="1"/>
    <col min="6145" max="6145" width="7.33203125" customWidth="1"/>
    <col min="6146" max="6146" width="27.6640625" customWidth="1"/>
    <col min="6147" max="6147" width="12.44140625" customWidth="1"/>
    <col min="6148" max="6148" width="12.88671875" customWidth="1"/>
    <col min="6149" max="6149" width="22" customWidth="1"/>
    <col min="6150" max="6150" width="13.5546875" customWidth="1"/>
    <col min="6151" max="6151" width="16.5546875" customWidth="1"/>
    <col min="6152" max="6152" width="10" customWidth="1"/>
    <col min="6153" max="6153" width="22.33203125" customWidth="1"/>
    <col min="6154" max="6154" width="10.88671875" customWidth="1"/>
    <col min="6155" max="6155" width="15.5546875" customWidth="1"/>
    <col min="6401" max="6401" width="7.33203125" customWidth="1"/>
    <col min="6402" max="6402" width="27.6640625" customWidth="1"/>
    <col min="6403" max="6403" width="12.44140625" customWidth="1"/>
    <col min="6404" max="6404" width="12.88671875" customWidth="1"/>
    <col min="6405" max="6405" width="22" customWidth="1"/>
    <col min="6406" max="6406" width="13.5546875" customWidth="1"/>
    <col min="6407" max="6407" width="16.5546875" customWidth="1"/>
    <col min="6408" max="6408" width="10" customWidth="1"/>
    <col min="6409" max="6409" width="22.33203125" customWidth="1"/>
    <col min="6410" max="6410" width="10.88671875" customWidth="1"/>
    <col min="6411" max="6411" width="15.5546875" customWidth="1"/>
    <col min="6657" max="6657" width="7.33203125" customWidth="1"/>
    <col min="6658" max="6658" width="27.6640625" customWidth="1"/>
    <col min="6659" max="6659" width="12.44140625" customWidth="1"/>
    <col min="6660" max="6660" width="12.88671875" customWidth="1"/>
    <col min="6661" max="6661" width="22" customWidth="1"/>
    <col min="6662" max="6662" width="13.5546875" customWidth="1"/>
    <col min="6663" max="6663" width="16.5546875" customWidth="1"/>
    <col min="6664" max="6664" width="10" customWidth="1"/>
    <col min="6665" max="6665" width="22.33203125" customWidth="1"/>
    <col min="6666" max="6666" width="10.88671875" customWidth="1"/>
    <col min="6667" max="6667" width="15.5546875" customWidth="1"/>
    <col min="6913" max="6913" width="7.33203125" customWidth="1"/>
    <col min="6914" max="6914" width="27.6640625" customWidth="1"/>
    <col min="6915" max="6915" width="12.44140625" customWidth="1"/>
    <col min="6916" max="6916" width="12.88671875" customWidth="1"/>
    <col min="6917" max="6917" width="22" customWidth="1"/>
    <col min="6918" max="6918" width="13.5546875" customWidth="1"/>
    <col min="6919" max="6919" width="16.5546875" customWidth="1"/>
    <col min="6920" max="6920" width="10" customWidth="1"/>
    <col min="6921" max="6921" width="22.33203125" customWidth="1"/>
    <col min="6922" max="6922" width="10.88671875" customWidth="1"/>
    <col min="6923" max="6923" width="15.5546875" customWidth="1"/>
    <col min="7169" max="7169" width="7.33203125" customWidth="1"/>
    <col min="7170" max="7170" width="27.6640625" customWidth="1"/>
    <col min="7171" max="7171" width="12.44140625" customWidth="1"/>
    <col min="7172" max="7172" width="12.88671875" customWidth="1"/>
    <col min="7173" max="7173" width="22" customWidth="1"/>
    <col min="7174" max="7174" width="13.5546875" customWidth="1"/>
    <col min="7175" max="7175" width="16.5546875" customWidth="1"/>
    <col min="7176" max="7176" width="10" customWidth="1"/>
    <col min="7177" max="7177" width="22.33203125" customWidth="1"/>
    <col min="7178" max="7178" width="10.88671875" customWidth="1"/>
    <col min="7179" max="7179" width="15.5546875" customWidth="1"/>
    <col min="7425" max="7425" width="7.33203125" customWidth="1"/>
    <col min="7426" max="7426" width="27.6640625" customWidth="1"/>
    <col min="7427" max="7427" width="12.44140625" customWidth="1"/>
    <col min="7428" max="7428" width="12.88671875" customWidth="1"/>
    <col min="7429" max="7429" width="22" customWidth="1"/>
    <col min="7430" max="7430" width="13.5546875" customWidth="1"/>
    <col min="7431" max="7431" width="16.5546875" customWidth="1"/>
    <col min="7432" max="7432" width="10" customWidth="1"/>
    <col min="7433" max="7433" width="22.33203125" customWidth="1"/>
    <col min="7434" max="7434" width="10.88671875" customWidth="1"/>
    <col min="7435" max="7435" width="15.5546875" customWidth="1"/>
    <col min="7681" max="7681" width="7.33203125" customWidth="1"/>
    <col min="7682" max="7682" width="27.6640625" customWidth="1"/>
    <col min="7683" max="7683" width="12.44140625" customWidth="1"/>
    <col min="7684" max="7684" width="12.88671875" customWidth="1"/>
    <col min="7685" max="7685" width="22" customWidth="1"/>
    <col min="7686" max="7686" width="13.5546875" customWidth="1"/>
    <col min="7687" max="7687" width="16.5546875" customWidth="1"/>
    <col min="7688" max="7688" width="10" customWidth="1"/>
    <col min="7689" max="7689" width="22.33203125" customWidth="1"/>
    <col min="7690" max="7690" width="10.88671875" customWidth="1"/>
    <col min="7691" max="7691" width="15.5546875" customWidth="1"/>
    <col min="7937" max="7937" width="7.33203125" customWidth="1"/>
    <col min="7938" max="7938" width="27.6640625" customWidth="1"/>
    <col min="7939" max="7939" width="12.44140625" customWidth="1"/>
    <col min="7940" max="7940" width="12.88671875" customWidth="1"/>
    <col min="7941" max="7941" width="22" customWidth="1"/>
    <col min="7942" max="7942" width="13.5546875" customWidth="1"/>
    <col min="7943" max="7943" width="16.5546875" customWidth="1"/>
    <col min="7944" max="7944" width="10" customWidth="1"/>
    <col min="7945" max="7945" width="22.33203125" customWidth="1"/>
    <col min="7946" max="7946" width="10.88671875" customWidth="1"/>
    <col min="7947" max="7947" width="15.5546875" customWidth="1"/>
    <col min="8193" max="8193" width="7.33203125" customWidth="1"/>
    <col min="8194" max="8194" width="27.6640625" customWidth="1"/>
    <col min="8195" max="8195" width="12.44140625" customWidth="1"/>
    <col min="8196" max="8196" width="12.88671875" customWidth="1"/>
    <col min="8197" max="8197" width="22" customWidth="1"/>
    <col min="8198" max="8198" width="13.5546875" customWidth="1"/>
    <col min="8199" max="8199" width="16.5546875" customWidth="1"/>
    <col min="8200" max="8200" width="10" customWidth="1"/>
    <col min="8201" max="8201" width="22.33203125" customWidth="1"/>
    <col min="8202" max="8202" width="10.88671875" customWidth="1"/>
    <col min="8203" max="8203" width="15.5546875" customWidth="1"/>
    <col min="8449" max="8449" width="7.33203125" customWidth="1"/>
    <col min="8450" max="8450" width="27.6640625" customWidth="1"/>
    <col min="8451" max="8451" width="12.44140625" customWidth="1"/>
    <col min="8452" max="8452" width="12.88671875" customWidth="1"/>
    <col min="8453" max="8453" width="22" customWidth="1"/>
    <col min="8454" max="8454" width="13.5546875" customWidth="1"/>
    <col min="8455" max="8455" width="16.5546875" customWidth="1"/>
    <col min="8456" max="8456" width="10" customWidth="1"/>
    <col min="8457" max="8457" width="22.33203125" customWidth="1"/>
    <col min="8458" max="8458" width="10.88671875" customWidth="1"/>
    <col min="8459" max="8459" width="15.5546875" customWidth="1"/>
    <col min="8705" max="8705" width="7.33203125" customWidth="1"/>
    <col min="8706" max="8706" width="27.6640625" customWidth="1"/>
    <col min="8707" max="8707" width="12.44140625" customWidth="1"/>
    <col min="8708" max="8708" width="12.88671875" customWidth="1"/>
    <col min="8709" max="8709" width="22" customWidth="1"/>
    <col min="8710" max="8710" width="13.5546875" customWidth="1"/>
    <col min="8711" max="8711" width="16.5546875" customWidth="1"/>
    <col min="8712" max="8712" width="10" customWidth="1"/>
    <col min="8713" max="8713" width="22.33203125" customWidth="1"/>
    <col min="8714" max="8714" width="10.88671875" customWidth="1"/>
    <col min="8715" max="8715" width="15.5546875" customWidth="1"/>
    <col min="8961" max="8961" width="7.33203125" customWidth="1"/>
    <col min="8962" max="8962" width="27.6640625" customWidth="1"/>
    <col min="8963" max="8963" width="12.44140625" customWidth="1"/>
    <col min="8964" max="8964" width="12.88671875" customWidth="1"/>
    <col min="8965" max="8965" width="22" customWidth="1"/>
    <col min="8966" max="8966" width="13.5546875" customWidth="1"/>
    <col min="8967" max="8967" width="16.5546875" customWidth="1"/>
    <col min="8968" max="8968" width="10" customWidth="1"/>
    <col min="8969" max="8969" width="22.33203125" customWidth="1"/>
    <col min="8970" max="8970" width="10.88671875" customWidth="1"/>
    <col min="8971" max="8971" width="15.5546875" customWidth="1"/>
    <col min="9217" max="9217" width="7.33203125" customWidth="1"/>
    <col min="9218" max="9218" width="27.6640625" customWidth="1"/>
    <col min="9219" max="9219" width="12.44140625" customWidth="1"/>
    <col min="9220" max="9220" width="12.88671875" customWidth="1"/>
    <col min="9221" max="9221" width="22" customWidth="1"/>
    <col min="9222" max="9222" width="13.5546875" customWidth="1"/>
    <col min="9223" max="9223" width="16.5546875" customWidth="1"/>
    <col min="9224" max="9224" width="10" customWidth="1"/>
    <col min="9225" max="9225" width="22.33203125" customWidth="1"/>
    <col min="9226" max="9226" width="10.88671875" customWidth="1"/>
    <col min="9227" max="9227" width="15.5546875" customWidth="1"/>
    <col min="9473" max="9473" width="7.33203125" customWidth="1"/>
    <col min="9474" max="9474" width="27.6640625" customWidth="1"/>
    <col min="9475" max="9475" width="12.44140625" customWidth="1"/>
    <col min="9476" max="9476" width="12.88671875" customWidth="1"/>
    <col min="9477" max="9477" width="22" customWidth="1"/>
    <col min="9478" max="9478" width="13.5546875" customWidth="1"/>
    <col min="9479" max="9479" width="16.5546875" customWidth="1"/>
    <col min="9480" max="9480" width="10" customWidth="1"/>
    <col min="9481" max="9481" width="22.33203125" customWidth="1"/>
    <col min="9482" max="9482" width="10.88671875" customWidth="1"/>
    <col min="9483" max="9483" width="15.5546875" customWidth="1"/>
    <col min="9729" max="9729" width="7.33203125" customWidth="1"/>
    <col min="9730" max="9730" width="27.6640625" customWidth="1"/>
    <col min="9731" max="9731" width="12.44140625" customWidth="1"/>
    <col min="9732" max="9732" width="12.88671875" customWidth="1"/>
    <col min="9733" max="9733" width="22" customWidth="1"/>
    <col min="9734" max="9734" width="13.5546875" customWidth="1"/>
    <col min="9735" max="9735" width="16.5546875" customWidth="1"/>
    <col min="9736" max="9736" width="10" customWidth="1"/>
    <col min="9737" max="9737" width="22.33203125" customWidth="1"/>
    <col min="9738" max="9738" width="10.88671875" customWidth="1"/>
    <col min="9739" max="9739" width="15.5546875" customWidth="1"/>
    <col min="9985" max="9985" width="7.33203125" customWidth="1"/>
    <col min="9986" max="9986" width="27.6640625" customWidth="1"/>
    <col min="9987" max="9987" width="12.44140625" customWidth="1"/>
    <col min="9988" max="9988" width="12.88671875" customWidth="1"/>
    <col min="9989" max="9989" width="22" customWidth="1"/>
    <col min="9990" max="9990" width="13.5546875" customWidth="1"/>
    <col min="9991" max="9991" width="16.5546875" customWidth="1"/>
    <col min="9992" max="9992" width="10" customWidth="1"/>
    <col min="9993" max="9993" width="22.33203125" customWidth="1"/>
    <col min="9994" max="9994" width="10.88671875" customWidth="1"/>
    <col min="9995" max="9995" width="15.5546875" customWidth="1"/>
    <col min="10241" max="10241" width="7.33203125" customWidth="1"/>
    <col min="10242" max="10242" width="27.6640625" customWidth="1"/>
    <col min="10243" max="10243" width="12.44140625" customWidth="1"/>
    <col min="10244" max="10244" width="12.88671875" customWidth="1"/>
    <col min="10245" max="10245" width="22" customWidth="1"/>
    <col min="10246" max="10246" width="13.5546875" customWidth="1"/>
    <col min="10247" max="10247" width="16.5546875" customWidth="1"/>
    <col min="10248" max="10248" width="10" customWidth="1"/>
    <col min="10249" max="10249" width="22.33203125" customWidth="1"/>
    <col min="10250" max="10250" width="10.88671875" customWidth="1"/>
    <col min="10251" max="10251" width="15.5546875" customWidth="1"/>
    <col min="10497" max="10497" width="7.33203125" customWidth="1"/>
    <col min="10498" max="10498" width="27.6640625" customWidth="1"/>
    <col min="10499" max="10499" width="12.44140625" customWidth="1"/>
    <col min="10500" max="10500" width="12.88671875" customWidth="1"/>
    <col min="10501" max="10501" width="22" customWidth="1"/>
    <col min="10502" max="10502" width="13.5546875" customWidth="1"/>
    <col min="10503" max="10503" width="16.5546875" customWidth="1"/>
    <col min="10504" max="10504" width="10" customWidth="1"/>
    <col min="10505" max="10505" width="22.33203125" customWidth="1"/>
    <col min="10506" max="10506" width="10.88671875" customWidth="1"/>
    <col min="10507" max="10507" width="15.5546875" customWidth="1"/>
    <col min="10753" max="10753" width="7.33203125" customWidth="1"/>
    <col min="10754" max="10754" width="27.6640625" customWidth="1"/>
    <col min="10755" max="10755" width="12.44140625" customWidth="1"/>
    <col min="10756" max="10756" width="12.88671875" customWidth="1"/>
    <col min="10757" max="10757" width="22" customWidth="1"/>
    <col min="10758" max="10758" width="13.5546875" customWidth="1"/>
    <col min="10759" max="10759" width="16.5546875" customWidth="1"/>
    <col min="10760" max="10760" width="10" customWidth="1"/>
    <col min="10761" max="10761" width="22.33203125" customWidth="1"/>
    <col min="10762" max="10762" width="10.88671875" customWidth="1"/>
    <col min="10763" max="10763" width="15.5546875" customWidth="1"/>
    <col min="11009" max="11009" width="7.33203125" customWidth="1"/>
    <col min="11010" max="11010" width="27.6640625" customWidth="1"/>
    <col min="11011" max="11011" width="12.44140625" customWidth="1"/>
    <col min="11012" max="11012" width="12.88671875" customWidth="1"/>
    <col min="11013" max="11013" width="22" customWidth="1"/>
    <col min="11014" max="11014" width="13.5546875" customWidth="1"/>
    <col min="11015" max="11015" width="16.5546875" customWidth="1"/>
    <col min="11016" max="11016" width="10" customWidth="1"/>
    <col min="11017" max="11017" width="22.33203125" customWidth="1"/>
    <col min="11018" max="11018" width="10.88671875" customWidth="1"/>
    <col min="11019" max="11019" width="15.5546875" customWidth="1"/>
    <col min="11265" max="11265" width="7.33203125" customWidth="1"/>
    <col min="11266" max="11266" width="27.6640625" customWidth="1"/>
    <col min="11267" max="11267" width="12.44140625" customWidth="1"/>
    <col min="11268" max="11268" width="12.88671875" customWidth="1"/>
    <col min="11269" max="11269" width="22" customWidth="1"/>
    <col min="11270" max="11270" width="13.5546875" customWidth="1"/>
    <col min="11271" max="11271" width="16.5546875" customWidth="1"/>
    <col min="11272" max="11272" width="10" customWidth="1"/>
    <col min="11273" max="11273" width="22.33203125" customWidth="1"/>
    <col min="11274" max="11274" width="10.88671875" customWidth="1"/>
    <col min="11275" max="11275" width="15.5546875" customWidth="1"/>
    <col min="11521" max="11521" width="7.33203125" customWidth="1"/>
    <col min="11522" max="11522" width="27.6640625" customWidth="1"/>
    <col min="11523" max="11523" width="12.44140625" customWidth="1"/>
    <col min="11524" max="11524" width="12.88671875" customWidth="1"/>
    <col min="11525" max="11525" width="22" customWidth="1"/>
    <col min="11526" max="11526" width="13.5546875" customWidth="1"/>
    <col min="11527" max="11527" width="16.5546875" customWidth="1"/>
    <col min="11528" max="11528" width="10" customWidth="1"/>
    <col min="11529" max="11529" width="22.33203125" customWidth="1"/>
    <col min="11530" max="11530" width="10.88671875" customWidth="1"/>
    <col min="11531" max="11531" width="15.5546875" customWidth="1"/>
    <col min="11777" max="11777" width="7.33203125" customWidth="1"/>
    <col min="11778" max="11778" width="27.6640625" customWidth="1"/>
    <col min="11779" max="11779" width="12.44140625" customWidth="1"/>
    <col min="11780" max="11780" width="12.88671875" customWidth="1"/>
    <col min="11781" max="11781" width="22" customWidth="1"/>
    <col min="11782" max="11782" width="13.5546875" customWidth="1"/>
    <col min="11783" max="11783" width="16.5546875" customWidth="1"/>
    <col min="11784" max="11784" width="10" customWidth="1"/>
    <col min="11785" max="11785" width="22.33203125" customWidth="1"/>
    <col min="11786" max="11786" width="10.88671875" customWidth="1"/>
    <col min="11787" max="11787" width="15.5546875" customWidth="1"/>
    <col min="12033" max="12033" width="7.33203125" customWidth="1"/>
    <col min="12034" max="12034" width="27.6640625" customWidth="1"/>
    <col min="12035" max="12035" width="12.44140625" customWidth="1"/>
    <col min="12036" max="12036" width="12.88671875" customWidth="1"/>
    <col min="12037" max="12037" width="22" customWidth="1"/>
    <col min="12038" max="12038" width="13.5546875" customWidth="1"/>
    <col min="12039" max="12039" width="16.5546875" customWidth="1"/>
    <col min="12040" max="12040" width="10" customWidth="1"/>
    <col min="12041" max="12041" width="22.33203125" customWidth="1"/>
    <col min="12042" max="12042" width="10.88671875" customWidth="1"/>
    <col min="12043" max="12043" width="15.5546875" customWidth="1"/>
    <col min="12289" max="12289" width="7.33203125" customWidth="1"/>
    <col min="12290" max="12290" width="27.6640625" customWidth="1"/>
    <col min="12291" max="12291" width="12.44140625" customWidth="1"/>
    <col min="12292" max="12292" width="12.88671875" customWidth="1"/>
    <col min="12293" max="12293" width="22" customWidth="1"/>
    <col min="12294" max="12294" width="13.5546875" customWidth="1"/>
    <col min="12295" max="12295" width="16.5546875" customWidth="1"/>
    <col min="12296" max="12296" width="10" customWidth="1"/>
    <col min="12297" max="12297" width="22.33203125" customWidth="1"/>
    <col min="12298" max="12298" width="10.88671875" customWidth="1"/>
    <col min="12299" max="12299" width="15.5546875" customWidth="1"/>
    <col min="12545" max="12545" width="7.33203125" customWidth="1"/>
    <col min="12546" max="12546" width="27.6640625" customWidth="1"/>
    <col min="12547" max="12547" width="12.44140625" customWidth="1"/>
    <col min="12548" max="12548" width="12.88671875" customWidth="1"/>
    <col min="12549" max="12549" width="22" customWidth="1"/>
    <col min="12550" max="12550" width="13.5546875" customWidth="1"/>
    <col min="12551" max="12551" width="16.5546875" customWidth="1"/>
    <col min="12552" max="12552" width="10" customWidth="1"/>
    <col min="12553" max="12553" width="22.33203125" customWidth="1"/>
    <col min="12554" max="12554" width="10.88671875" customWidth="1"/>
    <col min="12555" max="12555" width="15.5546875" customWidth="1"/>
    <col min="12801" max="12801" width="7.33203125" customWidth="1"/>
    <col min="12802" max="12802" width="27.6640625" customWidth="1"/>
    <col min="12803" max="12803" width="12.44140625" customWidth="1"/>
    <col min="12804" max="12804" width="12.88671875" customWidth="1"/>
    <col min="12805" max="12805" width="22" customWidth="1"/>
    <col min="12806" max="12806" width="13.5546875" customWidth="1"/>
    <col min="12807" max="12807" width="16.5546875" customWidth="1"/>
    <col min="12808" max="12808" width="10" customWidth="1"/>
    <col min="12809" max="12809" width="22.33203125" customWidth="1"/>
    <col min="12810" max="12810" width="10.88671875" customWidth="1"/>
    <col min="12811" max="12811" width="15.5546875" customWidth="1"/>
    <col min="13057" max="13057" width="7.33203125" customWidth="1"/>
    <col min="13058" max="13058" width="27.6640625" customWidth="1"/>
    <col min="13059" max="13059" width="12.44140625" customWidth="1"/>
    <col min="13060" max="13060" width="12.88671875" customWidth="1"/>
    <col min="13061" max="13061" width="22" customWidth="1"/>
    <col min="13062" max="13062" width="13.5546875" customWidth="1"/>
    <col min="13063" max="13063" width="16.5546875" customWidth="1"/>
    <col min="13064" max="13064" width="10" customWidth="1"/>
    <col min="13065" max="13065" width="22.33203125" customWidth="1"/>
    <col min="13066" max="13066" width="10.88671875" customWidth="1"/>
    <col min="13067" max="13067" width="15.5546875" customWidth="1"/>
    <col min="13313" max="13313" width="7.33203125" customWidth="1"/>
    <col min="13314" max="13314" width="27.6640625" customWidth="1"/>
    <col min="13315" max="13315" width="12.44140625" customWidth="1"/>
    <col min="13316" max="13316" width="12.88671875" customWidth="1"/>
    <col min="13317" max="13317" width="22" customWidth="1"/>
    <col min="13318" max="13318" width="13.5546875" customWidth="1"/>
    <col min="13319" max="13319" width="16.5546875" customWidth="1"/>
    <col min="13320" max="13320" width="10" customWidth="1"/>
    <col min="13321" max="13321" width="22.33203125" customWidth="1"/>
    <col min="13322" max="13322" width="10.88671875" customWidth="1"/>
    <col min="13323" max="13323" width="15.5546875" customWidth="1"/>
    <col min="13569" max="13569" width="7.33203125" customWidth="1"/>
    <col min="13570" max="13570" width="27.6640625" customWidth="1"/>
    <col min="13571" max="13571" width="12.44140625" customWidth="1"/>
    <col min="13572" max="13572" width="12.88671875" customWidth="1"/>
    <col min="13573" max="13573" width="22" customWidth="1"/>
    <col min="13574" max="13574" width="13.5546875" customWidth="1"/>
    <col min="13575" max="13575" width="16.5546875" customWidth="1"/>
    <col min="13576" max="13576" width="10" customWidth="1"/>
    <col min="13577" max="13577" width="22.33203125" customWidth="1"/>
    <col min="13578" max="13578" width="10.88671875" customWidth="1"/>
    <col min="13579" max="13579" width="15.5546875" customWidth="1"/>
    <col min="13825" max="13825" width="7.33203125" customWidth="1"/>
    <col min="13826" max="13826" width="27.6640625" customWidth="1"/>
    <col min="13827" max="13827" width="12.44140625" customWidth="1"/>
    <col min="13828" max="13828" width="12.88671875" customWidth="1"/>
    <col min="13829" max="13829" width="22" customWidth="1"/>
    <col min="13830" max="13830" width="13.5546875" customWidth="1"/>
    <col min="13831" max="13831" width="16.5546875" customWidth="1"/>
    <col min="13832" max="13832" width="10" customWidth="1"/>
    <col min="13833" max="13833" width="22.33203125" customWidth="1"/>
    <col min="13834" max="13834" width="10.88671875" customWidth="1"/>
    <col min="13835" max="13835" width="15.5546875" customWidth="1"/>
    <col min="14081" max="14081" width="7.33203125" customWidth="1"/>
    <col min="14082" max="14082" width="27.6640625" customWidth="1"/>
    <col min="14083" max="14083" width="12.44140625" customWidth="1"/>
    <col min="14084" max="14084" width="12.88671875" customWidth="1"/>
    <col min="14085" max="14085" width="22" customWidth="1"/>
    <col min="14086" max="14086" width="13.5546875" customWidth="1"/>
    <col min="14087" max="14087" width="16.5546875" customWidth="1"/>
    <col min="14088" max="14088" width="10" customWidth="1"/>
    <col min="14089" max="14089" width="22.33203125" customWidth="1"/>
    <col min="14090" max="14090" width="10.88671875" customWidth="1"/>
    <col min="14091" max="14091" width="15.5546875" customWidth="1"/>
    <col min="14337" max="14337" width="7.33203125" customWidth="1"/>
    <col min="14338" max="14338" width="27.6640625" customWidth="1"/>
    <col min="14339" max="14339" width="12.44140625" customWidth="1"/>
    <col min="14340" max="14340" width="12.88671875" customWidth="1"/>
    <col min="14341" max="14341" width="22" customWidth="1"/>
    <col min="14342" max="14342" width="13.5546875" customWidth="1"/>
    <col min="14343" max="14343" width="16.5546875" customWidth="1"/>
    <col min="14344" max="14344" width="10" customWidth="1"/>
    <col min="14345" max="14345" width="22.33203125" customWidth="1"/>
    <col min="14346" max="14346" width="10.88671875" customWidth="1"/>
    <col min="14347" max="14347" width="15.5546875" customWidth="1"/>
    <col min="14593" max="14593" width="7.33203125" customWidth="1"/>
    <col min="14594" max="14594" width="27.6640625" customWidth="1"/>
    <col min="14595" max="14595" width="12.44140625" customWidth="1"/>
    <col min="14596" max="14596" width="12.88671875" customWidth="1"/>
    <col min="14597" max="14597" width="22" customWidth="1"/>
    <col min="14598" max="14598" width="13.5546875" customWidth="1"/>
    <col min="14599" max="14599" width="16.5546875" customWidth="1"/>
    <col min="14600" max="14600" width="10" customWidth="1"/>
    <col min="14601" max="14601" width="22.33203125" customWidth="1"/>
    <col min="14602" max="14602" width="10.88671875" customWidth="1"/>
    <col min="14603" max="14603" width="15.5546875" customWidth="1"/>
    <col min="14849" max="14849" width="7.33203125" customWidth="1"/>
    <col min="14850" max="14850" width="27.6640625" customWidth="1"/>
    <col min="14851" max="14851" width="12.44140625" customWidth="1"/>
    <col min="14852" max="14852" width="12.88671875" customWidth="1"/>
    <col min="14853" max="14853" width="22" customWidth="1"/>
    <col min="14854" max="14854" width="13.5546875" customWidth="1"/>
    <col min="14855" max="14855" width="16.5546875" customWidth="1"/>
    <col min="14856" max="14856" width="10" customWidth="1"/>
    <col min="14857" max="14857" width="22.33203125" customWidth="1"/>
    <col min="14858" max="14858" width="10.88671875" customWidth="1"/>
    <col min="14859" max="14859" width="15.5546875" customWidth="1"/>
    <col min="15105" max="15105" width="7.33203125" customWidth="1"/>
    <col min="15106" max="15106" width="27.6640625" customWidth="1"/>
    <col min="15107" max="15107" width="12.44140625" customWidth="1"/>
    <col min="15108" max="15108" width="12.88671875" customWidth="1"/>
    <col min="15109" max="15109" width="22" customWidth="1"/>
    <col min="15110" max="15110" width="13.5546875" customWidth="1"/>
    <col min="15111" max="15111" width="16.5546875" customWidth="1"/>
    <col min="15112" max="15112" width="10" customWidth="1"/>
    <col min="15113" max="15113" width="22.33203125" customWidth="1"/>
    <col min="15114" max="15114" width="10.88671875" customWidth="1"/>
    <col min="15115" max="15115" width="15.5546875" customWidth="1"/>
    <col min="15361" max="15361" width="7.33203125" customWidth="1"/>
    <col min="15362" max="15362" width="27.6640625" customWidth="1"/>
    <col min="15363" max="15363" width="12.44140625" customWidth="1"/>
    <col min="15364" max="15364" width="12.88671875" customWidth="1"/>
    <col min="15365" max="15365" width="22" customWidth="1"/>
    <col min="15366" max="15366" width="13.5546875" customWidth="1"/>
    <col min="15367" max="15367" width="16.5546875" customWidth="1"/>
    <col min="15368" max="15368" width="10" customWidth="1"/>
    <col min="15369" max="15369" width="22.33203125" customWidth="1"/>
    <col min="15370" max="15370" width="10.88671875" customWidth="1"/>
    <col min="15371" max="15371" width="15.5546875" customWidth="1"/>
    <col min="15617" max="15617" width="7.33203125" customWidth="1"/>
    <col min="15618" max="15618" width="27.6640625" customWidth="1"/>
    <col min="15619" max="15619" width="12.44140625" customWidth="1"/>
    <col min="15620" max="15620" width="12.88671875" customWidth="1"/>
    <col min="15621" max="15621" width="22" customWidth="1"/>
    <col min="15622" max="15622" width="13.5546875" customWidth="1"/>
    <col min="15623" max="15623" width="16.5546875" customWidth="1"/>
    <col min="15624" max="15624" width="10" customWidth="1"/>
    <col min="15625" max="15625" width="22.33203125" customWidth="1"/>
    <col min="15626" max="15626" width="10.88671875" customWidth="1"/>
    <col min="15627" max="15627" width="15.5546875" customWidth="1"/>
    <col min="15873" max="15873" width="7.33203125" customWidth="1"/>
    <col min="15874" max="15874" width="27.6640625" customWidth="1"/>
    <col min="15875" max="15875" width="12.44140625" customWidth="1"/>
    <col min="15876" max="15876" width="12.88671875" customWidth="1"/>
    <col min="15877" max="15877" width="22" customWidth="1"/>
    <col min="15878" max="15878" width="13.5546875" customWidth="1"/>
    <col min="15879" max="15879" width="16.5546875" customWidth="1"/>
    <col min="15880" max="15880" width="10" customWidth="1"/>
    <col min="15881" max="15881" width="22.33203125" customWidth="1"/>
    <col min="15882" max="15882" width="10.88671875" customWidth="1"/>
    <col min="15883" max="15883" width="15.5546875" customWidth="1"/>
    <col min="16129" max="16129" width="7.33203125" customWidth="1"/>
    <col min="16130" max="16130" width="27.6640625" customWidth="1"/>
    <col min="16131" max="16131" width="12.44140625" customWidth="1"/>
    <col min="16132" max="16132" width="12.88671875" customWidth="1"/>
    <col min="16133" max="16133" width="22" customWidth="1"/>
    <col min="16134" max="16134" width="13.5546875" customWidth="1"/>
    <col min="16135" max="16135" width="16.5546875" customWidth="1"/>
    <col min="16136" max="16136" width="10" customWidth="1"/>
    <col min="16137" max="16137" width="22.33203125" customWidth="1"/>
    <col min="16138" max="16138" width="10.88671875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54</v>
      </c>
      <c r="N2" s="6"/>
      <c r="O2" s="6"/>
      <c r="P2" s="6"/>
    </row>
    <row r="3" spans="1:16" ht="61.5" customHeight="1" x14ac:dyDescent="0.3">
      <c r="A3" s="3"/>
      <c r="B3" s="7" t="s">
        <v>354</v>
      </c>
      <c r="C3" s="8"/>
      <c r="D3" s="8"/>
      <c r="E3" s="8"/>
      <c r="F3" s="8"/>
      <c r="G3" s="8"/>
      <c r="H3" s="8"/>
      <c r="I3" s="8"/>
      <c r="J3" s="8"/>
      <c r="K3" s="3"/>
    </row>
    <row r="4" spans="1:16" ht="20.2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customHeight="1" x14ac:dyDescent="0.3">
      <c r="A7" s="15">
        <v>1</v>
      </c>
      <c r="B7" s="16" t="s">
        <v>41</v>
      </c>
      <c r="C7" s="122">
        <v>184.38</v>
      </c>
      <c r="D7" s="123">
        <v>1.9796</v>
      </c>
      <c r="E7" s="18" t="s">
        <v>355</v>
      </c>
      <c r="F7" s="124">
        <f>SUM(C7,D7)</f>
        <v>186.3596</v>
      </c>
      <c r="G7" s="125"/>
      <c r="H7" s="126"/>
      <c r="I7" s="18" t="str">
        <f t="shared" ref="I7:I22" si="0">E7</f>
        <v>пальне</v>
      </c>
      <c r="J7" s="127">
        <f>F7-K7</f>
        <v>186.14959999999999</v>
      </c>
      <c r="K7" s="128">
        <v>0.21</v>
      </c>
    </row>
    <row r="8" spans="1:16" ht="15.75" customHeight="1" x14ac:dyDescent="0.3">
      <c r="A8" s="13">
        <v>2</v>
      </c>
      <c r="B8" s="16" t="s">
        <v>41</v>
      </c>
      <c r="C8" s="129"/>
      <c r="D8" s="123">
        <v>0.19800000000000001</v>
      </c>
      <c r="E8" s="18" t="s">
        <v>356</v>
      </c>
      <c r="F8" s="124">
        <f t="shared" ref="F8:F25" si="1">SUM(C8,D8)</f>
        <v>0.19800000000000001</v>
      </c>
      <c r="G8" s="125"/>
      <c r="H8" s="126"/>
      <c r="I8" s="18" t="str">
        <f t="shared" si="0"/>
        <v>будівельні товари</v>
      </c>
      <c r="J8" s="127">
        <f t="shared" ref="J8:J14" si="2">F8-K8</f>
        <v>0.19800000000000001</v>
      </c>
      <c r="K8" s="14"/>
    </row>
    <row r="9" spans="1:16" ht="15.75" customHeight="1" x14ac:dyDescent="0.3">
      <c r="A9" s="15">
        <v>3</v>
      </c>
      <c r="B9" s="16" t="s">
        <v>41</v>
      </c>
      <c r="C9" s="129"/>
      <c r="D9" s="123">
        <v>0.64800000000000002</v>
      </c>
      <c r="E9" s="18" t="s">
        <v>357</v>
      </c>
      <c r="F9" s="124">
        <f t="shared" si="1"/>
        <v>0.64800000000000002</v>
      </c>
      <c r="G9" s="125"/>
      <c r="H9" s="126"/>
      <c r="I9" s="18" t="str">
        <f t="shared" si="0"/>
        <v>господарчі товари</v>
      </c>
      <c r="J9" s="127">
        <f t="shared" si="2"/>
        <v>0.64800000000000002</v>
      </c>
      <c r="K9" s="14"/>
    </row>
    <row r="10" spans="1:16" ht="14.25" customHeight="1" x14ac:dyDescent="0.3">
      <c r="A10" s="15">
        <v>4</v>
      </c>
      <c r="B10" s="16" t="s">
        <v>41</v>
      </c>
      <c r="C10" s="129"/>
      <c r="D10" s="123">
        <v>0.216</v>
      </c>
      <c r="E10" s="18" t="s">
        <v>357</v>
      </c>
      <c r="F10" s="124">
        <f t="shared" si="1"/>
        <v>0.216</v>
      </c>
      <c r="G10" s="125"/>
      <c r="H10" s="126"/>
      <c r="I10" s="18" t="str">
        <f t="shared" si="0"/>
        <v>господарчі товари</v>
      </c>
      <c r="J10" s="127">
        <f t="shared" si="2"/>
        <v>0.216</v>
      </c>
      <c r="K10" s="14"/>
    </row>
    <row r="11" spans="1:16" ht="14.25" customHeight="1" x14ac:dyDescent="0.3">
      <c r="A11" s="13">
        <v>5</v>
      </c>
      <c r="B11" s="16" t="s">
        <v>41</v>
      </c>
      <c r="C11" s="129"/>
      <c r="D11" s="123">
        <v>1.41</v>
      </c>
      <c r="E11" s="18" t="s">
        <v>356</v>
      </c>
      <c r="F11" s="124">
        <f t="shared" si="1"/>
        <v>1.41</v>
      </c>
      <c r="G11" s="125"/>
      <c r="H11" s="126"/>
      <c r="I11" s="18" t="str">
        <f t="shared" si="0"/>
        <v>будівельні товари</v>
      </c>
      <c r="J11" s="127">
        <f t="shared" si="2"/>
        <v>1.41</v>
      </c>
      <c r="K11" s="14"/>
    </row>
    <row r="12" spans="1:16" ht="14.25" customHeight="1" x14ac:dyDescent="0.3">
      <c r="A12" s="15">
        <v>6</v>
      </c>
      <c r="B12" s="16" t="s">
        <v>41</v>
      </c>
      <c r="C12" s="129"/>
      <c r="D12" s="123">
        <v>1.623</v>
      </c>
      <c r="E12" s="18" t="s">
        <v>356</v>
      </c>
      <c r="F12" s="124">
        <f t="shared" si="1"/>
        <v>1.623</v>
      </c>
      <c r="G12" s="125"/>
      <c r="H12" s="126"/>
      <c r="I12" s="18" t="str">
        <f t="shared" si="0"/>
        <v>будівельні товари</v>
      </c>
      <c r="J12" s="127">
        <f t="shared" si="2"/>
        <v>1.623</v>
      </c>
      <c r="K12" s="14"/>
    </row>
    <row r="13" spans="1:16" ht="14.25" customHeight="1" x14ac:dyDescent="0.3">
      <c r="A13" s="15">
        <v>7</v>
      </c>
      <c r="B13" s="16" t="s">
        <v>41</v>
      </c>
      <c r="C13" s="129"/>
      <c r="D13" s="123">
        <v>0.29199999999999998</v>
      </c>
      <c r="E13" s="18" t="s">
        <v>358</v>
      </c>
      <c r="F13" s="124">
        <f t="shared" si="1"/>
        <v>0.29199999999999998</v>
      </c>
      <c r="G13" s="125"/>
      <c r="H13" s="126"/>
      <c r="I13" s="18" t="str">
        <f t="shared" si="0"/>
        <v>зап. частини</v>
      </c>
      <c r="J13" s="127">
        <f t="shared" si="2"/>
        <v>0.29199999999999998</v>
      </c>
      <c r="K13" s="14"/>
    </row>
    <row r="14" spans="1:16" ht="15.75" customHeight="1" x14ac:dyDescent="0.3">
      <c r="A14" s="13">
        <v>8</v>
      </c>
      <c r="B14" s="16" t="s">
        <v>41</v>
      </c>
      <c r="C14" s="130"/>
      <c r="D14" s="123">
        <v>1.56</v>
      </c>
      <c r="E14" s="18" t="s">
        <v>356</v>
      </c>
      <c r="F14" s="124">
        <f t="shared" si="1"/>
        <v>1.56</v>
      </c>
      <c r="G14" s="130"/>
      <c r="H14" s="131"/>
      <c r="I14" s="18" t="str">
        <f t="shared" si="0"/>
        <v>будівельні товари</v>
      </c>
      <c r="J14" s="127">
        <f t="shared" si="2"/>
        <v>1.56</v>
      </c>
      <c r="K14" s="123"/>
    </row>
    <row r="15" spans="1:16" ht="15.6" x14ac:dyDescent="0.3">
      <c r="A15" s="15">
        <v>9</v>
      </c>
      <c r="B15" s="16" t="s">
        <v>41</v>
      </c>
      <c r="C15" s="132"/>
      <c r="D15" s="123">
        <v>0.09</v>
      </c>
      <c r="E15" s="18" t="s">
        <v>359</v>
      </c>
      <c r="F15" s="124">
        <f t="shared" si="1"/>
        <v>0.09</v>
      </c>
      <c r="G15" s="132"/>
      <c r="H15" s="132"/>
      <c r="I15" s="18" t="str">
        <f t="shared" si="0"/>
        <v>господарські товари</v>
      </c>
      <c r="J15" s="127">
        <f t="shared" ref="J15:J23" si="3">D15</f>
        <v>0.09</v>
      </c>
      <c r="K15" s="132"/>
    </row>
    <row r="16" spans="1:16" ht="15.6" x14ac:dyDescent="0.3">
      <c r="A16" s="15">
        <v>10</v>
      </c>
      <c r="B16" s="16" t="s">
        <v>41</v>
      </c>
      <c r="C16" s="132"/>
      <c r="D16" s="123">
        <v>1.8240000000000001</v>
      </c>
      <c r="E16" s="18" t="s">
        <v>356</v>
      </c>
      <c r="F16" s="124">
        <f t="shared" si="1"/>
        <v>1.8240000000000001</v>
      </c>
      <c r="G16" s="132"/>
      <c r="H16" s="132"/>
      <c r="I16" s="18" t="str">
        <f t="shared" si="0"/>
        <v>будівельні товари</v>
      </c>
      <c r="J16" s="127">
        <f t="shared" si="3"/>
        <v>1.8240000000000001</v>
      </c>
      <c r="K16" s="132"/>
    </row>
    <row r="17" spans="1:11" ht="15.6" x14ac:dyDescent="0.3">
      <c r="A17" s="13">
        <v>11</v>
      </c>
      <c r="B17" s="16" t="s">
        <v>41</v>
      </c>
      <c r="C17" s="132"/>
      <c r="D17" s="133">
        <v>1.47</v>
      </c>
      <c r="E17" s="18" t="s">
        <v>356</v>
      </c>
      <c r="F17" s="124">
        <f t="shared" si="1"/>
        <v>1.47</v>
      </c>
      <c r="G17" s="132"/>
      <c r="H17" s="132"/>
      <c r="I17" s="18" t="str">
        <f t="shared" si="0"/>
        <v>будівельні товари</v>
      </c>
      <c r="J17" s="127">
        <f t="shared" si="3"/>
        <v>1.47</v>
      </c>
      <c r="K17" s="132"/>
    </row>
    <row r="18" spans="1:11" ht="31.2" x14ac:dyDescent="0.3">
      <c r="A18" s="15">
        <v>12</v>
      </c>
      <c r="B18" s="16" t="s">
        <v>41</v>
      </c>
      <c r="C18" s="132"/>
      <c r="D18" s="133">
        <v>4.55</v>
      </c>
      <c r="E18" s="134" t="s">
        <v>360</v>
      </c>
      <c r="F18" s="124">
        <f t="shared" si="1"/>
        <v>4.55</v>
      </c>
      <c r="G18" s="132"/>
      <c r="H18" s="132"/>
      <c r="I18" s="18" t="str">
        <f t="shared" si="0"/>
        <v>основний засіб (газонокосилка)</v>
      </c>
      <c r="J18" s="127">
        <f t="shared" si="3"/>
        <v>4.55</v>
      </c>
      <c r="K18" s="127"/>
    </row>
    <row r="19" spans="1:11" ht="15.6" x14ac:dyDescent="0.3">
      <c r="A19" s="15">
        <v>13</v>
      </c>
      <c r="B19" s="16" t="s">
        <v>41</v>
      </c>
      <c r="C19" s="130"/>
      <c r="D19" s="133">
        <v>1.92</v>
      </c>
      <c r="E19" s="18" t="s">
        <v>356</v>
      </c>
      <c r="F19" s="124">
        <f t="shared" si="1"/>
        <v>1.92</v>
      </c>
      <c r="G19" s="130"/>
      <c r="H19" s="131"/>
      <c r="I19" s="18" t="str">
        <f t="shared" si="0"/>
        <v>будівельні товари</v>
      </c>
      <c r="J19" s="127">
        <f t="shared" si="3"/>
        <v>1.92</v>
      </c>
      <c r="K19" s="130"/>
    </row>
    <row r="20" spans="1:11" ht="46.8" x14ac:dyDescent="0.3">
      <c r="A20" s="13">
        <v>14</v>
      </c>
      <c r="B20" s="135" t="s">
        <v>361</v>
      </c>
      <c r="C20" s="130"/>
      <c r="D20" s="123">
        <v>59.4</v>
      </c>
      <c r="E20" s="134" t="s">
        <v>362</v>
      </c>
      <c r="F20" s="124">
        <f t="shared" si="1"/>
        <v>59.4</v>
      </c>
      <c r="G20" s="130"/>
      <c r="H20" s="131"/>
      <c r="I20" s="18" t="str">
        <f t="shared" si="0"/>
        <v>основний засіб (концентратор кисневий)</v>
      </c>
      <c r="J20" s="127">
        <f t="shared" si="3"/>
        <v>59.4</v>
      </c>
      <c r="K20" s="127"/>
    </row>
    <row r="21" spans="1:11" ht="31.2" x14ac:dyDescent="0.3">
      <c r="A21" s="15">
        <v>15</v>
      </c>
      <c r="B21" s="135" t="s">
        <v>361</v>
      </c>
      <c r="C21" s="130"/>
      <c r="D21" s="123">
        <v>40.020000000000003</v>
      </c>
      <c r="E21" s="134" t="s">
        <v>363</v>
      </c>
      <c r="F21" s="124">
        <f t="shared" si="1"/>
        <v>40.020000000000003</v>
      </c>
      <c r="G21" s="130"/>
      <c r="H21" s="131"/>
      <c r="I21" s="18" t="str">
        <f t="shared" si="0"/>
        <v>основний засіб (мед. аспіратор)</v>
      </c>
      <c r="J21" s="127">
        <f>D21</f>
        <v>40.020000000000003</v>
      </c>
      <c r="K21" s="127"/>
    </row>
    <row r="22" spans="1:11" ht="51" customHeight="1" x14ac:dyDescent="0.3">
      <c r="A22" s="15">
        <v>16</v>
      </c>
      <c r="B22" s="135" t="s">
        <v>361</v>
      </c>
      <c r="C22" s="130"/>
      <c r="D22" s="123">
        <v>330</v>
      </c>
      <c r="E22" s="134" t="s">
        <v>364</v>
      </c>
      <c r="F22" s="124">
        <f t="shared" si="1"/>
        <v>330</v>
      </c>
      <c r="G22" s="130"/>
      <c r="H22" s="131"/>
      <c r="I22" s="18" t="str">
        <f t="shared" si="0"/>
        <v>основний засіб (транс. апарат вент. легень)</v>
      </c>
      <c r="J22" s="127">
        <f t="shared" si="3"/>
        <v>330</v>
      </c>
      <c r="K22" s="127"/>
    </row>
    <row r="23" spans="1:11" ht="15" customHeight="1" x14ac:dyDescent="0.3">
      <c r="A23" s="13">
        <v>17</v>
      </c>
      <c r="B23" s="16" t="s">
        <v>41</v>
      </c>
      <c r="C23" s="130"/>
      <c r="D23" s="123">
        <v>2.2749999999999999</v>
      </c>
      <c r="E23" s="18" t="s">
        <v>356</v>
      </c>
      <c r="F23" s="124">
        <f t="shared" si="1"/>
        <v>2.2749999999999999</v>
      </c>
      <c r="G23" s="130"/>
      <c r="H23" s="131"/>
      <c r="I23" s="18" t="str">
        <f>E23</f>
        <v>будівельні товари</v>
      </c>
      <c r="J23" s="127">
        <f t="shared" si="3"/>
        <v>2.2749999999999999</v>
      </c>
      <c r="K23" s="130"/>
    </row>
    <row r="24" spans="1:11" ht="18.75" customHeight="1" x14ac:dyDescent="0.3">
      <c r="A24" s="15">
        <v>18</v>
      </c>
      <c r="B24" s="16" t="s">
        <v>41</v>
      </c>
      <c r="C24" s="130"/>
      <c r="D24" s="123">
        <v>39.129080000000002</v>
      </c>
      <c r="E24" s="18" t="s">
        <v>17</v>
      </c>
      <c r="F24" s="124">
        <f t="shared" si="1"/>
        <v>39.129080000000002</v>
      </c>
      <c r="G24" s="130"/>
      <c r="H24" s="131"/>
      <c r="I24" s="18" t="str">
        <f>E24</f>
        <v>медикаменти</v>
      </c>
      <c r="J24" s="127">
        <v>52.38232</v>
      </c>
      <c r="K24" s="136">
        <v>128.55746000000002</v>
      </c>
    </row>
    <row r="25" spans="1:11" ht="18.75" customHeight="1" x14ac:dyDescent="0.3">
      <c r="A25" s="15">
        <v>19</v>
      </c>
      <c r="B25" s="16" t="s">
        <v>365</v>
      </c>
      <c r="C25" s="130"/>
      <c r="D25" s="133">
        <v>4.2300000000000004</v>
      </c>
      <c r="E25" s="18" t="s">
        <v>17</v>
      </c>
      <c r="F25" s="124">
        <f t="shared" si="1"/>
        <v>4.2300000000000004</v>
      </c>
      <c r="G25" s="130"/>
      <c r="H25" s="131"/>
      <c r="I25" s="18" t="str">
        <f>E25</f>
        <v>медикаменти</v>
      </c>
      <c r="J25" s="127"/>
      <c r="K25" s="137">
        <v>4.2300000000000004</v>
      </c>
    </row>
    <row r="26" spans="1:11" ht="18.75" customHeight="1" x14ac:dyDescent="0.3">
      <c r="A26" s="15">
        <v>20</v>
      </c>
      <c r="B26" s="16"/>
      <c r="C26" s="130"/>
      <c r="D26" s="133"/>
      <c r="E26" s="18"/>
      <c r="F26" s="124"/>
      <c r="G26" s="138">
        <v>2220</v>
      </c>
      <c r="H26" s="139">
        <v>260.73</v>
      </c>
      <c r="I26" s="18" t="s">
        <v>17</v>
      </c>
      <c r="J26" s="127"/>
      <c r="K26" s="140"/>
    </row>
    <row r="27" spans="1:11" ht="30.75" customHeight="1" x14ac:dyDescent="0.3">
      <c r="A27" s="13">
        <v>21</v>
      </c>
      <c r="B27" s="16"/>
      <c r="C27" s="130"/>
      <c r="D27" s="133"/>
      <c r="E27" s="18"/>
      <c r="F27" s="124"/>
      <c r="G27" s="138">
        <v>2210</v>
      </c>
      <c r="H27" s="139">
        <v>13.41</v>
      </c>
      <c r="I27" s="18" t="s">
        <v>366</v>
      </c>
      <c r="J27" s="127"/>
      <c r="K27" s="140"/>
    </row>
    <row r="28" spans="1:11" ht="30.75" customHeight="1" x14ac:dyDescent="0.3">
      <c r="A28" s="15">
        <v>22</v>
      </c>
      <c r="B28" s="16"/>
      <c r="C28" s="130"/>
      <c r="D28" s="133"/>
      <c r="E28" s="18"/>
      <c r="F28" s="124"/>
      <c r="G28" s="138">
        <v>2240</v>
      </c>
      <c r="H28" s="141">
        <v>4.4000000000000004</v>
      </c>
      <c r="I28" s="18" t="s">
        <v>367</v>
      </c>
      <c r="J28" s="127"/>
      <c r="K28" s="140"/>
    </row>
    <row r="29" spans="1:11" ht="66" customHeight="1" x14ac:dyDescent="0.3">
      <c r="A29" s="15">
        <v>23</v>
      </c>
      <c r="B29" s="16"/>
      <c r="C29" s="130"/>
      <c r="D29" s="133"/>
      <c r="E29" s="18"/>
      <c r="F29" s="124"/>
      <c r="G29" s="138">
        <v>2282</v>
      </c>
      <c r="H29" s="139">
        <v>1.65</v>
      </c>
      <c r="I29" s="18" t="s">
        <v>368</v>
      </c>
      <c r="J29" s="127"/>
      <c r="K29" s="140"/>
    </row>
    <row r="30" spans="1:11" ht="15.6" x14ac:dyDescent="0.3">
      <c r="A30" s="22"/>
      <c r="B30" s="23" t="s">
        <v>42</v>
      </c>
      <c r="C30" s="24">
        <f t="shared" ref="C30:K30" si="4">SUM(C7:C29)</f>
        <v>184.38</v>
      </c>
      <c r="D30" s="24">
        <f t="shared" si="4"/>
        <v>492.83467999999999</v>
      </c>
      <c r="E30" s="24"/>
      <c r="F30" s="24">
        <f t="shared" si="4"/>
        <v>677.21468000000004</v>
      </c>
      <c r="G30" s="24"/>
      <c r="H30" s="24">
        <f t="shared" si="4"/>
        <v>280.19</v>
      </c>
      <c r="I30" s="24"/>
      <c r="J30" s="24">
        <f t="shared" si="4"/>
        <v>686.02791999999999</v>
      </c>
      <c r="K30" s="24">
        <f t="shared" si="4"/>
        <v>132.99746000000002</v>
      </c>
    </row>
    <row r="31" spans="1:11" x14ac:dyDescent="0.3">
      <c r="D31" s="142"/>
    </row>
    <row r="33" spans="2:8" ht="15.6" x14ac:dyDescent="0.3">
      <c r="B33" s="29" t="s">
        <v>53</v>
      </c>
      <c r="F33" s="30"/>
      <c r="G33" s="31" t="s">
        <v>369</v>
      </c>
      <c r="H33" s="32"/>
    </row>
    <row r="34" spans="2:8" x14ac:dyDescent="0.3">
      <c r="B34" s="29"/>
      <c r="F34" s="33" t="s">
        <v>45</v>
      </c>
      <c r="G34" s="33"/>
      <c r="H34" s="33"/>
    </row>
    <row r="35" spans="2:8" ht="15.6" x14ac:dyDescent="0.3">
      <c r="B35" s="29" t="s">
        <v>46</v>
      </c>
      <c r="F35" s="30"/>
      <c r="G35" s="31" t="s">
        <v>370</v>
      </c>
      <c r="H35" s="32"/>
    </row>
    <row r="36" spans="2:8" x14ac:dyDescent="0.3">
      <c r="F36" s="33" t="s">
        <v>45</v>
      </c>
      <c r="G36" s="33"/>
      <c r="H36" s="33"/>
    </row>
  </sheetData>
  <mergeCells count="12">
    <mergeCell ref="G33:H33"/>
    <mergeCell ref="G35:H3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9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B98F-398F-4B3C-B664-6B1121CE31E2}">
  <sheetPr>
    <pageSetUpPr fitToPage="1"/>
  </sheetPr>
  <dimension ref="A1:P56"/>
  <sheetViews>
    <sheetView tabSelected="1" zoomScaleNormal="100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371</v>
      </c>
      <c r="N2" s="6"/>
      <c r="O2" s="6"/>
      <c r="P2" s="6"/>
    </row>
    <row r="3" spans="1:16" ht="61.5" customHeight="1" x14ac:dyDescent="0.3">
      <c r="A3" s="3"/>
      <c r="B3" s="7" t="s">
        <v>372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373</v>
      </c>
    </row>
    <row r="6" spans="1:16" ht="158.25" customHeight="1" x14ac:dyDescent="0.3">
      <c r="A6" s="10"/>
      <c r="B6" s="10"/>
      <c r="C6" s="13" t="s">
        <v>10</v>
      </c>
      <c r="D6" s="13" t="s">
        <v>374</v>
      </c>
      <c r="E6" s="13" t="s">
        <v>12</v>
      </c>
      <c r="F6" s="11"/>
      <c r="G6" s="14" t="s">
        <v>13</v>
      </c>
      <c r="H6" s="13" t="s">
        <v>375</v>
      </c>
      <c r="I6" s="13" t="s">
        <v>15</v>
      </c>
      <c r="J6" s="13" t="s">
        <v>375</v>
      </c>
      <c r="K6" s="12"/>
    </row>
    <row r="7" spans="1:16" ht="46.8" x14ac:dyDescent="0.3">
      <c r="A7" s="15">
        <v>1</v>
      </c>
      <c r="B7" s="18" t="s">
        <v>376</v>
      </c>
      <c r="C7" s="17"/>
      <c r="D7" s="17">
        <v>3</v>
      </c>
      <c r="E7" s="18" t="s">
        <v>377</v>
      </c>
      <c r="F7" s="19">
        <f>SUM(C7,D7)</f>
        <v>3</v>
      </c>
      <c r="G7" s="16"/>
      <c r="H7" s="17"/>
      <c r="I7" s="18" t="s">
        <v>377</v>
      </c>
      <c r="J7" s="17">
        <v>3</v>
      </c>
      <c r="K7" s="20"/>
    </row>
    <row r="8" spans="1:16" ht="31.2" x14ac:dyDescent="0.3">
      <c r="A8" s="15">
        <v>2</v>
      </c>
      <c r="B8" s="16" t="s">
        <v>156</v>
      </c>
      <c r="C8" s="17">
        <v>144.33000000000001</v>
      </c>
      <c r="D8" s="17"/>
      <c r="E8" s="18"/>
      <c r="F8" s="19">
        <f t="shared" ref="F8:F50" si="0">SUM(C8,D8)</f>
        <v>144.33000000000001</v>
      </c>
      <c r="G8" s="57">
        <v>2210</v>
      </c>
      <c r="H8" s="17">
        <v>45.79</v>
      </c>
      <c r="I8" s="18" t="s">
        <v>378</v>
      </c>
      <c r="J8" s="17"/>
      <c r="K8" s="20"/>
    </row>
    <row r="9" spans="1:16" ht="62.4" x14ac:dyDescent="0.3">
      <c r="A9" s="15"/>
      <c r="B9" s="16"/>
      <c r="C9" s="17"/>
      <c r="D9" s="17"/>
      <c r="E9" s="18"/>
      <c r="F9" s="19">
        <f t="shared" si="0"/>
        <v>0</v>
      </c>
      <c r="G9" s="57">
        <v>2210</v>
      </c>
      <c r="H9" s="17">
        <v>86.98</v>
      </c>
      <c r="I9" s="18" t="s">
        <v>379</v>
      </c>
      <c r="J9" s="17"/>
      <c r="K9" s="20"/>
    </row>
    <row r="10" spans="1:16" ht="15.6" x14ac:dyDescent="0.3">
      <c r="A10" s="15"/>
      <c r="B10" s="16"/>
      <c r="C10" s="17"/>
      <c r="D10" s="17"/>
      <c r="E10" s="18"/>
      <c r="F10" s="19">
        <f t="shared" si="0"/>
        <v>0</v>
      </c>
      <c r="G10" s="57">
        <v>2220</v>
      </c>
      <c r="H10" s="17">
        <v>11.1</v>
      </c>
      <c r="I10" s="18" t="s">
        <v>380</v>
      </c>
      <c r="J10" s="17"/>
      <c r="K10" s="20"/>
    </row>
    <row r="11" spans="1:16" ht="31.2" x14ac:dyDescent="0.3">
      <c r="A11" s="15"/>
      <c r="B11" s="16"/>
      <c r="C11" s="17"/>
      <c r="D11" s="17"/>
      <c r="E11" s="18"/>
      <c r="F11" s="19">
        <f t="shared" si="0"/>
        <v>0</v>
      </c>
      <c r="G11" s="57">
        <v>2220</v>
      </c>
      <c r="H11" s="17">
        <v>30</v>
      </c>
      <c r="I11" s="18" t="s">
        <v>381</v>
      </c>
      <c r="J11" s="17"/>
      <c r="K11" s="20"/>
    </row>
    <row r="12" spans="1:16" ht="46.8" x14ac:dyDescent="0.3">
      <c r="A12" s="15"/>
      <c r="B12" s="16"/>
      <c r="C12" s="17"/>
      <c r="D12" s="17"/>
      <c r="E12" s="18"/>
      <c r="F12" s="19">
        <f t="shared" si="0"/>
        <v>0</v>
      </c>
      <c r="G12" s="57">
        <v>2220</v>
      </c>
      <c r="H12" s="17">
        <v>2.25</v>
      </c>
      <c r="I12" s="18" t="s">
        <v>382</v>
      </c>
      <c r="J12" s="17"/>
      <c r="K12" s="20"/>
    </row>
    <row r="13" spans="1:16" ht="62.4" x14ac:dyDescent="0.3">
      <c r="A13" s="15">
        <v>3</v>
      </c>
      <c r="B13" s="18" t="s">
        <v>383</v>
      </c>
      <c r="C13" s="17"/>
      <c r="D13" s="17">
        <v>170.63</v>
      </c>
      <c r="E13" s="18"/>
      <c r="F13" s="19">
        <f t="shared" si="0"/>
        <v>170.63</v>
      </c>
      <c r="G13" s="21"/>
      <c r="H13" s="17"/>
      <c r="I13" s="18" t="s">
        <v>17</v>
      </c>
      <c r="J13" s="17">
        <v>170.63</v>
      </c>
      <c r="K13" s="20"/>
    </row>
    <row r="14" spans="1:16" ht="62.4" x14ac:dyDescent="0.3">
      <c r="A14" s="15">
        <v>4</v>
      </c>
      <c r="B14" s="18" t="s">
        <v>384</v>
      </c>
      <c r="C14" s="17"/>
      <c r="D14" s="17">
        <v>80.14</v>
      </c>
      <c r="E14" s="18"/>
      <c r="F14" s="19">
        <f t="shared" si="0"/>
        <v>80.14</v>
      </c>
      <c r="G14" s="57"/>
      <c r="H14" s="17"/>
      <c r="I14" s="18" t="s">
        <v>17</v>
      </c>
      <c r="J14" s="17">
        <v>80.14</v>
      </c>
      <c r="K14" s="20"/>
    </row>
    <row r="15" spans="1:16" ht="31.2" x14ac:dyDescent="0.3">
      <c r="A15" s="21">
        <v>5</v>
      </c>
      <c r="B15" s="18" t="s">
        <v>385</v>
      </c>
      <c r="C15" s="17"/>
      <c r="D15" s="17">
        <v>166.35</v>
      </c>
      <c r="E15" s="18"/>
      <c r="F15" s="19">
        <f t="shared" si="0"/>
        <v>166.35</v>
      </c>
      <c r="G15" s="57"/>
      <c r="H15" s="17"/>
      <c r="I15" s="18" t="s">
        <v>17</v>
      </c>
      <c r="J15" s="17">
        <v>166.35</v>
      </c>
      <c r="K15" s="20"/>
    </row>
    <row r="16" spans="1:16" ht="29.25" customHeight="1" x14ac:dyDescent="0.3">
      <c r="A16" s="21">
        <v>6</v>
      </c>
      <c r="B16" s="18" t="s">
        <v>385</v>
      </c>
      <c r="C16" s="17"/>
      <c r="D16" s="17">
        <v>6.1</v>
      </c>
      <c r="E16" s="18"/>
      <c r="F16" s="19">
        <f t="shared" si="0"/>
        <v>6.1</v>
      </c>
      <c r="G16" s="57"/>
      <c r="H16" s="17"/>
      <c r="I16" s="18" t="s">
        <v>17</v>
      </c>
      <c r="J16" s="17">
        <v>6.1</v>
      </c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57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57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57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57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57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57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57"/>
      <c r="H23" s="17"/>
      <c r="I23" s="18"/>
      <c r="J23" s="17"/>
      <c r="K23" s="20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57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57"/>
      <c r="H25" s="17"/>
      <c r="I25" s="18"/>
      <c r="J25" s="17"/>
      <c r="K25" s="20"/>
    </row>
    <row r="26" spans="1:11" ht="15.6" x14ac:dyDescent="0.3">
      <c r="A26" s="21"/>
      <c r="B26" s="16"/>
      <c r="C26" s="17"/>
      <c r="D26" s="17"/>
      <c r="E26" s="18"/>
      <c r="F26" s="19">
        <f t="shared" si="0"/>
        <v>0</v>
      </c>
      <c r="G26" s="57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57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57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57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57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57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57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57"/>
      <c r="H33" s="17"/>
      <c r="I33" s="18"/>
      <c r="J33" s="17"/>
      <c r="K33" s="20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57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57"/>
      <c r="H35" s="17"/>
      <c r="I35" s="18"/>
      <c r="J35" s="17"/>
      <c r="K35" s="20"/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57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57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57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57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57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57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57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57"/>
      <c r="H43" s="17"/>
      <c r="I43" s="18"/>
      <c r="J43" s="17"/>
      <c r="K43" s="20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57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57"/>
      <c r="H45" s="17"/>
      <c r="I45" s="18"/>
      <c r="J45" s="17"/>
      <c r="K45" s="20"/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57"/>
      <c r="H46" s="17"/>
      <c r="I46" s="18"/>
      <c r="J46" s="17"/>
      <c r="K46" s="20"/>
    </row>
    <row r="47" spans="1:11" ht="15.6" x14ac:dyDescent="0.3">
      <c r="A47" s="34"/>
      <c r="B47" s="22"/>
      <c r="C47" s="35"/>
      <c r="D47" s="35"/>
      <c r="E47" s="36"/>
      <c r="F47" s="19">
        <f t="shared" si="0"/>
        <v>0</v>
      </c>
      <c r="G47" s="96"/>
      <c r="H47" s="35"/>
      <c r="I47" s="36"/>
      <c r="J47" s="35"/>
      <c r="K47" s="20"/>
    </row>
    <row r="48" spans="1:11" ht="15.6" x14ac:dyDescent="0.3">
      <c r="A48" s="34"/>
      <c r="B48" s="22"/>
      <c r="C48" s="35"/>
      <c r="D48" s="35"/>
      <c r="E48" s="36"/>
      <c r="F48" s="19">
        <f t="shared" si="0"/>
        <v>0</v>
      </c>
      <c r="G48" s="96"/>
      <c r="H48" s="35"/>
      <c r="I48" s="36"/>
      <c r="J48" s="35"/>
      <c r="K48" s="20"/>
    </row>
    <row r="49" spans="1:11" ht="15.6" x14ac:dyDescent="0.3">
      <c r="A49" s="34"/>
      <c r="B49" s="22"/>
      <c r="C49" s="35"/>
      <c r="D49" s="35"/>
      <c r="E49" s="36"/>
      <c r="F49" s="19">
        <f t="shared" si="0"/>
        <v>0</v>
      </c>
      <c r="G49" s="96"/>
      <c r="H49" s="35"/>
      <c r="I49" s="36"/>
      <c r="J49" s="35"/>
      <c r="K49" s="20"/>
    </row>
    <row r="50" spans="1:11" ht="15.6" x14ac:dyDescent="0.3">
      <c r="A50" s="22"/>
      <c r="B50" s="23" t="s">
        <v>42</v>
      </c>
      <c r="C50" s="24">
        <f>SUM(C7:C49)</f>
        <v>144.33000000000001</v>
      </c>
      <c r="D50" s="24">
        <f>SUM(D7:D49)</f>
        <v>426.22</v>
      </c>
      <c r="E50" s="25"/>
      <c r="F50" s="26">
        <f t="shared" si="0"/>
        <v>570.55000000000007</v>
      </c>
      <c r="G50" s="27"/>
      <c r="H50" s="24">
        <f>SUM(H7:H49)</f>
        <v>176.12</v>
      </c>
      <c r="I50" s="25"/>
      <c r="J50" s="24">
        <f>SUM(J7:J49)</f>
        <v>426.22</v>
      </c>
      <c r="K50" s="28">
        <f>C50-H50</f>
        <v>-31.789999999999992</v>
      </c>
    </row>
    <row r="53" spans="1:11" ht="15.6" x14ac:dyDescent="0.3">
      <c r="B53" s="29" t="s">
        <v>386</v>
      </c>
      <c r="F53" s="30"/>
      <c r="G53" s="31" t="s">
        <v>387</v>
      </c>
      <c r="H53" s="32"/>
    </row>
    <row r="54" spans="1:11" x14ac:dyDescent="0.3">
      <c r="B54" s="29"/>
      <c r="F54" s="33" t="s">
        <v>45</v>
      </c>
      <c r="G54" s="33"/>
      <c r="H54" s="33"/>
    </row>
    <row r="55" spans="1:11" ht="15.6" x14ac:dyDescent="0.3">
      <c r="B55" s="29" t="s">
        <v>388</v>
      </c>
      <c r="F55" s="30"/>
      <c r="G55" s="31" t="s">
        <v>389</v>
      </c>
      <c r="H55" s="32"/>
    </row>
    <row r="56" spans="1:11" x14ac:dyDescent="0.3">
      <c r="F56" s="33" t="s">
        <v>45</v>
      </c>
      <c r="G56" s="33"/>
      <c r="H56" s="33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6C2A-2957-4051-9CAA-048BD22BE187}">
  <sheetPr>
    <pageSetUpPr fitToPage="1"/>
  </sheetPr>
  <dimension ref="A1:P56"/>
  <sheetViews>
    <sheetView zoomScaleNormal="100" workbookViewId="0">
      <selection activeCell="C6" sqref="C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54</v>
      </c>
      <c r="N2" s="6"/>
      <c r="O2" s="6"/>
      <c r="P2" s="6"/>
    </row>
    <row r="3" spans="1:16" ht="61.5" customHeight="1" x14ac:dyDescent="0.3">
      <c r="A3" s="3"/>
      <c r="B3" s="7" t="s">
        <v>55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x14ac:dyDescent="0.3">
      <c r="A7" s="15">
        <v>1</v>
      </c>
      <c r="B7" s="37" t="s">
        <v>56</v>
      </c>
      <c r="C7" s="17"/>
      <c r="D7" s="38">
        <v>23</v>
      </c>
      <c r="E7" s="39" t="s">
        <v>57</v>
      </c>
      <c r="F7" s="19">
        <f>SUM(C7,D7)</f>
        <v>23</v>
      </c>
      <c r="G7" s="16"/>
      <c r="H7" s="17"/>
      <c r="I7" s="39" t="s">
        <v>57</v>
      </c>
      <c r="J7" s="38">
        <v>23</v>
      </c>
      <c r="K7" s="20"/>
    </row>
    <row r="8" spans="1:16" ht="15.6" x14ac:dyDescent="0.3">
      <c r="A8" s="15">
        <v>2</v>
      </c>
      <c r="B8" s="37" t="s">
        <v>58</v>
      </c>
      <c r="C8" s="17"/>
      <c r="D8" s="38">
        <v>12</v>
      </c>
      <c r="E8" s="39" t="s">
        <v>59</v>
      </c>
      <c r="F8" s="19">
        <f t="shared" ref="F8:F50" si="0">SUM(C8,D8)</f>
        <v>12</v>
      </c>
      <c r="G8" s="16"/>
      <c r="H8" s="17"/>
      <c r="I8" s="39" t="s">
        <v>59</v>
      </c>
      <c r="J8" s="38">
        <v>12</v>
      </c>
      <c r="K8" s="20"/>
    </row>
    <row r="9" spans="1:16" ht="15.6" x14ac:dyDescent="0.3">
      <c r="A9" s="15">
        <v>3</v>
      </c>
      <c r="B9" s="37" t="s">
        <v>60</v>
      </c>
      <c r="C9" s="17"/>
      <c r="D9" s="38">
        <v>5.5</v>
      </c>
      <c r="E9" s="39" t="s">
        <v>61</v>
      </c>
      <c r="F9" s="19">
        <f t="shared" si="0"/>
        <v>5.5</v>
      </c>
      <c r="G9" s="16"/>
      <c r="H9" s="17"/>
      <c r="I9" s="39" t="s">
        <v>61</v>
      </c>
      <c r="J9" s="38">
        <v>5.5</v>
      </c>
      <c r="K9" s="20"/>
    </row>
    <row r="10" spans="1:16" ht="15.6" x14ac:dyDescent="0.3">
      <c r="A10" s="15">
        <v>4</v>
      </c>
      <c r="B10" s="37" t="s">
        <v>62</v>
      </c>
      <c r="C10" s="17"/>
      <c r="D10" s="38">
        <v>17.600000000000001</v>
      </c>
      <c r="E10" s="39" t="s">
        <v>63</v>
      </c>
      <c r="F10" s="19">
        <f t="shared" si="0"/>
        <v>17.600000000000001</v>
      </c>
      <c r="G10" s="16"/>
      <c r="H10" s="17"/>
      <c r="I10" s="39" t="s">
        <v>63</v>
      </c>
      <c r="J10" s="38">
        <v>17.600000000000001</v>
      </c>
      <c r="K10" s="20"/>
    </row>
    <row r="11" spans="1:16" ht="31.2" x14ac:dyDescent="0.3">
      <c r="A11" s="15">
        <v>5</v>
      </c>
      <c r="B11" s="40" t="s">
        <v>64</v>
      </c>
      <c r="C11" s="17"/>
      <c r="D11" s="38">
        <v>0.8</v>
      </c>
      <c r="E11" s="39" t="s">
        <v>65</v>
      </c>
      <c r="F11" s="19">
        <f t="shared" si="0"/>
        <v>0.8</v>
      </c>
      <c r="G11" s="16"/>
      <c r="H11" s="17"/>
      <c r="I11" s="39" t="s">
        <v>65</v>
      </c>
      <c r="J11" s="38">
        <v>0.8</v>
      </c>
      <c r="K11" s="20"/>
    </row>
    <row r="12" spans="1:16" ht="15.6" x14ac:dyDescent="0.3">
      <c r="A12" s="15">
        <v>6</v>
      </c>
      <c r="B12" s="40" t="s">
        <v>66</v>
      </c>
      <c r="C12" s="17"/>
      <c r="D12" s="38">
        <v>12.5</v>
      </c>
      <c r="E12" s="39" t="s">
        <v>67</v>
      </c>
      <c r="F12" s="19">
        <f t="shared" si="0"/>
        <v>12.5</v>
      </c>
      <c r="G12" s="21"/>
      <c r="H12" s="17"/>
      <c r="I12" s="39" t="s">
        <v>67</v>
      </c>
      <c r="J12" s="38">
        <v>12.5</v>
      </c>
      <c r="K12" s="20"/>
    </row>
    <row r="13" spans="1:16" ht="31.2" x14ac:dyDescent="0.3">
      <c r="A13" s="15">
        <v>7</v>
      </c>
      <c r="B13" s="40" t="s">
        <v>68</v>
      </c>
      <c r="C13" s="17"/>
      <c r="D13" s="38">
        <v>15.3</v>
      </c>
      <c r="E13" s="39" t="s">
        <v>69</v>
      </c>
      <c r="F13" s="19">
        <f t="shared" si="0"/>
        <v>15.3</v>
      </c>
      <c r="G13" s="21"/>
      <c r="H13" s="17"/>
      <c r="I13" s="39" t="s">
        <v>69</v>
      </c>
      <c r="J13" s="38">
        <v>15.3</v>
      </c>
      <c r="K13" s="20"/>
    </row>
    <row r="14" spans="1:16" ht="15.6" x14ac:dyDescent="0.3">
      <c r="A14" s="15">
        <v>8</v>
      </c>
      <c r="B14" s="16" t="s">
        <v>70</v>
      </c>
      <c r="C14" s="17"/>
      <c r="D14" s="17">
        <v>3</v>
      </c>
      <c r="E14" s="41" t="s">
        <v>71</v>
      </c>
      <c r="F14" s="19">
        <f t="shared" si="0"/>
        <v>3</v>
      </c>
      <c r="G14" s="16"/>
      <c r="H14" s="17"/>
      <c r="I14" s="41" t="s">
        <v>71</v>
      </c>
      <c r="J14" s="17">
        <v>3</v>
      </c>
      <c r="K14" s="20"/>
    </row>
    <row r="15" spans="1:16" ht="15.6" x14ac:dyDescent="0.3">
      <c r="A15" s="21">
        <v>9</v>
      </c>
      <c r="B15" s="16" t="s">
        <v>72</v>
      </c>
      <c r="C15" s="17"/>
      <c r="D15" s="17">
        <v>4.0999999999999996</v>
      </c>
      <c r="E15" s="41" t="s">
        <v>73</v>
      </c>
      <c r="F15" s="19">
        <f t="shared" si="0"/>
        <v>4.0999999999999996</v>
      </c>
      <c r="G15" s="16"/>
      <c r="H15" s="17"/>
      <c r="I15" s="41" t="s">
        <v>73</v>
      </c>
      <c r="J15" s="17">
        <v>4.0999999999999996</v>
      </c>
      <c r="K15" s="20"/>
    </row>
    <row r="16" spans="1:16" ht="15" customHeight="1" x14ac:dyDescent="0.3">
      <c r="A16" s="21">
        <v>10</v>
      </c>
      <c r="B16" s="16" t="s">
        <v>72</v>
      </c>
      <c r="C16" s="17"/>
      <c r="D16" s="17">
        <v>1.1000000000000001</v>
      </c>
      <c r="E16" s="41" t="s">
        <v>74</v>
      </c>
      <c r="F16" s="19">
        <f t="shared" si="0"/>
        <v>1.1000000000000001</v>
      </c>
      <c r="G16" s="16"/>
      <c r="H16" s="17"/>
      <c r="I16" s="41" t="s">
        <v>74</v>
      </c>
      <c r="J16" s="17">
        <v>1.1000000000000001</v>
      </c>
      <c r="K16" s="20"/>
    </row>
    <row r="17" spans="1:11" ht="15.6" x14ac:dyDescent="0.3">
      <c r="A17" s="15">
        <v>11</v>
      </c>
      <c r="B17" s="16" t="s">
        <v>72</v>
      </c>
      <c r="C17" s="17"/>
      <c r="D17" s="17">
        <v>0.3</v>
      </c>
      <c r="E17" s="41" t="s">
        <v>75</v>
      </c>
      <c r="F17" s="19">
        <f t="shared" si="0"/>
        <v>0.3</v>
      </c>
      <c r="G17" s="16"/>
      <c r="H17" s="17"/>
      <c r="I17" s="41" t="s">
        <v>75</v>
      </c>
      <c r="J17" s="17">
        <v>0.3</v>
      </c>
      <c r="K17" s="20"/>
    </row>
    <row r="18" spans="1:11" ht="15.6" x14ac:dyDescent="0.3">
      <c r="A18" s="21">
        <v>12</v>
      </c>
      <c r="B18" s="16" t="s">
        <v>72</v>
      </c>
      <c r="C18" s="17"/>
      <c r="D18" s="17">
        <v>2.5</v>
      </c>
      <c r="E18" s="41" t="s">
        <v>73</v>
      </c>
      <c r="F18" s="19">
        <f t="shared" si="0"/>
        <v>2.5</v>
      </c>
      <c r="G18" s="16"/>
      <c r="H18" s="17"/>
      <c r="I18" s="41" t="s">
        <v>73</v>
      </c>
      <c r="J18" s="17">
        <v>2.5</v>
      </c>
      <c r="K18" s="20"/>
    </row>
    <row r="19" spans="1:11" ht="15.6" x14ac:dyDescent="0.3">
      <c r="A19" s="15">
        <v>13</v>
      </c>
      <c r="B19" s="16" t="s">
        <v>72</v>
      </c>
      <c r="C19" s="17"/>
      <c r="D19" s="17">
        <v>3</v>
      </c>
      <c r="E19" s="41" t="s">
        <v>76</v>
      </c>
      <c r="F19" s="19">
        <f t="shared" si="0"/>
        <v>3</v>
      </c>
      <c r="G19" s="16"/>
      <c r="H19" s="17"/>
      <c r="I19" s="41" t="s">
        <v>76</v>
      </c>
      <c r="J19" s="17">
        <v>3</v>
      </c>
      <c r="K19" s="20"/>
    </row>
    <row r="20" spans="1:11" ht="15.6" x14ac:dyDescent="0.3">
      <c r="A20" s="21">
        <v>14</v>
      </c>
      <c r="B20" s="16" t="s">
        <v>72</v>
      </c>
      <c r="C20" s="17"/>
      <c r="D20" s="17">
        <v>18.600000000000001</v>
      </c>
      <c r="E20" s="41" t="s">
        <v>77</v>
      </c>
      <c r="F20" s="19">
        <f t="shared" si="0"/>
        <v>18.600000000000001</v>
      </c>
      <c r="G20" s="16"/>
      <c r="H20" s="17"/>
      <c r="I20" s="41" t="s">
        <v>77</v>
      </c>
      <c r="J20" s="17">
        <v>18.600000000000001</v>
      </c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x14ac:dyDescent="0.3">
      <c r="A47" s="34"/>
      <c r="B47" s="22"/>
      <c r="C47" s="35"/>
      <c r="D47" s="35"/>
      <c r="E47" s="36"/>
      <c r="F47" s="19">
        <f t="shared" si="0"/>
        <v>0</v>
      </c>
      <c r="G47" s="22"/>
      <c r="H47" s="35"/>
      <c r="I47" s="36"/>
      <c r="J47" s="35"/>
      <c r="K47" s="20"/>
    </row>
    <row r="48" spans="1:11" ht="15.6" x14ac:dyDescent="0.3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/>
    </row>
    <row r="49" spans="1:11" ht="15.6" x14ac:dyDescent="0.3">
      <c r="A49" s="34"/>
      <c r="B49" s="22"/>
      <c r="C49" s="35"/>
      <c r="D49" s="35"/>
      <c r="E49" s="36"/>
      <c r="F49" s="19">
        <f t="shared" si="0"/>
        <v>0</v>
      </c>
      <c r="G49" s="22"/>
      <c r="H49" s="35"/>
      <c r="I49" s="36"/>
      <c r="J49" s="35"/>
      <c r="K49" s="20"/>
    </row>
    <row r="50" spans="1:11" ht="15.6" x14ac:dyDescent="0.3">
      <c r="A50" s="22"/>
      <c r="B50" s="23" t="s">
        <v>42</v>
      </c>
      <c r="C50" s="24">
        <f>SUM(C7:C49)</f>
        <v>0</v>
      </c>
      <c r="D50" s="24">
        <f>SUM(D7:D49)</f>
        <v>119.29999999999998</v>
      </c>
      <c r="E50" s="25"/>
      <c r="F50" s="26">
        <f t="shared" si="0"/>
        <v>119.29999999999998</v>
      </c>
      <c r="G50" s="27"/>
      <c r="H50" s="24">
        <f>SUM(H7:H49)</f>
        <v>0</v>
      </c>
      <c r="I50" s="25"/>
      <c r="J50" s="24">
        <f>SUM(J7:J49)</f>
        <v>119.29999999999998</v>
      </c>
      <c r="K50" s="28">
        <f>C50-H50</f>
        <v>0</v>
      </c>
    </row>
    <row r="53" spans="1:11" ht="15.6" x14ac:dyDescent="0.3">
      <c r="B53" s="29" t="s">
        <v>53</v>
      </c>
      <c r="F53" s="30"/>
      <c r="G53" s="31"/>
      <c r="H53" s="32"/>
    </row>
    <row r="54" spans="1:11" x14ac:dyDescent="0.3">
      <c r="B54" s="29"/>
      <c r="F54" s="33" t="s">
        <v>45</v>
      </c>
      <c r="G54" s="33"/>
      <c r="H54" s="33"/>
    </row>
    <row r="55" spans="1:11" ht="15.6" x14ac:dyDescent="0.3">
      <c r="B55" s="29" t="s">
        <v>46</v>
      </c>
      <c r="F55" s="30"/>
      <c r="G55" s="31"/>
      <c r="H55" s="32"/>
    </row>
    <row r="56" spans="1:11" x14ac:dyDescent="0.3">
      <c r="F56" s="33" t="s">
        <v>45</v>
      </c>
      <c r="G56" s="33"/>
      <c r="H56" s="33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95627-DCAE-4686-A589-0EDB89800924}">
  <sheetPr>
    <pageSetUpPr fitToPage="1"/>
  </sheetPr>
  <dimension ref="A1:P56"/>
  <sheetViews>
    <sheetView zoomScale="80" zoomScaleNormal="80" workbookViewId="0">
      <selection activeCell="C58" sqref="C58"/>
    </sheetView>
  </sheetViews>
  <sheetFormatPr defaultColWidth="9.109375" defaultRowHeight="13.8" x14ac:dyDescent="0.25"/>
  <cols>
    <col min="1" max="1" width="7.33203125" style="143" customWidth="1"/>
    <col min="2" max="2" width="24.44140625" style="143" customWidth="1"/>
    <col min="3" max="3" width="16.33203125" style="143" customWidth="1"/>
    <col min="4" max="4" width="13.5546875" style="143" customWidth="1"/>
    <col min="5" max="5" width="18.88671875" style="143" customWidth="1"/>
    <col min="6" max="6" width="15.88671875" style="143" customWidth="1"/>
    <col min="7" max="7" width="16.5546875" style="143" customWidth="1"/>
    <col min="8" max="8" width="14.33203125" style="143" customWidth="1"/>
    <col min="9" max="9" width="22.88671875" style="143" customWidth="1"/>
    <col min="10" max="10" width="14" style="143" customWidth="1"/>
    <col min="11" max="11" width="15.5546875" style="143" customWidth="1"/>
    <col min="12" max="256" width="9.109375" style="143"/>
    <col min="257" max="257" width="7.33203125" style="143" customWidth="1"/>
    <col min="258" max="258" width="24.44140625" style="143" customWidth="1"/>
    <col min="259" max="259" width="16.33203125" style="143" customWidth="1"/>
    <col min="260" max="260" width="13.5546875" style="143" customWidth="1"/>
    <col min="261" max="261" width="18.88671875" style="143" customWidth="1"/>
    <col min="262" max="262" width="15.88671875" style="143" customWidth="1"/>
    <col min="263" max="263" width="16.5546875" style="143" customWidth="1"/>
    <col min="264" max="264" width="14.33203125" style="143" customWidth="1"/>
    <col min="265" max="265" width="22.88671875" style="143" customWidth="1"/>
    <col min="266" max="266" width="14" style="143" customWidth="1"/>
    <col min="267" max="267" width="15.5546875" style="143" customWidth="1"/>
    <col min="268" max="512" width="9.109375" style="143"/>
    <col min="513" max="513" width="7.33203125" style="143" customWidth="1"/>
    <col min="514" max="514" width="24.44140625" style="143" customWidth="1"/>
    <col min="515" max="515" width="16.33203125" style="143" customWidth="1"/>
    <col min="516" max="516" width="13.5546875" style="143" customWidth="1"/>
    <col min="517" max="517" width="18.88671875" style="143" customWidth="1"/>
    <col min="518" max="518" width="15.88671875" style="143" customWidth="1"/>
    <col min="519" max="519" width="16.5546875" style="143" customWidth="1"/>
    <col min="520" max="520" width="14.33203125" style="143" customWidth="1"/>
    <col min="521" max="521" width="22.88671875" style="143" customWidth="1"/>
    <col min="522" max="522" width="14" style="143" customWidth="1"/>
    <col min="523" max="523" width="15.5546875" style="143" customWidth="1"/>
    <col min="524" max="768" width="9.109375" style="143"/>
    <col min="769" max="769" width="7.33203125" style="143" customWidth="1"/>
    <col min="770" max="770" width="24.44140625" style="143" customWidth="1"/>
    <col min="771" max="771" width="16.33203125" style="143" customWidth="1"/>
    <col min="772" max="772" width="13.5546875" style="143" customWidth="1"/>
    <col min="773" max="773" width="18.88671875" style="143" customWidth="1"/>
    <col min="774" max="774" width="15.88671875" style="143" customWidth="1"/>
    <col min="775" max="775" width="16.5546875" style="143" customWidth="1"/>
    <col min="776" max="776" width="14.33203125" style="143" customWidth="1"/>
    <col min="777" max="777" width="22.88671875" style="143" customWidth="1"/>
    <col min="778" max="778" width="14" style="143" customWidth="1"/>
    <col min="779" max="779" width="15.5546875" style="143" customWidth="1"/>
    <col min="780" max="1024" width="9.109375" style="143"/>
    <col min="1025" max="1025" width="7.33203125" style="143" customWidth="1"/>
    <col min="1026" max="1026" width="24.44140625" style="143" customWidth="1"/>
    <col min="1027" max="1027" width="16.33203125" style="143" customWidth="1"/>
    <col min="1028" max="1028" width="13.5546875" style="143" customWidth="1"/>
    <col min="1029" max="1029" width="18.88671875" style="143" customWidth="1"/>
    <col min="1030" max="1030" width="15.88671875" style="143" customWidth="1"/>
    <col min="1031" max="1031" width="16.5546875" style="143" customWidth="1"/>
    <col min="1032" max="1032" width="14.33203125" style="143" customWidth="1"/>
    <col min="1033" max="1033" width="22.88671875" style="143" customWidth="1"/>
    <col min="1034" max="1034" width="14" style="143" customWidth="1"/>
    <col min="1035" max="1035" width="15.5546875" style="143" customWidth="1"/>
    <col min="1036" max="1280" width="9.109375" style="143"/>
    <col min="1281" max="1281" width="7.33203125" style="143" customWidth="1"/>
    <col min="1282" max="1282" width="24.44140625" style="143" customWidth="1"/>
    <col min="1283" max="1283" width="16.33203125" style="143" customWidth="1"/>
    <col min="1284" max="1284" width="13.5546875" style="143" customWidth="1"/>
    <col min="1285" max="1285" width="18.88671875" style="143" customWidth="1"/>
    <col min="1286" max="1286" width="15.88671875" style="143" customWidth="1"/>
    <col min="1287" max="1287" width="16.5546875" style="143" customWidth="1"/>
    <col min="1288" max="1288" width="14.33203125" style="143" customWidth="1"/>
    <col min="1289" max="1289" width="22.88671875" style="143" customWidth="1"/>
    <col min="1290" max="1290" width="14" style="143" customWidth="1"/>
    <col min="1291" max="1291" width="15.5546875" style="143" customWidth="1"/>
    <col min="1292" max="1536" width="9.109375" style="143"/>
    <col min="1537" max="1537" width="7.33203125" style="143" customWidth="1"/>
    <col min="1538" max="1538" width="24.44140625" style="143" customWidth="1"/>
    <col min="1539" max="1539" width="16.33203125" style="143" customWidth="1"/>
    <col min="1540" max="1540" width="13.5546875" style="143" customWidth="1"/>
    <col min="1541" max="1541" width="18.88671875" style="143" customWidth="1"/>
    <col min="1542" max="1542" width="15.88671875" style="143" customWidth="1"/>
    <col min="1543" max="1543" width="16.5546875" style="143" customWidth="1"/>
    <col min="1544" max="1544" width="14.33203125" style="143" customWidth="1"/>
    <col min="1545" max="1545" width="22.88671875" style="143" customWidth="1"/>
    <col min="1546" max="1546" width="14" style="143" customWidth="1"/>
    <col min="1547" max="1547" width="15.5546875" style="143" customWidth="1"/>
    <col min="1548" max="1792" width="9.109375" style="143"/>
    <col min="1793" max="1793" width="7.33203125" style="143" customWidth="1"/>
    <col min="1794" max="1794" width="24.44140625" style="143" customWidth="1"/>
    <col min="1795" max="1795" width="16.33203125" style="143" customWidth="1"/>
    <col min="1796" max="1796" width="13.5546875" style="143" customWidth="1"/>
    <col min="1797" max="1797" width="18.88671875" style="143" customWidth="1"/>
    <col min="1798" max="1798" width="15.88671875" style="143" customWidth="1"/>
    <col min="1799" max="1799" width="16.5546875" style="143" customWidth="1"/>
    <col min="1800" max="1800" width="14.33203125" style="143" customWidth="1"/>
    <col min="1801" max="1801" width="22.88671875" style="143" customWidth="1"/>
    <col min="1802" max="1802" width="14" style="143" customWidth="1"/>
    <col min="1803" max="1803" width="15.5546875" style="143" customWidth="1"/>
    <col min="1804" max="2048" width="9.109375" style="143"/>
    <col min="2049" max="2049" width="7.33203125" style="143" customWidth="1"/>
    <col min="2050" max="2050" width="24.44140625" style="143" customWidth="1"/>
    <col min="2051" max="2051" width="16.33203125" style="143" customWidth="1"/>
    <col min="2052" max="2052" width="13.5546875" style="143" customWidth="1"/>
    <col min="2053" max="2053" width="18.88671875" style="143" customWidth="1"/>
    <col min="2054" max="2054" width="15.88671875" style="143" customWidth="1"/>
    <col min="2055" max="2055" width="16.5546875" style="143" customWidth="1"/>
    <col min="2056" max="2056" width="14.33203125" style="143" customWidth="1"/>
    <col min="2057" max="2057" width="22.88671875" style="143" customWidth="1"/>
    <col min="2058" max="2058" width="14" style="143" customWidth="1"/>
    <col min="2059" max="2059" width="15.5546875" style="143" customWidth="1"/>
    <col min="2060" max="2304" width="9.109375" style="143"/>
    <col min="2305" max="2305" width="7.33203125" style="143" customWidth="1"/>
    <col min="2306" max="2306" width="24.44140625" style="143" customWidth="1"/>
    <col min="2307" max="2307" width="16.33203125" style="143" customWidth="1"/>
    <col min="2308" max="2308" width="13.5546875" style="143" customWidth="1"/>
    <col min="2309" max="2309" width="18.88671875" style="143" customWidth="1"/>
    <col min="2310" max="2310" width="15.88671875" style="143" customWidth="1"/>
    <col min="2311" max="2311" width="16.5546875" style="143" customWidth="1"/>
    <col min="2312" max="2312" width="14.33203125" style="143" customWidth="1"/>
    <col min="2313" max="2313" width="22.88671875" style="143" customWidth="1"/>
    <col min="2314" max="2314" width="14" style="143" customWidth="1"/>
    <col min="2315" max="2315" width="15.5546875" style="143" customWidth="1"/>
    <col min="2316" max="2560" width="9.109375" style="143"/>
    <col min="2561" max="2561" width="7.33203125" style="143" customWidth="1"/>
    <col min="2562" max="2562" width="24.44140625" style="143" customWidth="1"/>
    <col min="2563" max="2563" width="16.33203125" style="143" customWidth="1"/>
    <col min="2564" max="2564" width="13.5546875" style="143" customWidth="1"/>
    <col min="2565" max="2565" width="18.88671875" style="143" customWidth="1"/>
    <col min="2566" max="2566" width="15.88671875" style="143" customWidth="1"/>
    <col min="2567" max="2567" width="16.5546875" style="143" customWidth="1"/>
    <col min="2568" max="2568" width="14.33203125" style="143" customWidth="1"/>
    <col min="2569" max="2569" width="22.88671875" style="143" customWidth="1"/>
    <col min="2570" max="2570" width="14" style="143" customWidth="1"/>
    <col min="2571" max="2571" width="15.5546875" style="143" customWidth="1"/>
    <col min="2572" max="2816" width="9.109375" style="143"/>
    <col min="2817" max="2817" width="7.33203125" style="143" customWidth="1"/>
    <col min="2818" max="2818" width="24.44140625" style="143" customWidth="1"/>
    <col min="2819" max="2819" width="16.33203125" style="143" customWidth="1"/>
    <col min="2820" max="2820" width="13.5546875" style="143" customWidth="1"/>
    <col min="2821" max="2821" width="18.88671875" style="143" customWidth="1"/>
    <col min="2822" max="2822" width="15.88671875" style="143" customWidth="1"/>
    <col min="2823" max="2823" width="16.5546875" style="143" customWidth="1"/>
    <col min="2824" max="2824" width="14.33203125" style="143" customWidth="1"/>
    <col min="2825" max="2825" width="22.88671875" style="143" customWidth="1"/>
    <col min="2826" max="2826" width="14" style="143" customWidth="1"/>
    <col min="2827" max="2827" width="15.5546875" style="143" customWidth="1"/>
    <col min="2828" max="3072" width="9.109375" style="143"/>
    <col min="3073" max="3073" width="7.33203125" style="143" customWidth="1"/>
    <col min="3074" max="3074" width="24.44140625" style="143" customWidth="1"/>
    <col min="3075" max="3075" width="16.33203125" style="143" customWidth="1"/>
    <col min="3076" max="3076" width="13.5546875" style="143" customWidth="1"/>
    <col min="3077" max="3077" width="18.88671875" style="143" customWidth="1"/>
    <col min="3078" max="3078" width="15.88671875" style="143" customWidth="1"/>
    <col min="3079" max="3079" width="16.5546875" style="143" customWidth="1"/>
    <col min="3080" max="3080" width="14.33203125" style="143" customWidth="1"/>
    <col min="3081" max="3081" width="22.88671875" style="143" customWidth="1"/>
    <col min="3082" max="3082" width="14" style="143" customWidth="1"/>
    <col min="3083" max="3083" width="15.5546875" style="143" customWidth="1"/>
    <col min="3084" max="3328" width="9.109375" style="143"/>
    <col min="3329" max="3329" width="7.33203125" style="143" customWidth="1"/>
    <col min="3330" max="3330" width="24.44140625" style="143" customWidth="1"/>
    <col min="3331" max="3331" width="16.33203125" style="143" customWidth="1"/>
    <col min="3332" max="3332" width="13.5546875" style="143" customWidth="1"/>
    <col min="3333" max="3333" width="18.88671875" style="143" customWidth="1"/>
    <col min="3334" max="3334" width="15.88671875" style="143" customWidth="1"/>
    <col min="3335" max="3335" width="16.5546875" style="143" customWidth="1"/>
    <col min="3336" max="3336" width="14.33203125" style="143" customWidth="1"/>
    <col min="3337" max="3337" width="22.88671875" style="143" customWidth="1"/>
    <col min="3338" max="3338" width="14" style="143" customWidth="1"/>
    <col min="3339" max="3339" width="15.5546875" style="143" customWidth="1"/>
    <col min="3340" max="3584" width="9.109375" style="143"/>
    <col min="3585" max="3585" width="7.33203125" style="143" customWidth="1"/>
    <col min="3586" max="3586" width="24.44140625" style="143" customWidth="1"/>
    <col min="3587" max="3587" width="16.33203125" style="143" customWidth="1"/>
    <col min="3588" max="3588" width="13.5546875" style="143" customWidth="1"/>
    <col min="3589" max="3589" width="18.88671875" style="143" customWidth="1"/>
    <col min="3590" max="3590" width="15.88671875" style="143" customWidth="1"/>
    <col min="3591" max="3591" width="16.5546875" style="143" customWidth="1"/>
    <col min="3592" max="3592" width="14.33203125" style="143" customWidth="1"/>
    <col min="3593" max="3593" width="22.88671875" style="143" customWidth="1"/>
    <col min="3594" max="3594" width="14" style="143" customWidth="1"/>
    <col min="3595" max="3595" width="15.5546875" style="143" customWidth="1"/>
    <col min="3596" max="3840" width="9.109375" style="143"/>
    <col min="3841" max="3841" width="7.33203125" style="143" customWidth="1"/>
    <col min="3842" max="3842" width="24.44140625" style="143" customWidth="1"/>
    <col min="3843" max="3843" width="16.33203125" style="143" customWidth="1"/>
    <col min="3844" max="3844" width="13.5546875" style="143" customWidth="1"/>
    <col min="3845" max="3845" width="18.88671875" style="143" customWidth="1"/>
    <col min="3846" max="3846" width="15.88671875" style="143" customWidth="1"/>
    <col min="3847" max="3847" width="16.5546875" style="143" customWidth="1"/>
    <col min="3848" max="3848" width="14.33203125" style="143" customWidth="1"/>
    <col min="3849" max="3849" width="22.88671875" style="143" customWidth="1"/>
    <col min="3850" max="3850" width="14" style="143" customWidth="1"/>
    <col min="3851" max="3851" width="15.5546875" style="143" customWidth="1"/>
    <col min="3852" max="4096" width="9.109375" style="143"/>
    <col min="4097" max="4097" width="7.33203125" style="143" customWidth="1"/>
    <col min="4098" max="4098" width="24.44140625" style="143" customWidth="1"/>
    <col min="4099" max="4099" width="16.33203125" style="143" customWidth="1"/>
    <col min="4100" max="4100" width="13.5546875" style="143" customWidth="1"/>
    <col min="4101" max="4101" width="18.88671875" style="143" customWidth="1"/>
    <col min="4102" max="4102" width="15.88671875" style="143" customWidth="1"/>
    <col min="4103" max="4103" width="16.5546875" style="143" customWidth="1"/>
    <col min="4104" max="4104" width="14.33203125" style="143" customWidth="1"/>
    <col min="4105" max="4105" width="22.88671875" style="143" customWidth="1"/>
    <col min="4106" max="4106" width="14" style="143" customWidth="1"/>
    <col min="4107" max="4107" width="15.5546875" style="143" customWidth="1"/>
    <col min="4108" max="4352" width="9.109375" style="143"/>
    <col min="4353" max="4353" width="7.33203125" style="143" customWidth="1"/>
    <col min="4354" max="4354" width="24.44140625" style="143" customWidth="1"/>
    <col min="4355" max="4355" width="16.33203125" style="143" customWidth="1"/>
    <col min="4356" max="4356" width="13.5546875" style="143" customWidth="1"/>
    <col min="4357" max="4357" width="18.88671875" style="143" customWidth="1"/>
    <col min="4358" max="4358" width="15.88671875" style="143" customWidth="1"/>
    <col min="4359" max="4359" width="16.5546875" style="143" customWidth="1"/>
    <col min="4360" max="4360" width="14.33203125" style="143" customWidth="1"/>
    <col min="4361" max="4361" width="22.88671875" style="143" customWidth="1"/>
    <col min="4362" max="4362" width="14" style="143" customWidth="1"/>
    <col min="4363" max="4363" width="15.5546875" style="143" customWidth="1"/>
    <col min="4364" max="4608" width="9.109375" style="143"/>
    <col min="4609" max="4609" width="7.33203125" style="143" customWidth="1"/>
    <col min="4610" max="4610" width="24.44140625" style="143" customWidth="1"/>
    <col min="4611" max="4611" width="16.33203125" style="143" customWidth="1"/>
    <col min="4612" max="4612" width="13.5546875" style="143" customWidth="1"/>
    <col min="4613" max="4613" width="18.88671875" style="143" customWidth="1"/>
    <col min="4614" max="4614" width="15.88671875" style="143" customWidth="1"/>
    <col min="4615" max="4615" width="16.5546875" style="143" customWidth="1"/>
    <col min="4616" max="4616" width="14.33203125" style="143" customWidth="1"/>
    <col min="4617" max="4617" width="22.88671875" style="143" customWidth="1"/>
    <col min="4618" max="4618" width="14" style="143" customWidth="1"/>
    <col min="4619" max="4619" width="15.5546875" style="143" customWidth="1"/>
    <col min="4620" max="4864" width="9.109375" style="143"/>
    <col min="4865" max="4865" width="7.33203125" style="143" customWidth="1"/>
    <col min="4866" max="4866" width="24.44140625" style="143" customWidth="1"/>
    <col min="4867" max="4867" width="16.33203125" style="143" customWidth="1"/>
    <col min="4868" max="4868" width="13.5546875" style="143" customWidth="1"/>
    <col min="4869" max="4869" width="18.88671875" style="143" customWidth="1"/>
    <col min="4870" max="4870" width="15.88671875" style="143" customWidth="1"/>
    <col min="4871" max="4871" width="16.5546875" style="143" customWidth="1"/>
    <col min="4872" max="4872" width="14.33203125" style="143" customWidth="1"/>
    <col min="4873" max="4873" width="22.88671875" style="143" customWidth="1"/>
    <col min="4874" max="4874" width="14" style="143" customWidth="1"/>
    <col min="4875" max="4875" width="15.5546875" style="143" customWidth="1"/>
    <col min="4876" max="5120" width="9.109375" style="143"/>
    <col min="5121" max="5121" width="7.33203125" style="143" customWidth="1"/>
    <col min="5122" max="5122" width="24.44140625" style="143" customWidth="1"/>
    <col min="5123" max="5123" width="16.33203125" style="143" customWidth="1"/>
    <col min="5124" max="5124" width="13.5546875" style="143" customWidth="1"/>
    <col min="5125" max="5125" width="18.88671875" style="143" customWidth="1"/>
    <col min="5126" max="5126" width="15.88671875" style="143" customWidth="1"/>
    <col min="5127" max="5127" width="16.5546875" style="143" customWidth="1"/>
    <col min="5128" max="5128" width="14.33203125" style="143" customWidth="1"/>
    <col min="5129" max="5129" width="22.88671875" style="143" customWidth="1"/>
    <col min="5130" max="5130" width="14" style="143" customWidth="1"/>
    <col min="5131" max="5131" width="15.5546875" style="143" customWidth="1"/>
    <col min="5132" max="5376" width="9.109375" style="143"/>
    <col min="5377" max="5377" width="7.33203125" style="143" customWidth="1"/>
    <col min="5378" max="5378" width="24.44140625" style="143" customWidth="1"/>
    <col min="5379" max="5379" width="16.33203125" style="143" customWidth="1"/>
    <col min="5380" max="5380" width="13.5546875" style="143" customWidth="1"/>
    <col min="5381" max="5381" width="18.88671875" style="143" customWidth="1"/>
    <col min="5382" max="5382" width="15.88671875" style="143" customWidth="1"/>
    <col min="5383" max="5383" width="16.5546875" style="143" customWidth="1"/>
    <col min="5384" max="5384" width="14.33203125" style="143" customWidth="1"/>
    <col min="5385" max="5385" width="22.88671875" style="143" customWidth="1"/>
    <col min="5386" max="5386" width="14" style="143" customWidth="1"/>
    <col min="5387" max="5387" width="15.5546875" style="143" customWidth="1"/>
    <col min="5388" max="5632" width="9.109375" style="143"/>
    <col min="5633" max="5633" width="7.33203125" style="143" customWidth="1"/>
    <col min="5634" max="5634" width="24.44140625" style="143" customWidth="1"/>
    <col min="5635" max="5635" width="16.33203125" style="143" customWidth="1"/>
    <col min="5636" max="5636" width="13.5546875" style="143" customWidth="1"/>
    <col min="5637" max="5637" width="18.88671875" style="143" customWidth="1"/>
    <col min="5638" max="5638" width="15.88671875" style="143" customWidth="1"/>
    <col min="5639" max="5639" width="16.5546875" style="143" customWidth="1"/>
    <col min="5640" max="5640" width="14.33203125" style="143" customWidth="1"/>
    <col min="5641" max="5641" width="22.88671875" style="143" customWidth="1"/>
    <col min="5642" max="5642" width="14" style="143" customWidth="1"/>
    <col min="5643" max="5643" width="15.5546875" style="143" customWidth="1"/>
    <col min="5644" max="5888" width="9.109375" style="143"/>
    <col min="5889" max="5889" width="7.33203125" style="143" customWidth="1"/>
    <col min="5890" max="5890" width="24.44140625" style="143" customWidth="1"/>
    <col min="5891" max="5891" width="16.33203125" style="143" customWidth="1"/>
    <col min="5892" max="5892" width="13.5546875" style="143" customWidth="1"/>
    <col min="5893" max="5893" width="18.88671875" style="143" customWidth="1"/>
    <col min="5894" max="5894" width="15.88671875" style="143" customWidth="1"/>
    <col min="5895" max="5895" width="16.5546875" style="143" customWidth="1"/>
    <col min="5896" max="5896" width="14.33203125" style="143" customWidth="1"/>
    <col min="5897" max="5897" width="22.88671875" style="143" customWidth="1"/>
    <col min="5898" max="5898" width="14" style="143" customWidth="1"/>
    <col min="5899" max="5899" width="15.5546875" style="143" customWidth="1"/>
    <col min="5900" max="6144" width="9.109375" style="143"/>
    <col min="6145" max="6145" width="7.33203125" style="143" customWidth="1"/>
    <col min="6146" max="6146" width="24.44140625" style="143" customWidth="1"/>
    <col min="6147" max="6147" width="16.33203125" style="143" customWidth="1"/>
    <col min="6148" max="6148" width="13.5546875" style="143" customWidth="1"/>
    <col min="6149" max="6149" width="18.88671875" style="143" customWidth="1"/>
    <col min="6150" max="6150" width="15.88671875" style="143" customWidth="1"/>
    <col min="6151" max="6151" width="16.5546875" style="143" customWidth="1"/>
    <col min="6152" max="6152" width="14.33203125" style="143" customWidth="1"/>
    <col min="6153" max="6153" width="22.88671875" style="143" customWidth="1"/>
    <col min="6154" max="6154" width="14" style="143" customWidth="1"/>
    <col min="6155" max="6155" width="15.5546875" style="143" customWidth="1"/>
    <col min="6156" max="6400" width="9.109375" style="143"/>
    <col min="6401" max="6401" width="7.33203125" style="143" customWidth="1"/>
    <col min="6402" max="6402" width="24.44140625" style="143" customWidth="1"/>
    <col min="6403" max="6403" width="16.33203125" style="143" customWidth="1"/>
    <col min="6404" max="6404" width="13.5546875" style="143" customWidth="1"/>
    <col min="6405" max="6405" width="18.88671875" style="143" customWidth="1"/>
    <col min="6406" max="6406" width="15.88671875" style="143" customWidth="1"/>
    <col min="6407" max="6407" width="16.5546875" style="143" customWidth="1"/>
    <col min="6408" max="6408" width="14.33203125" style="143" customWidth="1"/>
    <col min="6409" max="6409" width="22.88671875" style="143" customWidth="1"/>
    <col min="6410" max="6410" width="14" style="143" customWidth="1"/>
    <col min="6411" max="6411" width="15.5546875" style="143" customWidth="1"/>
    <col min="6412" max="6656" width="9.109375" style="143"/>
    <col min="6657" max="6657" width="7.33203125" style="143" customWidth="1"/>
    <col min="6658" max="6658" width="24.44140625" style="143" customWidth="1"/>
    <col min="6659" max="6659" width="16.33203125" style="143" customWidth="1"/>
    <col min="6660" max="6660" width="13.5546875" style="143" customWidth="1"/>
    <col min="6661" max="6661" width="18.88671875" style="143" customWidth="1"/>
    <col min="6662" max="6662" width="15.88671875" style="143" customWidth="1"/>
    <col min="6663" max="6663" width="16.5546875" style="143" customWidth="1"/>
    <col min="6664" max="6664" width="14.33203125" style="143" customWidth="1"/>
    <col min="6665" max="6665" width="22.88671875" style="143" customWidth="1"/>
    <col min="6666" max="6666" width="14" style="143" customWidth="1"/>
    <col min="6667" max="6667" width="15.5546875" style="143" customWidth="1"/>
    <col min="6668" max="6912" width="9.109375" style="143"/>
    <col min="6913" max="6913" width="7.33203125" style="143" customWidth="1"/>
    <col min="6914" max="6914" width="24.44140625" style="143" customWidth="1"/>
    <col min="6915" max="6915" width="16.33203125" style="143" customWidth="1"/>
    <col min="6916" max="6916" width="13.5546875" style="143" customWidth="1"/>
    <col min="6917" max="6917" width="18.88671875" style="143" customWidth="1"/>
    <col min="6918" max="6918" width="15.88671875" style="143" customWidth="1"/>
    <col min="6919" max="6919" width="16.5546875" style="143" customWidth="1"/>
    <col min="6920" max="6920" width="14.33203125" style="143" customWidth="1"/>
    <col min="6921" max="6921" width="22.88671875" style="143" customWidth="1"/>
    <col min="6922" max="6922" width="14" style="143" customWidth="1"/>
    <col min="6923" max="6923" width="15.5546875" style="143" customWidth="1"/>
    <col min="6924" max="7168" width="9.109375" style="143"/>
    <col min="7169" max="7169" width="7.33203125" style="143" customWidth="1"/>
    <col min="7170" max="7170" width="24.44140625" style="143" customWidth="1"/>
    <col min="7171" max="7171" width="16.33203125" style="143" customWidth="1"/>
    <col min="7172" max="7172" width="13.5546875" style="143" customWidth="1"/>
    <col min="7173" max="7173" width="18.88671875" style="143" customWidth="1"/>
    <col min="7174" max="7174" width="15.88671875" style="143" customWidth="1"/>
    <col min="7175" max="7175" width="16.5546875" style="143" customWidth="1"/>
    <col min="7176" max="7176" width="14.33203125" style="143" customWidth="1"/>
    <col min="7177" max="7177" width="22.88671875" style="143" customWidth="1"/>
    <col min="7178" max="7178" width="14" style="143" customWidth="1"/>
    <col min="7179" max="7179" width="15.5546875" style="143" customWidth="1"/>
    <col min="7180" max="7424" width="9.109375" style="143"/>
    <col min="7425" max="7425" width="7.33203125" style="143" customWidth="1"/>
    <col min="7426" max="7426" width="24.44140625" style="143" customWidth="1"/>
    <col min="7427" max="7427" width="16.33203125" style="143" customWidth="1"/>
    <col min="7428" max="7428" width="13.5546875" style="143" customWidth="1"/>
    <col min="7429" max="7429" width="18.88671875" style="143" customWidth="1"/>
    <col min="7430" max="7430" width="15.88671875" style="143" customWidth="1"/>
    <col min="7431" max="7431" width="16.5546875" style="143" customWidth="1"/>
    <col min="7432" max="7432" width="14.33203125" style="143" customWidth="1"/>
    <col min="7433" max="7433" width="22.88671875" style="143" customWidth="1"/>
    <col min="7434" max="7434" width="14" style="143" customWidth="1"/>
    <col min="7435" max="7435" width="15.5546875" style="143" customWidth="1"/>
    <col min="7436" max="7680" width="9.109375" style="143"/>
    <col min="7681" max="7681" width="7.33203125" style="143" customWidth="1"/>
    <col min="7682" max="7682" width="24.44140625" style="143" customWidth="1"/>
    <col min="7683" max="7683" width="16.33203125" style="143" customWidth="1"/>
    <col min="7684" max="7684" width="13.5546875" style="143" customWidth="1"/>
    <col min="7685" max="7685" width="18.88671875" style="143" customWidth="1"/>
    <col min="7686" max="7686" width="15.88671875" style="143" customWidth="1"/>
    <col min="7687" max="7687" width="16.5546875" style="143" customWidth="1"/>
    <col min="7688" max="7688" width="14.33203125" style="143" customWidth="1"/>
    <col min="7689" max="7689" width="22.88671875" style="143" customWidth="1"/>
    <col min="7690" max="7690" width="14" style="143" customWidth="1"/>
    <col min="7691" max="7691" width="15.5546875" style="143" customWidth="1"/>
    <col min="7692" max="7936" width="9.109375" style="143"/>
    <col min="7937" max="7937" width="7.33203125" style="143" customWidth="1"/>
    <col min="7938" max="7938" width="24.44140625" style="143" customWidth="1"/>
    <col min="7939" max="7939" width="16.33203125" style="143" customWidth="1"/>
    <col min="7940" max="7940" width="13.5546875" style="143" customWidth="1"/>
    <col min="7941" max="7941" width="18.88671875" style="143" customWidth="1"/>
    <col min="7942" max="7942" width="15.88671875" style="143" customWidth="1"/>
    <col min="7943" max="7943" width="16.5546875" style="143" customWidth="1"/>
    <col min="7944" max="7944" width="14.33203125" style="143" customWidth="1"/>
    <col min="7945" max="7945" width="22.88671875" style="143" customWidth="1"/>
    <col min="7946" max="7946" width="14" style="143" customWidth="1"/>
    <col min="7947" max="7947" width="15.5546875" style="143" customWidth="1"/>
    <col min="7948" max="8192" width="9.109375" style="143"/>
    <col min="8193" max="8193" width="7.33203125" style="143" customWidth="1"/>
    <col min="8194" max="8194" width="24.44140625" style="143" customWidth="1"/>
    <col min="8195" max="8195" width="16.33203125" style="143" customWidth="1"/>
    <col min="8196" max="8196" width="13.5546875" style="143" customWidth="1"/>
    <col min="8197" max="8197" width="18.88671875" style="143" customWidth="1"/>
    <col min="8198" max="8198" width="15.88671875" style="143" customWidth="1"/>
    <col min="8199" max="8199" width="16.5546875" style="143" customWidth="1"/>
    <col min="8200" max="8200" width="14.33203125" style="143" customWidth="1"/>
    <col min="8201" max="8201" width="22.88671875" style="143" customWidth="1"/>
    <col min="8202" max="8202" width="14" style="143" customWidth="1"/>
    <col min="8203" max="8203" width="15.5546875" style="143" customWidth="1"/>
    <col min="8204" max="8448" width="9.109375" style="143"/>
    <col min="8449" max="8449" width="7.33203125" style="143" customWidth="1"/>
    <col min="8450" max="8450" width="24.44140625" style="143" customWidth="1"/>
    <col min="8451" max="8451" width="16.33203125" style="143" customWidth="1"/>
    <col min="8452" max="8452" width="13.5546875" style="143" customWidth="1"/>
    <col min="8453" max="8453" width="18.88671875" style="143" customWidth="1"/>
    <col min="8454" max="8454" width="15.88671875" style="143" customWidth="1"/>
    <col min="8455" max="8455" width="16.5546875" style="143" customWidth="1"/>
    <col min="8456" max="8456" width="14.33203125" style="143" customWidth="1"/>
    <col min="8457" max="8457" width="22.88671875" style="143" customWidth="1"/>
    <col min="8458" max="8458" width="14" style="143" customWidth="1"/>
    <col min="8459" max="8459" width="15.5546875" style="143" customWidth="1"/>
    <col min="8460" max="8704" width="9.109375" style="143"/>
    <col min="8705" max="8705" width="7.33203125" style="143" customWidth="1"/>
    <col min="8706" max="8706" width="24.44140625" style="143" customWidth="1"/>
    <col min="8707" max="8707" width="16.33203125" style="143" customWidth="1"/>
    <col min="8708" max="8708" width="13.5546875" style="143" customWidth="1"/>
    <col min="8709" max="8709" width="18.88671875" style="143" customWidth="1"/>
    <col min="8710" max="8710" width="15.88671875" style="143" customWidth="1"/>
    <col min="8711" max="8711" width="16.5546875" style="143" customWidth="1"/>
    <col min="8712" max="8712" width="14.33203125" style="143" customWidth="1"/>
    <col min="8713" max="8713" width="22.88671875" style="143" customWidth="1"/>
    <col min="8714" max="8714" width="14" style="143" customWidth="1"/>
    <col min="8715" max="8715" width="15.5546875" style="143" customWidth="1"/>
    <col min="8716" max="8960" width="9.109375" style="143"/>
    <col min="8961" max="8961" width="7.33203125" style="143" customWidth="1"/>
    <col min="8962" max="8962" width="24.44140625" style="143" customWidth="1"/>
    <col min="8963" max="8963" width="16.33203125" style="143" customWidth="1"/>
    <col min="8964" max="8964" width="13.5546875" style="143" customWidth="1"/>
    <col min="8965" max="8965" width="18.88671875" style="143" customWidth="1"/>
    <col min="8966" max="8966" width="15.88671875" style="143" customWidth="1"/>
    <col min="8967" max="8967" width="16.5546875" style="143" customWidth="1"/>
    <col min="8968" max="8968" width="14.33203125" style="143" customWidth="1"/>
    <col min="8969" max="8969" width="22.88671875" style="143" customWidth="1"/>
    <col min="8970" max="8970" width="14" style="143" customWidth="1"/>
    <col min="8971" max="8971" width="15.5546875" style="143" customWidth="1"/>
    <col min="8972" max="9216" width="9.109375" style="143"/>
    <col min="9217" max="9217" width="7.33203125" style="143" customWidth="1"/>
    <col min="9218" max="9218" width="24.44140625" style="143" customWidth="1"/>
    <col min="9219" max="9219" width="16.33203125" style="143" customWidth="1"/>
    <col min="9220" max="9220" width="13.5546875" style="143" customWidth="1"/>
    <col min="9221" max="9221" width="18.88671875" style="143" customWidth="1"/>
    <col min="9222" max="9222" width="15.88671875" style="143" customWidth="1"/>
    <col min="9223" max="9223" width="16.5546875" style="143" customWidth="1"/>
    <col min="9224" max="9224" width="14.33203125" style="143" customWidth="1"/>
    <col min="9225" max="9225" width="22.88671875" style="143" customWidth="1"/>
    <col min="9226" max="9226" width="14" style="143" customWidth="1"/>
    <col min="9227" max="9227" width="15.5546875" style="143" customWidth="1"/>
    <col min="9228" max="9472" width="9.109375" style="143"/>
    <col min="9473" max="9473" width="7.33203125" style="143" customWidth="1"/>
    <col min="9474" max="9474" width="24.44140625" style="143" customWidth="1"/>
    <col min="9475" max="9475" width="16.33203125" style="143" customWidth="1"/>
    <col min="9476" max="9476" width="13.5546875" style="143" customWidth="1"/>
    <col min="9477" max="9477" width="18.88671875" style="143" customWidth="1"/>
    <col min="9478" max="9478" width="15.88671875" style="143" customWidth="1"/>
    <col min="9479" max="9479" width="16.5546875" style="143" customWidth="1"/>
    <col min="9480" max="9480" width="14.33203125" style="143" customWidth="1"/>
    <col min="9481" max="9481" width="22.88671875" style="143" customWidth="1"/>
    <col min="9482" max="9482" width="14" style="143" customWidth="1"/>
    <col min="9483" max="9483" width="15.5546875" style="143" customWidth="1"/>
    <col min="9484" max="9728" width="9.109375" style="143"/>
    <col min="9729" max="9729" width="7.33203125" style="143" customWidth="1"/>
    <col min="9730" max="9730" width="24.44140625" style="143" customWidth="1"/>
    <col min="9731" max="9731" width="16.33203125" style="143" customWidth="1"/>
    <col min="9732" max="9732" width="13.5546875" style="143" customWidth="1"/>
    <col min="9733" max="9733" width="18.88671875" style="143" customWidth="1"/>
    <col min="9734" max="9734" width="15.88671875" style="143" customWidth="1"/>
    <col min="9735" max="9735" width="16.5546875" style="143" customWidth="1"/>
    <col min="9736" max="9736" width="14.33203125" style="143" customWidth="1"/>
    <col min="9737" max="9737" width="22.88671875" style="143" customWidth="1"/>
    <col min="9738" max="9738" width="14" style="143" customWidth="1"/>
    <col min="9739" max="9739" width="15.5546875" style="143" customWidth="1"/>
    <col min="9740" max="9984" width="9.109375" style="143"/>
    <col min="9985" max="9985" width="7.33203125" style="143" customWidth="1"/>
    <col min="9986" max="9986" width="24.44140625" style="143" customWidth="1"/>
    <col min="9987" max="9987" width="16.33203125" style="143" customWidth="1"/>
    <col min="9988" max="9988" width="13.5546875" style="143" customWidth="1"/>
    <col min="9989" max="9989" width="18.88671875" style="143" customWidth="1"/>
    <col min="9990" max="9990" width="15.88671875" style="143" customWidth="1"/>
    <col min="9991" max="9991" width="16.5546875" style="143" customWidth="1"/>
    <col min="9992" max="9992" width="14.33203125" style="143" customWidth="1"/>
    <col min="9993" max="9993" width="22.88671875" style="143" customWidth="1"/>
    <col min="9994" max="9994" width="14" style="143" customWidth="1"/>
    <col min="9995" max="9995" width="15.5546875" style="143" customWidth="1"/>
    <col min="9996" max="10240" width="9.109375" style="143"/>
    <col min="10241" max="10241" width="7.33203125" style="143" customWidth="1"/>
    <col min="10242" max="10242" width="24.44140625" style="143" customWidth="1"/>
    <col min="10243" max="10243" width="16.33203125" style="143" customWidth="1"/>
    <col min="10244" max="10244" width="13.5546875" style="143" customWidth="1"/>
    <col min="10245" max="10245" width="18.88671875" style="143" customWidth="1"/>
    <col min="10246" max="10246" width="15.88671875" style="143" customWidth="1"/>
    <col min="10247" max="10247" width="16.5546875" style="143" customWidth="1"/>
    <col min="10248" max="10248" width="14.33203125" style="143" customWidth="1"/>
    <col min="10249" max="10249" width="22.88671875" style="143" customWidth="1"/>
    <col min="10250" max="10250" width="14" style="143" customWidth="1"/>
    <col min="10251" max="10251" width="15.5546875" style="143" customWidth="1"/>
    <col min="10252" max="10496" width="9.109375" style="143"/>
    <col min="10497" max="10497" width="7.33203125" style="143" customWidth="1"/>
    <col min="10498" max="10498" width="24.44140625" style="143" customWidth="1"/>
    <col min="10499" max="10499" width="16.33203125" style="143" customWidth="1"/>
    <col min="10500" max="10500" width="13.5546875" style="143" customWidth="1"/>
    <col min="10501" max="10501" width="18.88671875" style="143" customWidth="1"/>
    <col min="10502" max="10502" width="15.88671875" style="143" customWidth="1"/>
    <col min="10503" max="10503" width="16.5546875" style="143" customWidth="1"/>
    <col min="10504" max="10504" width="14.33203125" style="143" customWidth="1"/>
    <col min="10505" max="10505" width="22.88671875" style="143" customWidth="1"/>
    <col min="10506" max="10506" width="14" style="143" customWidth="1"/>
    <col min="10507" max="10507" width="15.5546875" style="143" customWidth="1"/>
    <col min="10508" max="10752" width="9.109375" style="143"/>
    <col min="10753" max="10753" width="7.33203125" style="143" customWidth="1"/>
    <col min="10754" max="10754" width="24.44140625" style="143" customWidth="1"/>
    <col min="10755" max="10755" width="16.33203125" style="143" customWidth="1"/>
    <col min="10756" max="10756" width="13.5546875" style="143" customWidth="1"/>
    <col min="10757" max="10757" width="18.88671875" style="143" customWidth="1"/>
    <col min="10758" max="10758" width="15.88671875" style="143" customWidth="1"/>
    <col min="10759" max="10759" width="16.5546875" style="143" customWidth="1"/>
    <col min="10760" max="10760" width="14.33203125" style="143" customWidth="1"/>
    <col min="10761" max="10761" width="22.88671875" style="143" customWidth="1"/>
    <col min="10762" max="10762" width="14" style="143" customWidth="1"/>
    <col min="10763" max="10763" width="15.5546875" style="143" customWidth="1"/>
    <col min="10764" max="11008" width="9.109375" style="143"/>
    <col min="11009" max="11009" width="7.33203125" style="143" customWidth="1"/>
    <col min="11010" max="11010" width="24.44140625" style="143" customWidth="1"/>
    <col min="11011" max="11011" width="16.33203125" style="143" customWidth="1"/>
    <col min="11012" max="11012" width="13.5546875" style="143" customWidth="1"/>
    <col min="11013" max="11013" width="18.88671875" style="143" customWidth="1"/>
    <col min="11014" max="11014" width="15.88671875" style="143" customWidth="1"/>
    <col min="11015" max="11015" width="16.5546875" style="143" customWidth="1"/>
    <col min="11016" max="11016" width="14.33203125" style="143" customWidth="1"/>
    <col min="11017" max="11017" width="22.88671875" style="143" customWidth="1"/>
    <col min="11018" max="11018" width="14" style="143" customWidth="1"/>
    <col min="11019" max="11019" width="15.5546875" style="143" customWidth="1"/>
    <col min="11020" max="11264" width="9.109375" style="143"/>
    <col min="11265" max="11265" width="7.33203125" style="143" customWidth="1"/>
    <col min="11266" max="11266" width="24.44140625" style="143" customWidth="1"/>
    <col min="11267" max="11267" width="16.33203125" style="143" customWidth="1"/>
    <col min="11268" max="11268" width="13.5546875" style="143" customWidth="1"/>
    <col min="11269" max="11269" width="18.88671875" style="143" customWidth="1"/>
    <col min="11270" max="11270" width="15.88671875" style="143" customWidth="1"/>
    <col min="11271" max="11271" width="16.5546875" style="143" customWidth="1"/>
    <col min="11272" max="11272" width="14.33203125" style="143" customWidth="1"/>
    <col min="11273" max="11273" width="22.88671875" style="143" customWidth="1"/>
    <col min="11274" max="11274" width="14" style="143" customWidth="1"/>
    <col min="11275" max="11275" width="15.5546875" style="143" customWidth="1"/>
    <col min="11276" max="11520" width="9.109375" style="143"/>
    <col min="11521" max="11521" width="7.33203125" style="143" customWidth="1"/>
    <col min="11522" max="11522" width="24.44140625" style="143" customWidth="1"/>
    <col min="11523" max="11523" width="16.33203125" style="143" customWidth="1"/>
    <col min="11524" max="11524" width="13.5546875" style="143" customWidth="1"/>
    <col min="11525" max="11525" width="18.88671875" style="143" customWidth="1"/>
    <col min="11526" max="11526" width="15.88671875" style="143" customWidth="1"/>
    <col min="11527" max="11527" width="16.5546875" style="143" customWidth="1"/>
    <col min="11528" max="11528" width="14.33203125" style="143" customWidth="1"/>
    <col min="11529" max="11529" width="22.88671875" style="143" customWidth="1"/>
    <col min="11530" max="11530" width="14" style="143" customWidth="1"/>
    <col min="11531" max="11531" width="15.5546875" style="143" customWidth="1"/>
    <col min="11532" max="11776" width="9.109375" style="143"/>
    <col min="11777" max="11777" width="7.33203125" style="143" customWidth="1"/>
    <col min="11778" max="11778" width="24.44140625" style="143" customWidth="1"/>
    <col min="11779" max="11779" width="16.33203125" style="143" customWidth="1"/>
    <col min="11780" max="11780" width="13.5546875" style="143" customWidth="1"/>
    <col min="11781" max="11781" width="18.88671875" style="143" customWidth="1"/>
    <col min="11782" max="11782" width="15.88671875" style="143" customWidth="1"/>
    <col min="11783" max="11783" width="16.5546875" style="143" customWidth="1"/>
    <col min="11784" max="11784" width="14.33203125" style="143" customWidth="1"/>
    <col min="11785" max="11785" width="22.88671875" style="143" customWidth="1"/>
    <col min="11786" max="11786" width="14" style="143" customWidth="1"/>
    <col min="11787" max="11787" width="15.5546875" style="143" customWidth="1"/>
    <col min="11788" max="12032" width="9.109375" style="143"/>
    <col min="12033" max="12033" width="7.33203125" style="143" customWidth="1"/>
    <col min="12034" max="12034" width="24.44140625" style="143" customWidth="1"/>
    <col min="12035" max="12035" width="16.33203125" style="143" customWidth="1"/>
    <col min="12036" max="12036" width="13.5546875" style="143" customWidth="1"/>
    <col min="12037" max="12037" width="18.88671875" style="143" customWidth="1"/>
    <col min="12038" max="12038" width="15.88671875" style="143" customWidth="1"/>
    <col min="12039" max="12039" width="16.5546875" style="143" customWidth="1"/>
    <col min="12040" max="12040" width="14.33203125" style="143" customWidth="1"/>
    <col min="12041" max="12041" width="22.88671875" style="143" customWidth="1"/>
    <col min="12042" max="12042" width="14" style="143" customWidth="1"/>
    <col min="12043" max="12043" width="15.5546875" style="143" customWidth="1"/>
    <col min="12044" max="12288" width="9.109375" style="143"/>
    <col min="12289" max="12289" width="7.33203125" style="143" customWidth="1"/>
    <col min="12290" max="12290" width="24.44140625" style="143" customWidth="1"/>
    <col min="12291" max="12291" width="16.33203125" style="143" customWidth="1"/>
    <col min="12292" max="12292" width="13.5546875" style="143" customWidth="1"/>
    <col min="12293" max="12293" width="18.88671875" style="143" customWidth="1"/>
    <col min="12294" max="12294" width="15.88671875" style="143" customWidth="1"/>
    <col min="12295" max="12295" width="16.5546875" style="143" customWidth="1"/>
    <col min="12296" max="12296" width="14.33203125" style="143" customWidth="1"/>
    <col min="12297" max="12297" width="22.88671875" style="143" customWidth="1"/>
    <col min="12298" max="12298" width="14" style="143" customWidth="1"/>
    <col min="12299" max="12299" width="15.5546875" style="143" customWidth="1"/>
    <col min="12300" max="12544" width="9.109375" style="143"/>
    <col min="12545" max="12545" width="7.33203125" style="143" customWidth="1"/>
    <col min="12546" max="12546" width="24.44140625" style="143" customWidth="1"/>
    <col min="12547" max="12547" width="16.33203125" style="143" customWidth="1"/>
    <col min="12548" max="12548" width="13.5546875" style="143" customWidth="1"/>
    <col min="12549" max="12549" width="18.88671875" style="143" customWidth="1"/>
    <col min="12550" max="12550" width="15.88671875" style="143" customWidth="1"/>
    <col min="12551" max="12551" width="16.5546875" style="143" customWidth="1"/>
    <col min="12552" max="12552" width="14.33203125" style="143" customWidth="1"/>
    <col min="12553" max="12553" width="22.88671875" style="143" customWidth="1"/>
    <col min="12554" max="12554" width="14" style="143" customWidth="1"/>
    <col min="12555" max="12555" width="15.5546875" style="143" customWidth="1"/>
    <col min="12556" max="12800" width="9.109375" style="143"/>
    <col min="12801" max="12801" width="7.33203125" style="143" customWidth="1"/>
    <col min="12802" max="12802" width="24.44140625" style="143" customWidth="1"/>
    <col min="12803" max="12803" width="16.33203125" style="143" customWidth="1"/>
    <col min="12804" max="12804" width="13.5546875" style="143" customWidth="1"/>
    <col min="12805" max="12805" width="18.88671875" style="143" customWidth="1"/>
    <col min="12806" max="12806" width="15.88671875" style="143" customWidth="1"/>
    <col min="12807" max="12807" width="16.5546875" style="143" customWidth="1"/>
    <col min="12808" max="12808" width="14.33203125" style="143" customWidth="1"/>
    <col min="12809" max="12809" width="22.88671875" style="143" customWidth="1"/>
    <col min="12810" max="12810" width="14" style="143" customWidth="1"/>
    <col min="12811" max="12811" width="15.5546875" style="143" customWidth="1"/>
    <col min="12812" max="13056" width="9.109375" style="143"/>
    <col min="13057" max="13057" width="7.33203125" style="143" customWidth="1"/>
    <col min="13058" max="13058" width="24.44140625" style="143" customWidth="1"/>
    <col min="13059" max="13059" width="16.33203125" style="143" customWidth="1"/>
    <col min="13060" max="13060" width="13.5546875" style="143" customWidth="1"/>
    <col min="13061" max="13061" width="18.88671875" style="143" customWidth="1"/>
    <col min="13062" max="13062" width="15.88671875" style="143" customWidth="1"/>
    <col min="13063" max="13063" width="16.5546875" style="143" customWidth="1"/>
    <col min="13064" max="13064" width="14.33203125" style="143" customWidth="1"/>
    <col min="13065" max="13065" width="22.88671875" style="143" customWidth="1"/>
    <col min="13066" max="13066" width="14" style="143" customWidth="1"/>
    <col min="13067" max="13067" width="15.5546875" style="143" customWidth="1"/>
    <col min="13068" max="13312" width="9.109375" style="143"/>
    <col min="13313" max="13313" width="7.33203125" style="143" customWidth="1"/>
    <col min="13314" max="13314" width="24.44140625" style="143" customWidth="1"/>
    <col min="13315" max="13315" width="16.33203125" style="143" customWidth="1"/>
    <col min="13316" max="13316" width="13.5546875" style="143" customWidth="1"/>
    <col min="13317" max="13317" width="18.88671875" style="143" customWidth="1"/>
    <col min="13318" max="13318" width="15.88671875" style="143" customWidth="1"/>
    <col min="13319" max="13319" width="16.5546875" style="143" customWidth="1"/>
    <col min="13320" max="13320" width="14.33203125" style="143" customWidth="1"/>
    <col min="13321" max="13321" width="22.88671875" style="143" customWidth="1"/>
    <col min="13322" max="13322" width="14" style="143" customWidth="1"/>
    <col min="13323" max="13323" width="15.5546875" style="143" customWidth="1"/>
    <col min="13324" max="13568" width="9.109375" style="143"/>
    <col min="13569" max="13569" width="7.33203125" style="143" customWidth="1"/>
    <col min="13570" max="13570" width="24.44140625" style="143" customWidth="1"/>
    <col min="13571" max="13571" width="16.33203125" style="143" customWidth="1"/>
    <col min="13572" max="13572" width="13.5546875" style="143" customWidth="1"/>
    <col min="13573" max="13573" width="18.88671875" style="143" customWidth="1"/>
    <col min="13574" max="13574" width="15.88671875" style="143" customWidth="1"/>
    <col min="13575" max="13575" width="16.5546875" style="143" customWidth="1"/>
    <col min="13576" max="13576" width="14.33203125" style="143" customWidth="1"/>
    <col min="13577" max="13577" width="22.88671875" style="143" customWidth="1"/>
    <col min="13578" max="13578" width="14" style="143" customWidth="1"/>
    <col min="13579" max="13579" width="15.5546875" style="143" customWidth="1"/>
    <col min="13580" max="13824" width="9.109375" style="143"/>
    <col min="13825" max="13825" width="7.33203125" style="143" customWidth="1"/>
    <col min="13826" max="13826" width="24.44140625" style="143" customWidth="1"/>
    <col min="13827" max="13827" width="16.33203125" style="143" customWidth="1"/>
    <col min="13828" max="13828" width="13.5546875" style="143" customWidth="1"/>
    <col min="13829" max="13829" width="18.88671875" style="143" customWidth="1"/>
    <col min="13830" max="13830" width="15.88671875" style="143" customWidth="1"/>
    <col min="13831" max="13831" width="16.5546875" style="143" customWidth="1"/>
    <col min="13832" max="13832" width="14.33203125" style="143" customWidth="1"/>
    <col min="13833" max="13833" width="22.88671875" style="143" customWidth="1"/>
    <col min="13834" max="13834" width="14" style="143" customWidth="1"/>
    <col min="13835" max="13835" width="15.5546875" style="143" customWidth="1"/>
    <col min="13836" max="14080" width="9.109375" style="143"/>
    <col min="14081" max="14081" width="7.33203125" style="143" customWidth="1"/>
    <col min="14082" max="14082" width="24.44140625" style="143" customWidth="1"/>
    <col min="14083" max="14083" width="16.33203125" style="143" customWidth="1"/>
    <col min="14084" max="14084" width="13.5546875" style="143" customWidth="1"/>
    <col min="14085" max="14085" width="18.88671875" style="143" customWidth="1"/>
    <col min="14086" max="14086" width="15.88671875" style="143" customWidth="1"/>
    <col min="14087" max="14087" width="16.5546875" style="143" customWidth="1"/>
    <col min="14088" max="14088" width="14.33203125" style="143" customWidth="1"/>
    <col min="14089" max="14089" width="22.88671875" style="143" customWidth="1"/>
    <col min="14090" max="14090" width="14" style="143" customWidth="1"/>
    <col min="14091" max="14091" width="15.5546875" style="143" customWidth="1"/>
    <col min="14092" max="14336" width="9.109375" style="143"/>
    <col min="14337" max="14337" width="7.33203125" style="143" customWidth="1"/>
    <col min="14338" max="14338" width="24.44140625" style="143" customWidth="1"/>
    <col min="14339" max="14339" width="16.33203125" style="143" customWidth="1"/>
    <col min="14340" max="14340" width="13.5546875" style="143" customWidth="1"/>
    <col min="14341" max="14341" width="18.88671875" style="143" customWidth="1"/>
    <col min="14342" max="14342" width="15.88671875" style="143" customWidth="1"/>
    <col min="14343" max="14343" width="16.5546875" style="143" customWidth="1"/>
    <col min="14344" max="14344" width="14.33203125" style="143" customWidth="1"/>
    <col min="14345" max="14345" width="22.88671875" style="143" customWidth="1"/>
    <col min="14346" max="14346" width="14" style="143" customWidth="1"/>
    <col min="14347" max="14347" width="15.5546875" style="143" customWidth="1"/>
    <col min="14348" max="14592" width="9.109375" style="143"/>
    <col min="14593" max="14593" width="7.33203125" style="143" customWidth="1"/>
    <col min="14594" max="14594" width="24.44140625" style="143" customWidth="1"/>
    <col min="14595" max="14595" width="16.33203125" style="143" customWidth="1"/>
    <col min="14596" max="14596" width="13.5546875" style="143" customWidth="1"/>
    <col min="14597" max="14597" width="18.88671875" style="143" customWidth="1"/>
    <col min="14598" max="14598" width="15.88671875" style="143" customWidth="1"/>
    <col min="14599" max="14599" width="16.5546875" style="143" customWidth="1"/>
    <col min="14600" max="14600" width="14.33203125" style="143" customWidth="1"/>
    <col min="14601" max="14601" width="22.88671875" style="143" customWidth="1"/>
    <col min="14602" max="14602" width="14" style="143" customWidth="1"/>
    <col min="14603" max="14603" width="15.5546875" style="143" customWidth="1"/>
    <col min="14604" max="14848" width="9.109375" style="143"/>
    <col min="14849" max="14849" width="7.33203125" style="143" customWidth="1"/>
    <col min="14850" max="14850" width="24.44140625" style="143" customWidth="1"/>
    <col min="14851" max="14851" width="16.33203125" style="143" customWidth="1"/>
    <col min="14852" max="14852" width="13.5546875" style="143" customWidth="1"/>
    <col min="14853" max="14853" width="18.88671875" style="143" customWidth="1"/>
    <col min="14854" max="14854" width="15.88671875" style="143" customWidth="1"/>
    <col min="14855" max="14855" width="16.5546875" style="143" customWidth="1"/>
    <col min="14856" max="14856" width="14.33203125" style="143" customWidth="1"/>
    <col min="14857" max="14857" width="22.88671875" style="143" customWidth="1"/>
    <col min="14858" max="14858" width="14" style="143" customWidth="1"/>
    <col min="14859" max="14859" width="15.5546875" style="143" customWidth="1"/>
    <col min="14860" max="15104" width="9.109375" style="143"/>
    <col min="15105" max="15105" width="7.33203125" style="143" customWidth="1"/>
    <col min="15106" max="15106" width="24.44140625" style="143" customWidth="1"/>
    <col min="15107" max="15107" width="16.33203125" style="143" customWidth="1"/>
    <col min="15108" max="15108" width="13.5546875" style="143" customWidth="1"/>
    <col min="15109" max="15109" width="18.88671875" style="143" customWidth="1"/>
    <col min="15110" max="15110" width="15.88671875" style="143" customWidth="1"/>
    <col min="15111" max="15111" width="16.5546875" style="143" customWidth="1"/>
    <col min="15112" max="15112" width="14.33203125" style="143" customWidth="1"/>
    <col min="15113" max="15113" width="22.88671875" style="143" customWidth="1"/>
    <col min="15114" max="15114" width="14" style="143" customWidth="1"/>
    <col min="15115" max="15115" width="15.5546875" style="143" customWidth="1"/>
    <col min="15116" max="15360" width="9.109375" style="143"/>
    <col min="15361" max="15361" width="7.33203125" style="143" customWidth="1"/>
    <col min="15362" max="15362" width="24.44140625" style="143" customWidth="1"/>
    <col min="15363" max="15363" width="16.33203125" style="143" customWidth="1"/>
    <col min="15364" max="15364" width="13.5546875" style="143" customWidth="1"/>
    <col min="15365" max="15365" width="18.88671875" style="143" customWidth="1"/>
    <col min="15366" max="15366" width="15.88671875" style="143" customWidth="1"/>
    <col min="15367" max="15367" width="16.5546875" style="143" customWidth="1"/>
    <col min="15368" max="15368" width="14.33203125" style="143" customWidth="1"/>
    <col min="15369" max="15369" width="22.88671875" style="143" customWidth="1"/>
    <col min="15370" max="15370" width="14" style="143" customWidth="1"/>
    <col min="15371" max="15371" width="15.5546875" style="143" customWidth="1"/>
    <col min="15372" max="15616" width="9.109375" style="143"/>
    <col min="15617" max="15617" width="7.33203125" style="143" customWidth="1"/>
    <col min="15618" max="15618" width="24.44140625" style="143" customWidth="1"/>
    <col min="15619" max="15619" width="16.33203125" style="143" customWidth="1"/>
    <col min="15620" max="15620" width="13.5546875" style="143" customWidth="1"/>
    <col min="15621" max="15621" width="18.88671875" style="143" customWidth="1"/>
    <col min="15622" max="15622" width="15.88671875" style="143" customWidth="1"/>
    <col min="15623" max="15623" width="16.5546875" style="143" customWidth="1"/>
    <col min="15624" max="15624" width="14.33203125" style="143" customWidth="1"/>
    <col min="15625" max="15625" width="22.88671875" style="143" customWidth="1"/>
    <col min="15626" max="15626" width="14" style="143" customWidth="1"/>
    <col min="15627" max="15627" width="15.5546875" style="143" customWidth="1"/>
    <col min="15628" max="15872" width="9.109375" style="143"/>
    <col min="15873" max="15873" width="7.33203125" style="143" customWidth="1"/>
    <col min="15874" max="15874" width="24.44140625" style="143" customWidth="1"/>
    <col min="15875" max="15875" width="16.33203125" style="143" customWidth="1"/>
    <col min="15876" max="15876" width="13.5546875" style="143" customWidth="1"/>
    <col min="15877" max="15877" width="18.88671875" style="143" customWidth="1"/>
    <col min="15878" max="15878" width="15.88671875" style="143" customWidth="1"/>
    <col min="15879" max="15879" width="16.5546875" style="143" customWidth="1"/>
    <col min="15880" max="15880" width="14.33203125" style="143" customWidth="1"/>
    <col min="15881" max="15881" width="22.88671875" style="143" customWidth="1"/>
    <col min="15882" max="15882" width="14" style="143" customWidth="1"/>
    <col min="15883" max="15883" width="15.5546875" style="143" customWidth="1"/>
    <col min="15884" max="16128" width="9.109375" style="143"/>
    <col min="16129" max="16129" width="7.33203125" style="143" customWidth="1"/>
    <col min="16130" max="16130" width="24.44140625" style="143" customWidth="1"/>
    <col min="16131" max="16131" width="16.33203125" style="143" customWidth="1"/>
    <col min="16132" max="16132" width="13.5546875" style="143" customWidth="1"/>
    <col min="16133" max="16133" width="18.88671875" style="143" customWidth="1"/>
    <col min="16134" max="16134" width="15.88671875" style="143" customWidth="1"/>
    <col min="16135" max="16135" width="16.5546875" style="143" customWidth="1"/>
    <col min="16136" max="16136" width="14.33203125" style="143" customWidth="1"/>
    <col min="16137" max="16137" width="22.88671875" style="143" customWidth="1"/>
    <col min="16138" max="16138" width="14" style="143" customWidth="1"/>
    <col min="16139" max="16139" width="15.5546875" style="143" customWidth="1"/>
    <col min="16140" max="16384" width="9.109375" style="143"/>
  </cols>
  <sheetData>
    <row r="1" spans="1:16" ht="18.75" customHeight="1" x14ac:dyDescent="0.3">
      <c r="K1" s="1"/>
      <c r="L1" s="1"/>
      <c r="M1" s="2" t="s">
        <v>0</v>
      </c>
      <c r="N1" s="2"/>
      <c r="O1" s="2"/>
      <c r="P1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54</v>
      </c>
      <c r="N2" s="6"/>
      <c r="O2" s="6"/>
      <c r="P2" s="6"/>
    </row>
    <row r="3" spans="1:16" ht="61.5" customHeight="1" x14ac:dyDescent="0.25">
      <c r="A3" s="3"/>
      <c r="B3" s="7" t="s">
        <v>390</v>
      </c>
      <c r="C3" s="8"/>
      <c r="D3" s="8"/>
      <c r="E3" s="8"/>
      <c r="F3" s="8"/>
      <c r="G3" s="8"/>
      <c r="H3" s="8"/>
      <c r="I3" s="8"/>
      <c r="J3" s="8"/>
      <c r="K3" s="3"/>
    </row>
    <row r="4" spans="1:16" x14ac:dyDescent="0.25">
      <c r="A4" s="9" t="s">
        <v>391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x14ac:dyDescent="0.3">
      <c r="A7" s="15"/>
      <c r="B7" s="17" t="s">
        <v>392</v>
      </c>
      <c r="C7" s="17" t="s">
        <v>392</v>
      </c>
      <c r="D7" s="17" t="s">
        <v>392</v>
      </c>
      <c r="E7" s="41" t="s">
        <v>392</v>
      </c>
      <c r="F7" s="19">
        <f>SUM(C7,D7)</f>
        <v>0</v>
      </c>
      <c r="G7" s="21" t="s">
        <v>392</v>
      </c>
      <c r="H7" s="17" t="s">
        <v>392</v>
      </c>
      <c r="I7" s="41" t="s">
        <v>392</v>
      </c>
      <c r="J7" s="17" t="s">
        <v>392</v>
      </c>
      <c r="K7" s="20"/>
    </row>
    <row r="8" spans="1:16" ht="15.6" hidden="1" x14ac:dyDescent="0.3">
      <c r="A8" s="15"/>
      <c r="B8" s="16"/>
      <c r="C8" s="17"/>
      <c r="D8" s="17"/>
      <c r="E8" s="18"/>
      <c r="F8" s="19">
        <f t="shared" ref="F8:F50" si="0">SUM(C8,D8)</f>
        <v>0</v>
      </c>
      <c r="G8" s="21"/>
      <c r="H8" s="17"/>
      <c r="I8" s="18"/>
      <c r="J8" s="17"/>
      <c r="K8" s="20"/>
    </row>
    <row r="9" spans="1:16" ht="15.6" hidden="1" x14ac:dyDescent="0.3">
      <c r="A9" s="15"/>
      <c r="B9" s="16"/>
      <c r="C9" s="17"/>
      <c r="D9" s="17"/>
      <c r="E9" s="18"/>
      <c r="F9" s="19">
        <f t="shared" si="0"/>
        <v>0</v>
      </c>
      <c r="G9" s="21"/>
      <c r="H9" s="17"/>
      <c r="I9" s="18"/>
      <c r="J9" s="17"/>
      <c r="K9" s="20"/>
    </row>
    <row r="10" spans="1:16" ht="15.6" hidden="1" x14ac:dyDescent="0.3">
      <c r="A10" s="15"/>
      <c r="B10" s="16"/>
      <c r="C10" s="17"/>
      <c r="D10" s="17"/>
      <c r="E10" s="18"/>
      <c r="F10" s="19">
        <f t="shared" si="0"/>
        <v>0</v>
      </c>
      <c r="G10" s="21"/>
      <c r="H10" s="17"/>
      <c r="I10" s="18"/>
      <c r="J10" s="17"/>
      <c r="K10" s="20"/>
    </row>
    <row r="11" spans="1:16" ht="15.6" hidden="1" x14ac:dyDescent="0.3">
      <c r="A11" s="15"/>
      <c r="B11" s="16"/>
      <c r="C11" s="17"/>
      <c r="D11" s="17"/>
      <c r="E11" s="18"/>
      <c r="F11" s="19">
        <f t="shared" si="0"/>
        <v>0</v>
      </c>
      <c r="G11" s="21"/>
      <c r="H11" s="17"/>
      <c r="I11" s="18"/>
      <c r="J11" s="17"/>
      <c r="K11" s="20"/>
    </row>
    <row r="12" spans="1:16" ht="15.6" hidden="1" x14ac:dyDescent="0.3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6" hidden="1" x14ac:dyDescent="0.3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6" hidden="1" x14ac:dyDescent="0.3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6" hidden="1" x14ac:dyDescent="0.3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hidden="1" customHeight="1" x14ac:dyDescent="0.3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6" hidden="1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hidden="1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hidden="1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hidden="1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hidden="1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hidden="1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hidden="1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hidden="1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hidden="1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hidden="1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hidden="1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hidden="1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hidden="1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hidden="1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hidden="1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hidden="1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hidden="1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hidden="1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hidden="1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hidden="1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hidden="1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hidden="1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hidden="1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hidden="1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hidden="1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hidden="1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hidden="1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hidden="1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hidden="1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hidden="1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hidden="1" x14ac:dyDescent="0.3">
      <c r="A47" s="21"/>
      <c r="B47" s="16"/>
      <c r="C47" s="17"/>
      <c r="D47" s="17"/>
      <c r="E47" s="18"/>
      <c r="F47" s="19">
        <f t="shared" si="0"/>
        <v>0</v>
      </c>
      <c r="G47" s="16"/>
      <c r="H47" s="17"/>
      <c r="I47" s="18"/>
      <c r="J47" s="17"/>
      <c r="K47" s="20"/>
    </row>
    <row r="48" spans="1:11" ht="15.6" hidden="1" x14ac:dyDescent="0.3">
      <c r="A48" s="21"/>
      <c r="B48" s="16"/>
      <c r="C48" s="17"/>
      <c r="D48" s="17"/>
      <c r="E48" s="18"/>
      <c r="F48" s="19">
        <f t="shared" si="0"/>
        <v>0</v>
      </c>
      <c r="G48" s="16"/>
      <c r="H48" s="17"/>
      <c r="I48" s="18"/>
      <c r="J48" s="17"/>
      <c r="K48" s="20"/>
    </row>
    <row r="49" spans="1:11" ht="15.6" hidden="1" x14ac:dyDescent="0.3">
      <c r="A49" s="21"/>
      <c r="B49" s="16"/>
      <c r="C49" s="17"/>
      <c r="D49" s="17"/>
      <c r="E49" s="18"/>
      <c r="F49" s="19">
        <f t="shared" si="0"/>
        <v>0</v>
      </c>
      <c r="G49" s="16"/>
      <c r="H49" s="17"/>
      <c r="I49" s="18"/>
      <c r="J49" s="17"/>
      <c r="K49" s="20"/>
    </row>
    <row r="50" spans="1:11" ht="15.6" x14ac:dyDescent="0.3">
      <c r="A50" s="16"/>
      <c r="B50" s="23" t="s">
        <v>42</v>
      </c>
      <c r="C50" s="28">
        <f>SUM(C7:C49)</f>
        <v>0</v>
      </c>
      <c r="D50" s="28">
        <f>SUM(D7:D49)</f>
        <v>0</v>
      </c>
      <c r="E50" s="144"/>
      <c r="F50" s="26">
        <f t="shared" si="0"/>
        <v>0</v>
      </c>
      <c r="G50" s="145"/>
      <c r="H50" s="28">
        <f>SUM(H7:H49)</f>
        <v>0</v>
      </c>
      <c r="I50" s="144"/>
      <c r="J50" s="28">
        <f>SUM(J7:J49)</f>
        <v>0</v>
      </c>
      <c r="K50" s="28">
        <f>C50-H50</f>
        <v>0</v>
      </c>
    </row>
    <row r="53" spans="1:11" ht="15.6" x14ac:dyDescent="0.3">
      <c r="B53" s="29" t="s">
        <v>210</v>
      </c>
      <c r="F53" s="30"/>
      <c r="G53" s="146" t="s">
        <v>393</v>
      </c>
      <c r="H53" s="147"/>
    </row>
    <row r="54" spans="1:11" ht="14.4" x14ac:dyDescent="0.3">
      <c r="B54" s="29"/>
      <c r="F54" s="118" t="s">
        <v>394</v>
      </c>
      <c r="G54" s="33"/>
      <c r="H54" s="33"/>
    </row>
    <row r="55" spans="1:11" ht="15.6" x14ac:dyDescent="0.3">
      <c r="B55" s="29" t="s">
        <v>46</v>
      </c>
      <c r="F55" s="30"/>
      <c r="G55" s="146" t="s">
        <v>395</v>
      </c>
      <c r="H55" s="147"/>
    </row>
    <row r="56" spans="1:11" x14ac:dyDescent="0.25">
      <c r="F56" s="118" t="s">
        <v>394</v>
      </c>
      <c r="G56" s="33"/>
      <c r="H56" s="33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F9859-3D5D-4767-8C2E-9EBEE433B7FD}">
  <sheetPr>
    <pageSetUpPr fitToPage="1"/>
  </sheetPr>
  <dimension ref="A1:P37"/>
  <sheetViews>
    <sheetView zoomScale="80" zoomScaleNormal="80" workbookViewId="0">
      <selection activeCell="B11" sqref="B11"/>
    </sheetView>
  </sheetViews>
  <sheetFormatPr defaultRowHeight="14.4" x14ac:dyDescent="0.3"/>
  <cols>
    <col min="1" max="1" width="7.33203125" customWidth="1"/>
    <col min="2" max="2" width="35.66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13" max="13" width="13.5546875" customWidth="1"/>
    <col min="257" max="257" width="7.33203125" customWidth="1"/>
    <col min="258" max="258" width="35.66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269" max="269" width="13.5546875" customWidth="1"/>
    <col min="513" max="513" width="7.33203125" customWidth="1"/>
    <col min="514" max="514" width="35.66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525" max="525" width="13.5546875" customWidth="1"/>
    <col min="769" max="769" width="7.33203125" customWidth="1"/>
    <col min="770" max="770" width="35.66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781" max="781" width="13.5546875" customWidth="1"/>
    <col min="1025" max="1025" width="7.33203125" customWidth="1"/>
    <col min="1026" max="1026" width="35.66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037" max="1037" width="13.5546875" customWidth="1"/>
    <col min="1281" max="1281" width="7.33203125" customWidth="1"/>
    <col min="1282" max="1282" width="35.66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293" max="1293" width="13.5546875" customWidth="1"/>
    <col min="1537" max="1537" width="7.33203125" customWidth="1"/>
    <col min="1538" max="1538" width="35.66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549" max="1549" width="13.5546875" customWidth="1"/>
    <col min="1793" max="1793" width="7.33203125" customWidth="1"/>
    <col min="1794" max="1794" width="35.66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1805" max="1805" width="13.5546875" customWidth="1"/>
    <col min="2049" max="2049" width="7.33203125" customWidth="1"/>
    <col min="2050" max="2050" width="35.66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061" max="2061" width="13.5546875" customWidth="1"/>
    <col min="2305" max="2305" width="7.33203125" customWidth="1"/>
    <col min="2306" max="2306" width="35.66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317" max="2317" width="13.5546875" customWidth="1"/>
    <col min="2561" max="2561" width="7.33203125" customWidth="1"/>
    <col min="2562" max="2562" width="35.66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573" max="2573" width="13.5546875" customWidth="1"/>
    <col min="2817" max="2817" width="7.33203125" customWidth="1"/>
    <col min="2818" max="2818" width="35.66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2829" max="2829" width="13.5546875" customWidth="1"/>
    <col min="3073" max="3073" width="7.33203125" customWidth="1"/>
    <col min="3074" max="3074" width="35.66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085" max="3085" width="13.5546875" customWidth="1"/>
    <col min="3329" max="3329" width="7.33203125" customWidth="1"/>
    <col min="3330" max="3330" width="35.66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341" max="3341" width="13.5546875" customWidth="1"/>
    <col min="3585" max="3585" width="7.33203125" customWidth="1"/>
    <col min="3586" max="3586" width="35.66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597" max="3597" width="13.5546875" customWidth="1"/>
    <col min="3841" max="3841" width="7.33203125" customWidth="1"/>
    <col min="3842" max="3842" width="35.66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3853" max="3853" width="13.5546875" customWidth="1"/>
    <col min="4097" max="4097" width="7.33203125" customWidth="1"/>
    <col min="4098" max="4098" width="35.66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109" max="4109" width="13.5546875" customWidth="1"/>
    <col min="4353" max="4353" width="7.33203125" customWidth="1"/>
    <col min="4354" max="4354" width="35.66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365" max="4365" width="13.5546875" customWidth="1"/>
    <col min="4609" max="4609" width="7.33203125" customWidth="1"/>
    <col min="4610" max="4610" width="35.66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621" max="4621" width="13.5546875" customWidth="1"/>
    <col min="4865" max="4865" width="7.33203125" customWidth="1"/>
    <col min="4866" max="4866" width="35.66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4877" max="4877" width="13.5546875" customWidth="1"/>
    <col min="5121" max="5121" width="7.33203125" customWidth="1"/>
    <col min="5122" max="5122" width="35.66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133" max="5133" width="13.5546875" customWidth="1"/>
    <col min="5377" max="5377" width="7.33203125" customWidth="1"/>
    <col min="5378" max="5378" width="35.66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389" max="5389" width="13.5546875" customWidth="1"/>
    <col min="5633" max="5633" width="7.33203125" customWidth="1"/>
    <col min="5634" max="5634" width="35.66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645" max="5645" width="13.5546875" customWidth="1"/>
    <col min="5889" max="5889" width="7.33203125" customWidth="1"/>
    <col min="5890" max="5890" width="35.66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5901" max="5901" width="13.5546875" customWidth="1"/>
    <col min="6145" max="6145" width="7.33203125" customWidth="1"/>
    <col min="6146" max="6146" width="35.66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157" max="6157" width="13.5546875" customWidth="1"/>
    <col min="6401" max="6401" width="7.33203125" customWidth="1"/>
    <col min="6402" max="6402" width="35.66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413" max="6413" width="13.5546875" customWidth="1"/>
    <col min="6657" max="6657" width="7.33203125" customWidth="1"/>
    <col min="6658" max="6658" width="35.66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669" max="6669" width="13.5546875" customWidth="1"/>
    <col min="6913" max="6913" width="7.33203125" customWidth="1"/>
    <col min="6914" max="6914" width="35.66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6925" max="6925" width="13.5546875" customWidth="1"/>
    <col min="7169" max="7169" width="7.33203125" customWidth="1"/>
    <col min="7170" max="7170" width="35.66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181" max="7181" width="13.5546875" customWidth="1"/>
    <col min="7425" max="7425" width="7.33203125" customWidth="1"/>
    <col min="7426" max="7426" width="35.66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437" max="7437" width="13.5546875" customWidth="1"/>
    <col min="7681" max="7681" width="7.33203125" customWidth="1"/>
    <col min="7682" max="7682" width="35.66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693" max="7693" width="13.5546875" customWidth="1"/>
    <col min="7937" max="7937" width="7.33203125" customWidth="1"/>
    <col min="7938" max="7938" width="35.66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7949" max="7949" width="13.5546875" customWidth="1"/>
    <col min="8193" max="8193" width="7.33203125" customWidth="1"/>
    <col min="8194" max="8194" width="35.66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205" max="8205" width="13.5546875" customWidth="1"/>
    <col min="8449" max="8449" width="7.33203125" customWidth="1"/>
    <col min="8450" max="8450" width="35.66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461" max="8461" width="13.5546875" customWidth="1"/>
    <col min="8705" max="8705" width="7.33203125" customWidth="1"/>
    <col min="8706" max="8706" width="35.66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717" max="8717" width="13.5546875" customWidth="1"/>
    <col min="8961" max="8961" width="7.33203125" customWidth="1"/>
    <col min="8962" max="8962" width="35.66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8973" max="8973" width="13.5546875" customWidth="1"/>
    <col min="9217" max="9217" width="7.33203125" customWidth="1"/>
    <col min="9218" max="9218" width="35.66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229" max="9229" width="13.5546875" customWidth="1"/>
    <col min="9473" max="9473" width="7.33203125" customWidth="1"/>
    <col min="9474" max="9474" width="35.66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485" max="9485" width="13.5546875" customWidth="1"/>
    <col min="9729" max="9729" width="7.33203125" customWidth="1"/>
    <col min="9730" max="9730" width="35.66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741" max="9741" width="13.5546875" customWidth="1"/>
    <col min="9985" max="9985" width="7.33203125" customWidth="1"/>
    <col min="9986" max="9986" width="35.66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9997" max="9997" width="13.5546875" customWidth="1"/>
    <col min="10241" max="10241" width="7.33203125" customWidth="1"/>
    <col min="10242" max="10242" width="35.66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253" max="10253" width="13.5546875" customWidth="1"/>
    <col min="10497" max="10497" width="7.33203125" customWidth="1"/>
    <col min="10498" max="10498" width="35.66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509" max="10509" width="13.5546875" customWidth="1"/>
    <col min="10753" max="10753" width="7.33203125" customWidth="1"/>
    <col min="10754" max="10754" width="35.66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0765" max="10765" width="13.5546875" customWidth="1"/>
    <col min="11009" max="11009" width="7.33203125" customWidth="1"/>
    <col min="11010" max="11010" width="35.66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021" max="11021" width="13.5546875" customWidth="1"/>
    <col min="11265" max="11265" width="7.33203125" customWidth="1"/>
    <col min="11266" max="11266" width="35.66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277" max="11277" width="13.5546875" customWidth="1"/>
    <col min="11521" max="11521" width="7.33203125" customWidth="1"/>
    <col min="11522" max="11522" width="35.66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533" max="11533" width="13.5546875" customWidth="1"/>
    <col min="11777" max="11777" width="7.33203125" customWidth="1"/>
    <col min="11778" max="11778" width="35.66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1789" max="11789" width="13.5546875" customWidth="1"/>
    <col min="12033" max="12033" width="7.33203125" customWidth="1"/>
    <col min="12034" max="12034" width="35.66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045" max="12045" width="13.5546875" customWidth="1"/>
    <col min="12289" max="12289" width="7.33203125" customWidth="1"/>
    <col min="12290" max="12290" width="35.66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301" max="12301" width="13.5546875" customWidth="1"/>
    <col min="12545" max="12545" width="7.33203125" customWidth="1"/>
    <col min="12546" max="12546" width="35.66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557" max="12557" width="13.5546875" customWidth="1"/>
    <col min="12801" max="12801" width="7.33203125" customWidth="1"/>
    <col min="12802" max="12802" width="35.66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2813" max="12813" width="13.5546875" customWidth="1"/>
    <col min="13057" max="13057" width="7.33203125" customWidth="1"/>
    <col min="13058" max="13058" width="35.66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069" max="13069" width="13.5546875" customWidth="1"/>
    <col min="13313" max="13313" width="7.33203125" customWidth="1"/>
    <col min="13314" max="13314" width="35.66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325" max="13325" width="13.5546875" customWidth="1"/>
    <col min="13569" max="13569" width="7.33203125" customWidth="1"/>
    <col min="13570" max="13570" width="35.66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581" max="13581" width="13.5546875" customWidth="1"/>
    <col min="13825" max="13825" width="7.33203125" customWidth="1"/>
    <col min="13826" max="13826" width="35.66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3837" max="13837" width="13.5546875" customWidth="1"/>
    <col min="14081" max="14081" width="7.33203125" customWidth="1"/>
    <col min="14082" max="14082" width="35.66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093" max="14093" width="13.5546875" customWidth="1"/>
    <col min="14337" max="14337" width="7.33203125" customWidth="1"/>
    <col min="14338" max="14338" width="35.66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349" max="14349" width="13.5546875" customWidth="1"/>
    <col min="14593" max="14593" width="7.33203125" customWidth="1"/>
    <col min="14594" max="14594" width="35.66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605" max="14605" width="13.5546875" customWidth="1"/>
    <col min="14849" max="14849" width="7.33203125" customWidth="1"/>
    <col min="14850" max="14850" width="35.66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4861" max="14861" width="13.5546875" customWidth="1"/>
    <col min="15105" max="15105" width="7.33203125" customWidth="1"/>
    <col min="15106" max="15106" width="35.66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117" max="15117" width="13.5546875" customWidth="1"/>
    <col min="15361" max="15361" width="7.33203125" customWidth="1"/>
    <col min="15362" max="15362" width="35.66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373" max="15373" width="13.5546875" customWidth="1"/>
    <col min="15617" max="15617" width="7.33203125" customWidth="1"/>
    <col min="15618" max="15618" width="35.66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629" max="15629" width="13.5546875" customWidth="1"/>
    <col min="15873" max="15873" width="7.33203125" customWidth="1"/>
    <col min="15874" max="15874" width="35.66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5885" max="15885" width="13.5546875" customWidth="1"/>
    <col min="16129" max="16129" width="7.33203125" customWidth="1"/>
    <col min="16130" max="16130" width="35.66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  <col min="16141" max="16141" width="13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78</v>
      </c>
      <c r="N2" s="6"/>
      <c r="O2" s="6"/>
      <c r="P2" s="6"/>
    </row>
    <row r="3" spans="1:16" ht="61.5" customHeight="1" x14ac:dyDescent="0.3">
      <c r="A3" s="3"/>
      <c r="B3" s="7" t="s">
        <v>79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customHeight="1" x14ac:dyDescent="0.3">
      <c r="A7" s="15">
        <v>1</v>
      </c>
      <c r="B7" s="42" t="s">
        <v>80</v>
      </c>
      <c r="C7" s="17"/>
      <c r="D7" s="17">
        <v>54.52</v>
      </c>
      <c r="E7" s="18" t="s">
        <v>17</v>
      </c>
      <c r="F7" s="19">
        <f>SUM(C7,D7)</f>
        <v>54.52</v>
      </c>
      <c r="G7" s="16"/>
      <c r="H7" s="17"/>
      <c r="I7" s="18" t="s">
        <v>17</v>
      </c>
      <c r="J7" s="17">
        <v>54.52</v>
      </c>
      <c r="K7" s="20"/>
    </row>
    <row r="8" spans="1:16" ht="15.6" x14ac:dyDescent="0.3">
      <c r="A8" s="15">
        <v>2</v>
      </c>
      <c r="B8" s="43" t="s">
        <v>81</v>
      </c>
      <c r="C8" s="17"/>
      <c r="D8" s="17">
        <v>5447.83</v>
      </c>
      <c r="E8" s="18" t="s">
        <v>17</v>
      </c>
      <c r="F8" s="19">
        <f t="shared" ref="F8:F30" si="0">SUM(C8,D8)</f>
        <v>5447.83</v>
      </c>
      <c r="G8" s="16"/>
      <c r="H8" s="17"/>
      <c r="I8" s="18" t="s">
        <v>17</v>
      </c>
      <c r="J8" s="17">
        <v>5447.83</v>
      </c>
      <c r="K8" s="20"/>
      <c r="M8" s="44"/>
    </row>
    <row r="9" spans="1:16" ht="15.6" x14ac:dyDescent="0.3">
      <c r="A9" s="15">
        <v>3</v>
      </c>
      <c r="B9" s="43" t="s">
        <v>82</v>
      </c>
      <c r="C9" s="17"/>
      <c r="D9" s="17">
        <v>16727.03</v>
      </c>
      <c r="E9" s="18" t="s">
        <v>17</v>
      </c>
      <c r="F9" s="19">
        <f t="shared" si="0"/>
        <v>16727.03</v>
      </c>
      <c r="G9" s="16"/>
      <c r="H9" s="17"/>
      <c r="I9" s="18" t="s">
        <v>17</v>
      </c>
      <c r="J9" s="17">
        <v>16727.03</v>
      </c>
      <c r="K9" s="20"/>
      <c r="M9" s="44"/>
    </row>
    <row r="10" spans="1:16" ht="15.6" x14ac:dyDescent="0.3">
      <c r="A10" s="15">
        <v>4</v>
      </c>
      <c r="B10" s="45" t="s">
        <v>83</v>
      </c>
      <c r="C10" s="17"/>
      <c r="D10" s="17">
        <v>257.89</v>
      </c>
      <c r="E10" s="18" t="s">
        <v>17</v>
      </c>
      <c r="F10" s="19">
        <f t="shared" si="0"/>
        <v>257.89</v>
      </c>
      <c r="G10" s="16"/>
      <c r="H10" s="17"/>
      <c r="I10" s="18" t="s">
        <v>17</v>
      </c>
      <c r="J10" s="17">
        <v>257.89</v>
      </c>
      <c r="K10" s="20"/>
    </row>
    <row r="11" spans="1:16" ht="15.6" x14ac:dyDescent="0.3">
      <c r="A11" s="15">
        <v>5</v>
      </c>
      <c r="B11" s="37" t="s">
        <v>84</v>
      </c>
      <c r="C11" s="17"/>
      <c r="D11" s="46">
        <v>21049.7</v>
      </c>
      <c r="E11" s="18" t="s">
        <v>17</v>
      </c>
      <c r="F11" s="19">
        <f t="shared" si="0"/>
        <v>21049.7</v>
      </c>
      <c r="G11" s="16"/>
      <c r="H11" s="17"/>
      <c r="I11" s="18" t="s">
        <v>17</v>
      </c>
      <c r="J11" s="46">
        <v>21049.7</v>
      </c>
      <c r="K11" s="20"/>
    </row>
    <row r="12" spans="1:16" ht="15.6" x14ac:dyDescent="0.3">
      <c r="A12" s="15">
        <v>6</v>
      </c>
      <c r="B12" s="37" t="s">
        <v>85</v>
      </c>
      <c r="C12" s="17"/>
      <c r="D12" s="46">
        <v>13.75</v>
      </c>
      <c r="E12" s="18" t="s">
        <v>17</v>
      </c>
      <c r="F12" s="19">
        <f t="shared" si="0"/>
        <v>13.75</v>
      </c>
      <c r="G12" s="16"/>
      <c r="H12" s="17"/>
      <c r="I12" s="18" t="s">
        <v>17</v>
      </c>
      <c r="J12" s="46">
        <v>13.75</v>
      </c>
      <c r="K12" s="20"/>
    </row>
    <row r="13" spans="1:16" ht="15.6" x14ac:dyDescent="0.3">
      <c r="A13" s="15">
        <v>7</v>
      </c>
      <c r="B13" s="37" t="s">
        <v>86</v>
      </c>
      <c r="C13" s="17"/>
      <c r="D13" s="17">
        <v>2746.62</v>
      </c>
      <c r="E13" s="18" t="s">
        <v>17</v>
      </c>
      <c r="F13" s="19">
        <f t="shared" si="0"/>
        <v>2746.62</v>
      </c>
      <c r="G13" s="21"/>
      <c r="H13" s="17"/>
      <c r="I13" s="18" t="s">
        <v>17</v>
      </c>
      <c r="J13" s="17">
        <v>2746.62</v>
      </c>
      <c r="K13" s="20"/>
      <c r="M13" s="44"/>
    </row>
    <row r="14" spans="1:16" ht="15.6" x14ac:dyDescent="0.3">
      <c r="A14" s="15">
        <v>8</v>
      </c>
      <c r="B14" s="37" t="s">
        <v>87</v>
      </c>
      <c r="C14" s="17"/>
      <c r="D14" s="17">
        <v>993.5</v>
      </c>
      <c r="E14" s="18" t="s">
        <v>17</v>
      </c>
      <c r="F14" s="19">
        <f t="shared" si="0"/>
        <v>993.5</v>
      </c>
      <c r="G14" s="21"/>
      <c r="H14" s="17"/>
      <c r="I14" s="18" t="s">
        <v>17</v>
      </c>
      <c r="J14" s="17">
        <v>993.5</v>
      </c>
      <c r="K14" s="20"/>
    </row>
    <row r="15" spans="1:16" ht="15.6" x14ac:dyDescent="0.3">
      <c r="A15" s="15">
        <v>9</v>
      </c>
      <c r="B15" s="37" t="s">
        <v>88</v>
      </c>
      <c r="C15" s="17"/>
      <c r="D15" s="17">
        <v>37.799999999999997</v>
      </c>
      <c r="E15" s="18" t="s">
        <v>17</v>
      </c>
      <c r="F15" s="19">
        <f t="shared" si="0"/>
        <v>37.799999999999997</v>
      </c>
      <c r="G15" s="21"/>
      <c r="H15" s="17"/>
      <c r="I15" s="18" t="s">
        <v>17</v>
      </c>
      <c r="J15" s="17">
        <v>37.799999999999997</v>
      </c>
      <c r="K15" s="20"/>
    </row>
    <row r="16" spans="1:16" ht="15.6" x14ac:dyDescent="0.3">
      <c r="A16" s="15">
        <v>10</v>
      </c>
      <c r="B16" s="37" t="s">
        <v>89</v>
      </c>
      <c r="C16" s="17"/>
      <c r="D16" s="17">
        <v>6.69</v>
      </c>
      <c r="E16" s="18" t="s">
        <v>17</v>
      </c>
      <c r="F16" s="19">
        <f t="shared" si="0"/>
        <v>6.69</v>
      </c>
      <c r="G16" s="16"/>
      <c r="H16" s="17"/>
      <c r="I16" s="18" t="s">
        <v>17</v>
      </c>
      <c r="J16" s="17">
        <v>6.69</v>
      </c>
      <c r="K16" s="20"/>
    </row>
    <row r="17" spans="1:11" ht="15.6" x14ac:dyDescent="0.3">
      <c r="A17" s="15">
        <v>11</v>
      </c>
      <c r="B17" s="37" t="s">
        <v>90</v>
      </c>
      <c r="C17" s="17"/>
      <c r="D17" s="17">
        <v>7.32</v>
      </c>
      <c r="E17" s="18" t="s">
        <v>17</v>
      </c>
      <c r="F17" s="19">
        <f t="shared" si="0"/>
        <v>7.32</v>
      </c>
      <c r="G17" s="16"/>
      <c r="H17" s="17"/>
      <c r="I17" s="18" t="s">
        <v>17</v>
      </c>
      <c r="J17" s="17">
        <v>7.32</v>
      </c>
      <c r="K17" s="20"/>
    </row>
    <row r="18" spans="1:11" ht="15" customHeight="1" x14ac:dyDescent="0.3">
      <c r="A18" s="15">
        <v>12</v>
      </c>
      <c r="B18" s="37" t="s">
        <v>91</v>
      </c>
      <c r="C18" s="17"/>
      <c r="D18" s="17">
        <v>10.56</v>
      </c>
      <c r="E18" s="18" t="s">
        <v>17</v>
      </c>
      <c r="F18" s="19">
        <f t="shared" si="0"/>
        <v>10.56</v>
      </c>
      <c r="G18" s="16"/>
      <c r="H18" s="17"/>
      <c r="I18" s="18" t="s">
        <v>17</v>
      </c>
      <c r="J18" s="17">
        <v>10.56</v>
      </c>
      <c r="K18" s="20"/>
    </row>
    <row r="19" spans="1:11" ht="15" customHeight="1" x14ac:dyDescent="0.3">
      <c r="A19" s="15">
        <v>13</v>
      </c>
      <c r="B19" s="37" t="s">
        <v>92</v>
      </c>
      <c r="C19" s="17"/>
      <c r="D19" s="17">
        <v>57.04</v>
      </c>
      <c r="E19" s="18" t="s">
        <v>93</v>
      </c>
      <c r="F19" s="19">
        <f t="shared" si="0"/>
        <v>57.04</v>
      </c>
      <c r="G19" s="16"/>
      <c r="H19" s="17"/>
      <c r="I19" s="18" t="s">
        <v>93</v>
      </c>
      <c r="J19" s="17">
        <v>57.04</v>
      </c>
      <c r="K19" s="20"/>
    </row>
    <row r="20" spans="1:11" ht="15" customHeight="1" x14ac:dyDescent="0.3">
      <c r="A20" s="15">
        <v>14</v>
      </c>
      <c r="B20" s="37" t="s">
        <v>92</v>
      </c>
      <c r="C20" s="17"/>
      <c r="D20" s="17">
        <v>0.9</v>
      </c>
      <c r="E20" s="18" t="s">
        <v>94</v>
      </c>
      <c r="F20" s="19">
        <f t="shared" si="0"/>
        <v>0.9</v>
      </c>
      <c r="G20" s="16"/>
      <c r="H20" s="17"/>
      <c r="I20" s="18" t="s">
        <v>94</v>
      </c>
      <c r="J20" s="17">
        <v>0.9</v>
      </c>
      <c r="K20" s="20"/>
    </row>
    <row r="21" spans="1:11" ht="15" customHeight="1" x14ac:dyDescent="0.3">
      <c r="A21" s="15">
        <v>15</v>
      </c>
      <c r="B21" s="37" t="s">
        <v>41</v>
      </c>
      <c r="C21" s="17"/>
      <c r="D21" s="17">
        <v>18.899999999999999</v>
      </c>
      <c r="E21" s="18" t="s">
        <v>17</v>
      </c>
      <c r="F21" s="19">
        <f t="shared" si="0"/>
        <v>18.899999999999999</v>
      </c>
      <c r="G21" s="16"/>
      <c r="H21" s="17"/>
      <c r="I21" s="18" t="s">
        <v>17</v>
      </c>
      <c r="J21" s="17">
        <v>18.899999999999999</v>
      </c>
      <c r="K21" s="20"/>
    </row>
    <row r="22" spans="1:11" ht="15" customHeight="1" x14ac:dyDescent="0.3">
      <c r="A22" s="15"/>
      <c r="B22" s="37"/>
      <c r="C22" s="17"/>
      <c r="D22" s="17">
        <v>15.15</v>
      </c>
      <c r="E22" s="18" t="s">
        <v>95</v>
      </c>
      <c r="F22" s="19">
        <f t="shared" si="0"/>
        <v>15.15</v>
      </c>
      <c r="G22" s="16"/>
      <c r="H22" s="17"/>
      <c r="I22" s="18" t="s">
        <v>95</v>
      </c>
      <c r="J22" s="17">
        <v>15.15</v>
      </c>
      <c r="K22" s="20"/>
    </row>
    <row r="23" spans="1:11" ht="15" customHeight="1" x14ac:dyDescent="0.3">
      <c r="A23" s="15"/>
      <c r="B23" s="37"/>
      <c r="C23" s="17"/>
      <c r="D23" s="17">
        <v>5.13</v>
      </c>
      <c r="E23" s="18" t="s">
        <v>96</v>
      </c>
      <c r="F23" s="19">
        <f t="shared" si="0"/>
        <v>5.13</v>
      </c>
      <c r="G23" s="16"/>
      <c r="H23" s="17"/>
      <c r="I23" s="18" t="s">
        <v>96</v>
      </c>
      <c r="J23" s="17">
        <v>5.13</v>
      </c>
      <c r="K23" s="20"/>
    </row>
    <row r="24" spans="1:11" ht="15" customHeight="1" x14ac:dyDescent="0.3">
      <c r="A24" s="15"/>
      <c r="B24" s="37"/>
      <c r="C24" s="17"/>
      <c r="D24" s="17">
        <v>3.5</v>
      </c>
      <c r="E24" s="18" t="s">
        <v>73</v>
      </c>
      <c r="F24" s="19">
        <f t="shared" si="0"/>
        <v>3.5</v>
      </c>
      <c r="G24" s="16"/>
      <c r="H24" s="17"/>
      <c r="I24" s="18" t="s">
        <v>73</v>
      </c>
      <c r="J24" s="17">
        <v>3.5</v>
      </c>
      <c r="K24" s="20"/>
    </row>
    <row r="25" spans="1:11" ht="15" customHeight="1" x14ac:dyDescent="0.3">
      <c r="A25" s="15"/>
      <c r="B25" s="37"/>
      <c r="C25" s="17"/>
      <c r="D25" s="17">
        <v>3</v>
      </c>
      <c r="E25" s="18" t="s">
        <v>97</v>
      </c>
      <c r="F25" s="19">
        <f t="shared" si="0"/>
        <v>3</v>
      </c>
      <c r="G25" s="16"/>
      <c r="H25" s="17"/>
      <c r="I25" s="18" t="s">
        <v>97</v>
      </c>
      <c r="J25" s="17">
        <v>3</v>
      </c>
      <c r="K25" s="20"/>
    </row>
    <row r="26" spans="1:11" ht="15" customHeight="1" x14ac:dyDescent="0.3">
      <c r="A26" s="15"/>
      <c r="B26" s="37"/>
      <c r="C26" s="17"/>
      <c r="D26" s="17">
        <v>3.74</v>
      </c>
      <c r="E26" s="18" t="s">
        <v>98</v>
      </c>
      <c r="F26" s="19">
        <f t="shared" si="0"/>
        <v>3.74</v>
      </c>
      <c r="G26" s="16"/>
      <c r="H26" s="17"/>
      <c r="I26" s="18" t="s">
        <v>98</v>
      </c>
      <c r="J26" s="17">
        <v>3.74</v>
      </c>
      <c r="K26" s="20"/>
    </row>
    <row r="27" spans="1:11" ht="15" customHeight="1" x14ac:dyDescent="0.3">
      <c r="A27" s="15">
        <v>16</v>
      </c>
      <c r="B27" s="37" t="s">
        <v>99</v>
      </c>
      <c r="C27" s="17"/>
      <c r="D27" s="17">
        <v>11.5</v>
      </c>
      <c r="E27" s="18" t="s">
        <v>100</v>
      </c>
      <c r="F27" s="19">
        <f t="shared" si="0"/>
        <v>11.5</v>
      </c>
      <c r="G27" s="16"/>
      <c r="H27" s="17"/>
      <c r="I27" s="18" t="s">
        <v>100</v>
      </c>
      <c r="J27" s="17">
        <v>11.5</v>
      </c>
      <c r="K27" s="20"/>
    </row>
    <row r="28" spans="1:11" ht="15" customHeight="1" x14ac:dyDescent="0.3">
      <c r="A28" s="15">
        <v>17</v>
      </c>
      <c r="B28" s="37" t="s">
        <v>99</v>
      </c>
      <c r="C28" s="17"/>
      <c r="D28" s="17">
        <v>26.14</v>
      </c>
      <c r="E28" s="18" t="s">
        <v>97</v>
      </c>
      <c r="F28" s="19">
        <f t="shared" si="0"/>
        <v>26.14</v>
      </c>
      <c r="G28" s="16"/>
      <c r="H28" s="17"/>
      <c r="I28" s="18" t="s">
        <v>97</v>
      </c>
      <c r="J28" s="17">
        <v>26.14</v>
      </c>
      <c r="K28" s="20"/>
    </row>
    <row r="29" spans="1:11" ht="17.399999999999999" customHeight="1" x14ac:dyDescent="0.3">
      <c r="A29" s="15">
        <v>18</v>
      </c>
      <c r="B29" s="22" t="s">
        <v>101</v>
      </c>
      <c r="C29" s="17"/>
      <c r="D29" s="17">
        <v>21.12</v>
      </c>
      <c r="E29" s="18" t="s">
        <v>96</v>
      </c>
      <c r="F29" s="19">
        <f t="shared" si="0"/>
        <v>21.12</v>
      </c>
      <c r="G29" s="16"/>
      <c r="H29" s="17"/>
      <c r="I29" s="18" t="s">
        <v>96</v>
      </c>
      <c r="J29" s="17">
        <v>21.12</v>
      </c>
      <c r="K29" s="20"/>
    </row>
    <row r="30" spans="1:11" ht="15.6" x14ac:dyDescent="0.3">
      <c r="A30" s="15">
        <v>19</v>
      </c>
      <c r="B30" s="47" t="s">
        <v>102</v>
      </c>
      <c r="C30" s="17">
        <v>47.46</v>
      </c>
      <c r="D30" s="17"/>
      <c r="E30" s="18"/>
      <c r="F30" s="19">
        <f t="shared" si="0"/>
        <v>47.46</v>
      </c>
      <c r="G30" s="16"/>
      <c r="H30" s="17"/>
      <c r="I30" s="18"/>
      <c r="J30" s="17"/>
      <c r="K30" s="20"/>
    </row>
    <row r="31" spans="1:11" ht="15.6" x14ac:dyDescent="0.3">
      <c r="A31" s="22"/>
      <c r="B31" s="23" t="s">
        <v>42</v>
      </c>
      <c r="C31" s="24">
        <f>SUM(C7:C30)</f>
        <v>47.46</v>
      </c>
      <c r="D31" s="24">
        <f>SUM(D7:D30)</f>
        <v>47519.330000000009</v>
      </c>
      <c r="E31" s="25"/>
      <c r="F31" s="26">
        <f>SUM(C31,D31)</f>
        <v>47566.790000000008</v>
      </c>
      <c r="G31" s="27"/>
      <c r="H31" s="24">
        <f>SUM(H7:H30)</f>
        <v>0</v>
      </c>
      <c r="I31" s="25"/>
      <c r="J31" s="24">
        <f>SUM(J7:J30)</f>
        <v>47519.330000000009</v>
      </c>
      <c r="K31" s="28">
        <f>C31-H31</f>
        <v>47.46</v>
      </c>
    </row>
    <row r="33" spans="2:8" x14ac:dyDescent="0.3">
      <c r="D33" s="44"/>
    </row>
    <row r="34" spans="2:8" ht="15.6" x14ac:dyDescent="0.3">
      <c r="B34" s="29" t="s">
        <v>53</v>
      </c>
      <c r="C34" s="44"/>
      <c r="F34" s="30"/>
      <c r="G34" s="31" t="s">
        <v>103</v>
      </c>
      <c r="H34" s="32"/>
    </row>
    <row r="35" spans="2:8" x14ac:dyDescent="0.3">
      <c r="B35" s="29"/>
      <c r="F35" s="33" t="s">
        <v>45</v>
      </c>
      <c r="G35" s="33"/>
      <c r="H35" s="33"/>
    </row>
    <row r="36" spans="2:8" ht="15.6" x14ac:dyDescent="0.3">
      <c r="B36" s="29" t="s">
        <v>46</v>
      </c>
      <c r="F36" s="30"/>
      <c r="G36" s="31" t="s">
        <v>104</v>
      </c>
      <c r="H36" s="32"/>
    </row>
    <row r="37" spans="2:8" x14ac:dyDescent="0.3">
      <c r="F37" s="33" t="s">
        <v>45</v>
      </c>
      <c r="G37" s="33"/>
      <c r="H37" s="33"/>
    </row>
  </sheetData>
  <mergeCells count="12">
    <mergeCell ref="G34:H34"/>
    <mergeCell ref="G36:H36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AC1D-74DE-4921-8504-8A1187F60BA0}">
  <sheetPr>
    <pageSetUpPr fitToPage="1"/>
  </sheetPr>
  <dimension ref="A1:M23"/>
  <sheetViews>
    <sheetView zoomScale="75" workbookViewId="0">
      <selection activeCell="B5" sqref="B5:B6"/>
    </sheetView>
  </sheetViews>
  <sheetFormatPr defaultRowHeight="14.4" x14ac:dyDescent="0.3"/>
  <cols>
    <col min="1" max="1" width="8.44140625" customWidth="1"/>
    <col min="2" max="2" width="29.10937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32.33203125" customWidth="1"/>
    <col min="11" max="11" width="33.88671875" customWidth="1"/>
    <col min="257" max="257" width="8.44140625" customWidth="1"/>
    <col min="258" max="258" width="29.10937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32.33203125" customWidth="1"/>
    <col min="267" max="267" width="33.88671875" customWidth="1"/>
    <col min="513" max="513" width="8.44140625" customWidth="1"/>
    <col min="514" max="514" width="29.10937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32.33203125" customWidth="1"/>
    <col min="523" max="523" width="33.88671875" customWidth="1"/>
    <col min="769" max="769" width="8.44140625" customWidth="1"/>
    <col min="770" max="770" width="29.10937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32.33203125" customWidth="1"/>
    <col min="779" max="779" width="33.88671875" customWidth="1"/>
    <col min="1025" max="1025" width="8.44140625" customWidth="1"/>
    <col min="1026" max="1026" width="29.10937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32.33203125" customWidth="1"/>
    <col min="1035" max="1035" width="33.88671875" customWidth="1"/>
    <col min="1281" max="1281" width="8.44140625" customWidth="1"/>
    <col min="1282" max="1282" width="29.10937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32.33203125" customWidth="1"/>
    <col min="1291" max="1291" width="33.88671875" customWidth="1"/>
    <col min="1537" max="1537" width="8.44140625" customWidth="1"/>
    <col min="1538" max="1538" width="29.10937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32.33203125" customWidth="1"/>
    <col min="1547" max="1547" width="33.88671875" customWidth="1"/>
    <col min="1793" max="1793" width="8.44140625" customWidth="1"/>
    <col min="1794" max="1794" width="29.10937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32.33203125" customWidth="1"/>
    <col min="1803" max="1803" width="33.88671875" customWidth="1"/>
    <col min="2049" max="2049" width="8.44140625" customWidth="1"/>
    <col min="2050" max="2050" width="29.10937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32.33203125" customWidth="1"/>
    <col min="2059" max="2059" width="33.88671875" customWidth="1"/>
    <col min="2305" max="2305" width="8.44140625" customWidth="1"/>
    <col min="2306" max="2306" width="29.10937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32.33203125" customWidth="1"/>
    <col min="2315" max="2315" width="33.88671875" customWidth="1"/>
    <col min="2561" max="2561" width="8.44140625" customWidth="1"/>
    <col min="2562" max="2562" width="29.10937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32.33203125" customWidth="1"/>
    <col min="2571" max="2571" width="33.88671875" customWidth="1"/>
    <col min="2817" max="2817" width="8.44140625" customWidth="1"/>
    <col min="2818" max="2818" width="29.10937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32.33203125" customWidth="1"/>
    <col min="2827" max="2827" width="33.88671875" customWidth="1"/>
    <col min="3073" max="3073" width="8.44140625" customWidth="1"/>
    <col min="3074" max="3074" width="29.10937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32.33203125" customWidth="1"/>
    <col min="3083" max="3083" width="33.88671875" customWidth="1"/>
    <col min="3329" max="3329" width="8.44140625" customWidth="1"/>
    <col min="3330" max="3330" width="29.10937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32.33203125" customWidth="1"/>
    <col min="3339" max="3339" width="33.88671875" customWidth="1"/>
    <col min="3585" max="3585" width="8.44140625" customWidth="1"/>
    <col min="3586" max="3586" width="29.10937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32.33203125" customWidth="1"/>
    <col min="3595" max="3595" width="33.88671875" customWidth="1"/>
    <col min="3841" max="3841" width="8.44140625" customWidth="1"/>
    <col min="3842" max="3842" width="29.10937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32.33203125" customWidth="1"/>
    <col min="3851" max="3851" width="33.88671875" customWidth="1"/>
    <col min="4097" max="4097" width="8.44140625" customWidth="1"/>
    <col min="4098" max="4098" width="29.10937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32.33203125" customWidth="1"/>
    <col min="4107" max="4107" width="33.88671875" customWidth="1"/>
    <col min="4353" max="4353" width="8.44140625" customWidth="1"/>
    <col min="4354" max="4354" width="29.10937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32.33203125" customWidth="1"/>
    <col min="4363" max="4363" width="33.88671875" customWidth="1"/>
    <col min="4609" max="4609" width="8.44140625" customWidth="1"/>
    <col min="4610" max="4610" width="29.10937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32.33203125" customWidth="1"/>
    <col min="4619" max="4619" width="33.88671875" customWidth="1"/>
    <col min="4865" max="4865" width="8.44140625" customWidth="1"/>
    <col min="4866" max="4866" width="29.10937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32.33203125" customWidth="1"/>
    <col min="4875" max="4875" width="33.88671875" customWidth="1"/>
    <col min="5121" max="5121" width="8.44140625" customWidth="1"/>
    <col min="5122" max="5122" width="29.10937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32.33203125" customWidth="1"/>
    <col min="5131" max="5131" width="33.88671875" customWidth="1"/>
    <col min="5377" max="5377" width="8.44140625" customWidth="1"/>
    <col min="5378" max="5378" width="29.10937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32.33203125" customWidth="1"/>
    <col min="5387" max="5387" width="33.88671875" customWidth="1"/>
    <col min="5633" max="5633" width="8.44140625" customWidth="1"/>
    <col min="5634" max="5634" width="29.10937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32.33203125" customWidth="1"/>
    <col min="5643" max="5643" width="33.88671875" customWidth="1"/>
    <col min="5889" max="5889" width="8.44140625" customWidth="1"/>
    <col min="5890" max="5890" width="29.10937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32.33203125" customWidth="1"/>
    <col min="5899" max="5899" width="33.88671875" customWidth="1"/>
    <col min="6145" max="6145" width="8.44140625" customWidth="1"/>
    <col min="6146" max="6146" width="29.10937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32.33203125" customWidth="1"/>
    <col min="6155" max="6155" width="33.88671875" customWidth="1"/>
    <col min="6401" max="6401" width="8.44140625" customWidth="1"/>
    <col min="6402" max="6402" width="29.10937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32.33203125" customWidth="1"/>
    <col min="6411" max="6411" width="33.88671875" customWidth="1"/>
    <col min="6657" max="6657" width="8.44140625" customWidth="1"/>
    <col min="6658" max="6658" width="29.10937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32.33203125" customWidth="1"/>
    <col min="6667" max="6667" width="33.88671875" customWidth="1"/>
    <col min="6913" max="6913" width="8.44140625" customWidth="1"/>
    <col min="6914" max="6914" width="29.10937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32.33203125" customWidth="1"/>
    <col min="6923" max="6923" width="33.88671875" customWidth="1"/>
    <col min="7169" max="7169" width="8.44140625" customWidth="1"/>
    <col min="7170" max="7170" width="29.10937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32.33203125" customWidth="1"/>
    <col min="7179" max="7179" width="33.88671875" customWidth="1"/>
    <col min="7425" max="7425" width="8.44140625" customWidth="1"/>
    <col min="7426" max="7426" width="29.10937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32.33203125" customWidth="1"/>
    <col min="7435" max="7435" width="33.88671875" customWidth="1"/>
    <col min="7681" max="7681" width="8.44140625" customWidth="1"/>
    <col min="7682" max="7682" width="29.10937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32.33203125" customWidth="1"/>
    <col min="7691" max="7691" width="33.88671875" customWidth="1"/>
    <col min="7937" max="7937" width="8.44140625" customWidth="1"/>
    <col min="7938" max="7938" width="29.10937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32.33203125" customWidth="1"/>
    <col min="7947" max="7947" width="33.88671875" customWidth="1"/>
    <col min="8193" max="8193" width="8.44140625" customWidth="1"/>
    <col min="8194" max="8194" width="29.10937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32.33203125" customWidth="1"/>
    <col min="8203" max="8203" width="33.88671875" customWidth="1"/>
    <col min="8449" max="8449" width="8.44140625" customWidth="1"/>
    <col min="8450" max="8450" width="29.10937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32.33203125" customWidth="1"/>
    <col min="8459" max="8459" width="33.88671875" customWidth="1"/>
    <col min="8705" max="8705" width="8.44140625" customWidth="1"/>
    <col min="8706" max="8706" width="29.10937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32.33203125" customWidth="1"/>
    <col min="8715" max="8715" width="33.88671875" customWidth="1"/>
    <col min="8961" max="8961" width="8.44140625" customWidth="1"/>
    <col min="8962" max="8962" width="29.10937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32.33203125" customWidth="1"/>
    <col min="8971" max="8971" width="33.88671875" customWidth="1"/>
    <col min="9217" max="9217" width="8.44140625" customWidth="1"/>
    <col min="9218" max="9218" width="29.10937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32.33203125" customWidth="1"/>
    <col min="9227" max="9227" width="33.88671875" customWidth="1"/>
    <col min="9473" max="9473" width="8.44140625" customWidth="1"/>
    <col min="9474" max="9474" width="29.10937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32.33203125" customWidth="1"/>
    <col min="9483" max="9483" width="33.88671875" customWidth="1"/>
    <col min="9729" max="9729" width="8.44140625" customWidth="1"/>
    <col min="9730" max="9730" width="29.10937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32.33203125" customWidth="1"/>
    <col min="9739" max="9739" width="33.88671875" customWidth="1"/>
    <col min="9985" max="9985" width="8.44140625" customWidth="1"/>
    <col min="9986" max="9986" width="29.10937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32.33203125" customWidth="1"/>
    <col min="9995" max="9995" width="33.88671875" customWidth="1"/>
    <col min="10241" max="10241" width="8.44140625" customWidth="1"/>
    <col min="10242" max="10242" width="29.10937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32.33203125" customWidth="1"/>
    <col min="10251" max="10251" width="33.88671875" customWidth="1"/>
    <col min="10497" max="10497" width="8.44140625" customWidth="1"/>
    <col min="10498" max="10498" width="29.10937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32.33203125" customWidth="1"/>
    <col min="10507" max="10507" width="33.88671875" customWidth="1"/>
    <col min="10753" max="10753" width="8.44140625" customWidth="1"/>
    <col min="10754" max="10754" width="29.10937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32.33203125" customWidth="1"/>
    <col min="10763" max="10763" width="33.88671875" customWidth="1"/>
    <col min="11009" max="11009" width="8.44140625" customWidth="1"/>
    <col min="11010" max="11010" width="29.10937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32.33203125" customWidth="1"/>
    <col min="11019" max="11019" width="33.88671875" customWidth="1"/>
    <col min="11265" max="11265" width="8.44140625" customWidth="1"/>
    <col min="11266" max="11266" width="29.10937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32.33203125" customWidth="1"/>
    <col min="11275" max="11275" width="33.88671875" customWidth="1"/>
    <col min="11521" max="11521" width="8.44140625" customWidth="1"/>
    <col min="11522" max="11522" width="29.10937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32.33203125" customWidth="1"/>
    <col min="11531" max="11531" width="33.88671875" customWidth="1"/>
    <col min="11777" max="11777" width="8.44140625" customWidth="1"/>
    <col min="11778" max="11778" width="29.10937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32.33203125" customWidth="1"/>
    <col min="11787" max="11787" width="33.88671875" customWidth="1"/>
    <col min="12033" max="12033" width="8.44140625" customWidth="1"/>
    <col min="12034" max="12034" width="29.10937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32.33203125" customWidth="1"/>
    <col min="12043" max="12043" width="33.88671875" customWidth="1"/>
    <col min="12289" max="12289" width="8.44140625" customWidth="1"/>
    <col min="12290" max="12290" width="29.10937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32.33203125" customWidth="1"/>
    <col min="12299" max="12299" width="33.88671875" customWidth="1"/>
    <col min="12545" max="12545" width="8.44140625" customWidth="1"/>
    <col min="12546" max="12546" width="29.10937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32.33203125" customWidth="1"/>
    <col min="12555" max="12555" width="33.88671875" customWidth="1"/>
    <col min="12801" max="12801" width="8.44140625" customWidth="1"/>
    <col min="12802" max="12802" width="29.10937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32.33203125" customWidth="1"/>
    <col min="12811" max="12811" width="33.88671875" customWidth="1"/>
    <col min="13057" max="13057" width="8.44140625" customWidth="1"/>
    <col min="13058" max="13058" width="29.10937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32.33203125" customWidth="1"/>
    <col min="13067" max="13067" width="33.88671875" customWidth="1"/>
    <col min="13313" max="13313" width="8.44140625" customWidth="1"/>
    <col min="13314" max="13314" width="29.10937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32.33203125" customWidth="1"/>
    <col min="13323" max="13323" width="33.88671875" customWidth="1"/>
    <col min="13569" max="13569" width="8.44140625" customWidth="1"/>
    <col min="13570" max="13570" width="29.10937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32.33203125" customWidth="1"/>
    <col min="13579" max="13579" width="33.88671875" customWidth="1"/>
    <col min="13825" max="13825" width="8.44140625" customWidth="1"/>
    <col min="13826" max="13826" width="29.10937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32.33203125" customWidth="1"/>
    <col min="13835" max="13835" width="33.88671875" customWidth="1"/>
    <col min="14081" max="14081" width="8.44140625" customWidth="1"/>
    <col min="14082" max="14082" width="29.10937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32.33203125" customWidth="1"/>
    <col min="14091" max="14091" width="33.88671875" customWidth="1"/>
    <col min="14337" max="14337" width="8.44140625" customWidth="1"/>
    <col min="14338" max="14338" width="29.10937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32.33203125" customWidth="1"/>
    <col min="14347" max="14347" width="33.88671875" customWidth="1"/>
    <col min="14593" max="14593" width="8.44140625" customWidth="1"/>
    <col min="14594" max="14594" width="29.10937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32.33203125" customWidth="1"/>
    <col min="14603" max="14603" width="33.88671875" customWidth="1"/>
    <col min="14849" max="14849" width="8.44140625" customWidth="1"/>
    <col min="14850" max="14850" width="29.10937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32.33203125" customWidth="1"/>
    <col min="14859" max="14859" width="33.88671875" customWidth="1"/>
    <col min="15105" max="15105" width="8.44140625" customWidth="1"/>
    <col min="15106" max="15106" width="29.10937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32.33203125" customWidth="1"/>
    <col min="15115" max="15115" width="33.88671875" customWidth="1"/>
    <col min="15361" max="15361" width="8.44140625" customWidth="1"/>
    <col min="15362" max="15362" width="29.10937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32.33203125" customWidth="1"/>
    <col min="15371" max="15371" width="33.88671875" customWidth="1"/>
    <col min="15617" max="15617" width="8.44140625" customWidth="1"/>
    <col min="15618" max="15618" width="29.10937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32.33203125" customWidth="1"/>
    <col min="15627" max="15627" width="33.88671875" customWidth="1"/>
    <col min="15873" max="15873" width="8.44140625" customWidth="1"/>
    <col min="15874" max="15874" width="29.10937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32.33203125" customWidth="1"/>
    <col min="15883" max="15883" width="33.88671875" customWidth="1"/>
    <col min="16129" max="16129" width="8.44140625" customWidth="1"/>
    <col min="16130" max="16130" width="29.10937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32.33203125" customWidth="1"/>
    <col min="16139" max="16139" width="33.88671875" customWidth="1"/>
  </cols>
  <sheetData>
    <row r="1" spans="1:13" ht="18.75" customHeight="1" x14ac:dyDescent="0.3">
      <c r="K1" s="1"/>
      <c r="L1" s="1"/>
      <c r="M1" s="1" t="s">
        <v>0</v>
      </c>
    </row>
    <row r="2" spans="1:13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49</v>
      </c>
    </row>
    <row r="3" spans="1:13" ht="61.5" customHeight="1" x14ac:dyDescent="0.3">
      <c r="A3" s="3"/>
      <c r="B3" s="48" t="s">
        <v>105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36" customHeight="1" x14ac:dyDescent="0.3">
      <c r="A7" s="15">
        <v>1</v>
      </c>
      <c r="B7" s="49" t="s">
        <v>106</v>
      </c>
      <c r="C7" s="17"/>
      <c r="D7" s="17">
        <v>65</v>
      </c>
      <c r="E7" s="18" t="s">
        <v>107</v>
      </c>
      <c r="F7" s="19">
        <v>65</v>
      </c>
      <c r="G7" s="16"/>
      <c r="H7" s="17"/>
      <c r="I7" s="18" t="s">
        <v>107</v>
      </c>
      <c r="J7" s="19">
        <v>65</v>
      </c>
      <c r="K7" s="20"/>
    </row>
    <row r="8" spans="1:13" ht="36" customHeight="1" x14ac:dyDescent="0.3">
      <c r="A8" s="15">
        <v>2</v>
      </c>
      <c r="B8" s="49" t="s">
        <v>108</v>
      </c>
      <c r="C8" s="17"/>
      <c r="D8" s="17">
        <v>0.7</v>
      </c>
      <c r="E8" s="50" t="s">
        <v>109</v>
      </c>
      <c r="F8" s="19">
        <v>0.7</v>
      </c>
      <c r="G8" s="16"/>
      <c r="H8" s="17"/>
      <c r="I8" s="50" t="s">
        <v>109</v>
      </c>
      <c r="J8" s="19">
        <v>0.7</v>
      </c>
      <c r="K8" s="20"/>
    </row>
    <row r="9" spans="1:13" ht="36" customHeight="1" x14ac:dyDescent="0.3">
      <c r="A9" s="15">
        <v>3</v>
      </c>
      <c r="B9" s="49" t="s">
        <v>110</v>
      </c>
      <c r="C9" s="17"/>
      <c r="D9" s="17">
        <v>53</v>
      </c>
      <c r="E9" s="18" t="s">
        <v>109</v>
      </c>
      <c r="F9" s="19">
        <v>53</v>
      </c>
      <c r="G9" s="16"/>
      <c r="H9" s="17"/>
      <c r="I9" s="18" t="s">
        <v>109</v>
      </c>
      <c r="J9" s="19">
        <v>53</v>
      </c>
      <c r="K9" s="20"/>
    </row>
    <row r="10" spans="1:13" ht="36" customHeight="1" x14ac:dyDescent="0.3">
      <c r="A10" s="15">
        <v>4</v>
      </c>
      <c r="B10" s="51" t="s">
        <v>111</v>
      </c>
      <c r="C10" s="17"/>
      <c r="D10" s="17">
        <v>6.1</v>
      </c>
      <c r="E10" s="18" t="s">
        <v>109</v>
      </c>
      <c r="F10" s="19">
        <v>6.1</v>
      </c>
      <c r="G10" s="16"/>
      <c r="H10" s="17"/>
      <c r="I10" s="18" t="s">
        <v>109</v>
      </c>
      <c r="J10" s="19">
        <v>6.1</v>
      </c>
      <c r="K10" s="20"/>
    </row>
    <row r="11" spans="1:13" ht="57" customHeight="1" x14ac:dyDescent="0.3">
      <c r="A11" s="15">
        <v>5</v>
      </c>
      <c r="B11" s="51" t="s">
        <v>112</v>
      </c>
      <c r="C11" s="17"/>
      <c r="D11" s="17">
        <v>18.899999999999999</v>
      </c>
      <c r="E11" s="18" t="s">
        <v>113</v>
      </c>
      <c r="F11" s="19">
        <v>18.899999999999999</v>
      </c>
      <c r="G11" s="16"/>
      <c r="H11" s="17"/>
      <c r="I11" s="18" t="s">
        <v>113</v>
      </c>
      <c r="J11" s="19">
        <v>18.899999999999999</v>
      </c>
      <c r="K11" s="20"/>
    </row>
    <row r="12" spans="1:13" ht="36" customHeight="1" x14ac:dyDescent="0.3">
      <c r="A12" s="15">
        <v>7</v>
      </c>
      <c r="B12" s="51" t="s">
        <v>114</v>
      </c>
      <c r="C12" s="17"/>
      <c r="D12" s="17">
        <v>1.8</v>
      </c>
      <c r="E12" s="18" t="s">
        <v>115</v>
      </c>
      <c r="F12" s="19">
        <v>1.8</v>
      </c>
      <c r="G12" s="16"/>
      <c r="H12" s="17"/>
      <c r="I12" s="18" t="s">
        <v>115</v>
      </c>
      <c r="J12" s="19">
        <v>1.8</v>
      </c>
      <c r="K12" s="20"/>
    </row>
    <row r="13" spans="1:13" ht="36" customHeight="1" x14ac:dyDescent="0.3">
      <c r="A13" s="15">
        <v>8</v>
      </c>
      <c r="B13" s="49" t="s">
        <v>116</v>
      </c>
      <c r="C13" s="17"/>
      <c r="D13" s="17">
        <v>11.1</v>
      </c>
      <c r="E13" s="49" t="s">
        <v>117</v>
      </c>
      <c r="F13" s="19">
        <v>11.1</v>
      </c>
      <c r="G13" s="16"/>
      <c r="H13" s="17"/>
      <c r="I13" s="49" t="s">
        <v>117</v>
      </c>
      <c r="J13" s="19">
        <v>11.1</v>
      </c>
      <c r="K13" s="20"/>
    </row>
    <row r="14" spans="1:13" ht="36" customHeight="1" x14ac:dyDescent="0.3">
      <c r="A14" s="15">
        <v>9</v>
      </c>
      <c r="B14" s="15" t="s">
        <v>118</v>
      </c>
      <c r="C14" s="17"/>
      <c r="D14" s="17">
        <v>34</v>
      </c>
      <c r="E14" s="50" t="s">
        <v>109</v>
      </c>
      <c r="F14" s="19">
        <v>34</v>
      </c>
      <c r="G14" s="16"/>
      <c r="H14" s="17"/>
      <c r="I14" s="50" t="s">
        <v>109</v>
      </c>
      <c r="J14" s="19">
        <v>34</v>
      </c>
      <c r="K14" s="20"/>
    </row>
    <row r="15" spans="1:13" ht="36" customHeight="1" x14ac:dyDescent="0.3">
      <c r="A15" s="15">
        <v>10</v>
      </c>
      <c r="B15" s="15" t="s">
        <v>119</v>
      </c>
      <c r="C15" s="17"/>
      <c r="D15" s="17">
        <v>10.1</v>
      </c>
      <c r="E15" s="18" t="s">
        <v>109</v>
      </c>
      <c r="F15" s="19">
        <v>10.1</v>
      </c>
      <c r="G15" s="16"/>
      <c r="H15" s="17"/>
      <c r="I15" s="50" t="s">
        <v>109</v>
      </c>
      <c r="J15" s="19">
        <v>10.1</v>
      </c>
      <c r="K15" s="20"/>
    </row>
    <row r="16" spans="1:13" ht="36" customHeight="1" x14ac:dyDescent="0.3">
      <c r="A16" s="15">
        <v>12</v>
      </c>
      <c r="B16" s="15" t="s">
        <v>120</v>
      </c>
      <c r="C16" s="17">
        <v>18</v>
      </c>
      <c r="D16" s="17"/>
      <c r="E16" s="18"/>
      <c r="F16" s="19">
        <v>6.6</v>
      </c>
      <c r="G16" s="16"/>
      <c r="H16" s="17"/>
      <c r="I16" s="18"/>
      <c r="J16" s="19"/>
      <c r="K16" s="20"/>
    </row>
    <row r="17" spans="1:11" ht="33.75" customHeight="1" x14ac:dyDescent="0.3">
      <c r="A17" s="22"/>
      <c r="B17" s="23" t="s">
        <v>42</v>
      </c>
      <c r="C17" s="24">
        <v>18</v>
      </c>
      <c r="D17" s="24">
        <v>200.7</v>
      </c>
      <c r="E17" s="25"/>
      <c r="F17" s="26">
        <v>200.7</v>
      </c>
      <c r="G17" s="27"/>
      <c r="H17" s="24"/>
      <c r="I17" s="25"/>
      <c r="J17" s="24">
        <v>200.7</v>
      </c>
      <c r="K17" s="28"/>
    </row>
    <row r="18" spans="1:11" ht="15.6" x14ac:dyDescent="0.3">
      <c r="B18" s="52"/>
    </row>
    <row r="19" spans="1:11" x14ac:dyDescent="0.3">
      <c r="B19" s="29" t="s">
        <v>121</v>
      </c>
    </row>
    <row r="20" spans="1:11" ht="15.6" x14ac:dyDescent="0.3">
      <c r="B20" s="29"/>
      <c r="F20" s="30"/>
      <c r="G20" s="31" t="s">
        <v>122</v>
      </c>
      <c r="H20" s="32"/>
    </row>
    <row r="21" spans="1:11" x14ac:dyDescent="0.3">
      <c r="B21" s="29" t="s">
        <v>123</v>
      </c>
      <c r="F21" s="33" t="s">
        <v>45</v>
      </c>
      <c r="G21" s="33"/>
      <c r="H21" s="33"/>
    </row>
    <row r="22" spans="1:11" ht="15.6" x14ac:dyDescent="0.3">
      <c r="F22" s="30"/>
      <c r="G22" s="31" t="s">
        <v>124</v>
      </c>
      <c r="H22" s="32"/>
    </row>
    <row r="23" spans="1:11" x14ac:dyDescent="0.3">
      <c r="F23" s="33" t="s">
        <v>45</v>
      </c>
      <c r="G23" s="33"/>
      <c r="H23" s="33"/>
    </row>
  </sheetData>
  <mergeCells count="10">
    <mergeCell ref="G20:H20"/>
    <mergeCell ref="G22:H2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1273-C373-430A-9B4D-CF46E16082DC}">
  <sheetPr>
    <pageSetUpPr fitToPage="1"/>
  </sheetPr>
  <dimension ref="A1:P55"/>
  <sheetViews>
    <sheetView zoomScale="80" zoomScaleNormal="80" workbookViewId="0">
      <selection activeCell="S7" sqref="S7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/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/>
      <c r="N2" s="6"/>
      <c r="O2" s="6"/>
      <c r="P2" s="6"/>
    </row>
    <row r="3" spans="1:16" ht="61.5" customHeight="1" x14ac:dyDescent="0.3">
      <c r="A3" s="3"/>
      <c r="B3" s="7" t="s">
        <v>125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93.6" x14ac:dyDescent="0.3">
      <c r="A7" s="15" t="s">
        <v>126</v>
      </c>
      <c r="B7" s="53" t="s">
        <v>127</v>
      </c>
      <c r="C7" s="54">
        <v>0</v>
      </c>
      <c r="D7" s="54">
        <v>2.9</v>
      </c>
      <c r="E7" s="18" t="s">
        <v>128</v>
      </c>
      <c r="F7" s="55">
        <f>SUM(C7,D7)</f>
        <v>2.9</v>
      </c>
      <c r="G7" s="21">
        <v>2210</v>
      </c>
      <c r="H7" s="54">
        <v>2.9</v>
      </c>
      <c r="I7" s="18" t="s">
        <v>128</v>
      </c>
      <c r="J7" s="54">
        <v>2.9</v>
      </c>
      <c r="K7" s="56">
        <v>0</v>
      </c>
    </row>
    <row r="8" spans="1:16" ht="85.2" x14ac:dyDescent="0.3">
      <c r="A8" s="15" t="s">
        <v>129</v>
      </c>
      <c r="B8" s="53" t="s">
        <v>130</v>
      </c>
      <c r="C8" s="54">
        <v>40.700000000000003</v>
      </c>
      <c r="D8" s="54">
        <v>0</v>
      </c>
      <c r="E8" s="18" t="s">
        <v>131</v>
      </c>
      <c r="F8" s="55">
        <f t="shared" ref="F8:F49" si="0">SUM(C8,D8)</f>
        <v>40.700000000000003</v>
      </c>
      <c r="G8" s="21">
        <v>3110</v>
      </c>
      <c r="H8" s="54">
        <v>40.700000000000003</v>
      </c>
      <c r="I8" s="53" t="s">
        <v>131</v>
      </c>
      <c r="J8" s="54">
        <v>40.700000000000003</v>
      </c>
      <c r="K8" s="56">
        <v>0</v>
      </c>
    </row>
    <row r="9" spans="1:16" ht="124.8" x14ac:dyDescent="0.3">
      <c r="A9" s="15" t="s">
        <v>132</v>
      </c>
      <c r="B9" s="53" t="s">
        <v>130</v>
      </c>
      <c r="C9" s="54">
        <v>67.3</v>
      </c>
      <c r="D9" s="54">
        <v>0</v>
      </c>
      <c r="E9" s="18" t="s">
        <v>133</v>
      </c>
      <c r="F9" s="55">
        <f t="shared" si="0"/>
        <v>67.3</v>
      </c>
      <c r="G9" s="21">
        <v>2240</v>
      </c>
      <c r="H9" s="54">
        <v>30.9</v>
      </c>
      <c r="I9" s="53" t="s">
        <v>133</v>
      </c>
      <c r="J9" s="54">
        <v>30.9</v>
      </c>
      <c r="K9" s="56">
        <v>36.4</v>
      </c>
    </row>
    <row r="10" spans="1:16" ht="15.6" x14ac:dyDescent="0.3">
      <c r="A10" s="15"/>
      <c r="B10" s="16"/>
      <c r="C10" s="17"/>
      <c r="D10" s="17"/>
      <c r="E10" s="18"/>
      <c r="F10" s="19">
        <f t="shared" si="0"/>
        <v>0</v>
      </c>
      <c r="G10" s="57"/>
      <c r="H10" s="17"/>
      <c r="I10" s="18"/>
      <c r="J10" s="17"/>
      <c r="K10" s="20" t="s">
        <v>134</v>
      </c>
    </row>
    <row r="11" spans="1:16" ht="15.6" x14ac:dyDescent="0.3">
      <c r="A11" s="15"/>
      <c r="B11" s="16"/>
      <c r="C11" s="17"/>
      <c r="D11" s="17"/>
      <c r="E11" s="18"/>
      <c r="F11" s="19">
        <f t="shared" si="0"/>
        <v>0</v>
      </c>
      <c r="G11" s="21"/>
      <c r="H11" s="17"/>
      <c r="I11" s="18"/>
      <c r="J11" s="17"/>
      <c r="K11" s="20"/>
    </row>
    <row r="12" spans="1:16" ht="15.6" x14ac:dyDescent="0.3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6" x14ac:dyDescent="0.3">
      <c r="A13" s="15"/>
      <c r="B13" s="16"/>
      <c r="C13" s="17"/>
      <c r="D13" s="17"/>
      <c r="E13" s="18"/>
      <c r="F13" s="19">
        <f t="shared" si="0"/>
        <v>0</v>
      </c>
      <c r="G13" s="16"/>
      <c r="H13" s="17"/>
      <c r="I13" s="18"/>
      <c r="J13" s="17"/>
      <c r="K13" s="20"/>
    </row>
    <row r="14" spans="1:16" ht="15.6" x14ac:dyDescent="0.3">
      <c r="A14" s="21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" customHeight="1" x14ac:dyDescent="0.3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.6" x14ac:dyDescent="0.3">
      <c r="A16" s="15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21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15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21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15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21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34"/>
      <c r="B46" s="22"/>
      <c r="C46" s="35"/>
      <c r="D46" s="35"/>
      <c r="E46" s="36"/>
      <c r="F46" s="19">
        <f t="shared" si="0"/>
        <v>0</v>
      </c>
      <c r="G46" s="22"/>
      <c r="H46" s="35"/>
      <c r="I46" s="36"/>
      <c r="J46" s="35"/>
      <c r="K46" s="20"/>
    </row>
    <row r="47" spans="1:11" ht="15.6" x14ac:dyDescent="0.3">
      <c r="A47" s="34"/>
      <c r="B47" s="22"/>
      <c r="C47" s="35"/>
      <c r="D47" s="35"/>
      <c r="E47" s="36"/>
      <c r="F47" s="19">
        <f t="shared" si="0"/>
        <v>0</v>
      </c>
      <c r="G47" s="22"/>
      <c r="H47" s="35"/>
      <c r="I47" s="36"/>
      <c r="J47" s="35"/>
      <c r="K47" s="20"/>
    </row>
    <row r="48" spans="1:11" ht="15.6" x14ac:dyDescent="0.3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/>
    </row>
    <row r="49" spans="1:11" ht="15.6" x14ac:dyDescent="0.3">
      <c r="A49" s="22"/>
      <c r="B49" s="23" t="s">
        <v>42</v>
      </c>
      <c r="C49" s="24">
        <f>SUM(C7:C48)</f>
        <v>108</v>
      </c>
      <c r="D49" s="24">
        <f>SUM(D7:D48)</f>
        <v>2.9</v>
      </c>
      <c r="E49" s="25"/>
      <c r="F49" s="26">
        <f t="shared" si="0"/>
        <v>110.9</v>
      </c>
      <c r="G49" s="27"/>
      <c r="H49" s="24">
        <f>SUM(H7:H48)</f>
        <v>74.5</v>
      </c>
      <c r="I49" s="25"/>
      <c r="J49" s="24">
        <f>SUM(J7:J48)</f>
        <v>74.5</v>
      </c>
      <c r="K49" s="28">
        <v>36.4</v>
      </c>
    </row>
    <row r="52" spans="1:11" ht="15.6" x14ac:dyDescent="0.3">
      <c r="B52" s="29" t="s">
        <v>135</v>
      </c>
      <c r="F52" s="30"/>
      <c r="G52" s="31" t="s">
        <v>136</v>
      </c>
      <c r="H52" s="32"/>
    </row>
    <row r="53" spans="1:11" x14ac:dyDescent="0.3">
      <c r="B53" s="29"/>
      <c r="F53" s="33" t="s">
        <v>45</v>
      </c>
      <c r="G53" s="33"/>
      <c r="H53" s="33"/>
    </row>
    <row r="54" spans="1:11" ht="15.6" x14ac:dyDescent="0.3">
      <c r="B54" s="29" t="s">
        <v>46</v>
      </c>
      <c r="F54" s="30"/>
      <c r="G54" s="31" t="s">
        <v>137</v>
      </c>
      <c r="H54" s="32"/>
    </row>
    <row r="55" spans="1:11" x14ac:dyDescent="0.3">
      <c r="F55" s="33" t="s">
        <v>45</v>
      </c>
      <c r="G55" s="33"/>
      <c r="H55" s="33"/>
    </row>
  </sheetData>
  <mergeCells count="12">
    <mergeCell ref="G52:H52"/>
    <mergeCell ref="G54:H54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AD194-8D0D-474A-B2E7-4C5896CF9239}">
  <sheetPr>
    <tabColor theme="5" tint="0.59999389629810485"/>
  </sheetPr>
  <dimension ref="A1:P59"/>
  <sheetViews>
    <sheetView view="pageBreakPreview" topLeftCell="A2" zoomScale="90" zoomScaleNormal="100" zoomScaleSheetLayoutView="90" workbookViewId="0">
      <selection activeCell="C6" sqref="C6"/>
    </sheetView>
  </sheetViews>
  <sheetFormatPr defaultRowHeight="14.4" x14ac:dyDescent="0.3"/>
  <cols>
    <col min="1" max="1" width="7.33203125" customWidth="1"/>
    <col min="2" max="2" width="22.6640625" customWidth="1"/>
    <col min="3" max="3" width="12.88671875" customWidth="1"/>
    <col min="4" max="4" width="13.5546875" customWidth="1"/>
    <col min="5" max="5" width="26.5546875" customWidth="1"/>
    <col min="6" max="6" width="15.88671875" customWidth="1"/>
    <col min="7" max="7" width="16.5546875" customWidth="1"/>
    <col min="8" max="8" width="14.33203125" customWidth="1"/>
    <col min="9" max="9" width="26.5546875" customWidth="1"/>
    <col min="10" max="10" width="14" customWidth="1"/>
    <col min="11" max="11" width="22.5546875" customWidth="1"/>
    <col min="257" max="257" width="7.33203125" customWidth="1"/>
    <col min="258" max="258" width="22.6640625" customWidth="1"/>
    <col min="259" max="259" width="12.88671875" customWidth="1"/>
    <col min="260" max="260" width="13.5546875" customWidth="1"/>
    <col min="261" max="261" width="26.5546875" customWidth="1"/>
    <col min="262" max="262" width="15.88671875" customWidth="1"/>
    <col min="263" max="263" width="16.5546875" customWidth="1"/>
    <col min="264" max="264" width="14.33203125" customWidth="1"/>
    <col min="265" max="265" width="26.5546875" customWidth="1"/>
    <col min="266" max="266" width="14" customWidth="1"/>
    <col min="267" max="267" width="22.5546875" customWidth="1"/>
    <col min="513" max="513" width="7.33203125" customWidth="1"/>
    <col min="514" max="514" width="22.6640625" customWidth="1"/>
    <col min="515" max="515" width="12.88671875" customWidth="1"/>
    <col min="516" max="516" width="13.5546875" customWidth="1"/>
    <col min="517" max="517" width="26.5546875" customWidth="1"/>
    <col min="518" max="518" width="15.88671875" customWidth="1"/>
    <col min="519" max="519" width="16.5546875" customWidth="1"/>
    <col min="520" max="520" width="14.33203125" customWidth="1"/>
    <col min="521" max="521" width="26.5546875" customWidth="1"/>
    <col min="522" max="522" width="14" customWidth="1"/>
    <col min="523" max="523" width="22.5546875" customWidth="1"/>
    <col min="769" max="769" width="7.33203125" customWidth="1"/>
    <col min="770" max="770" width="22.6640625" customWidth="1"/>
    <col min="771" max="771" width="12.88671875" customWidth="1"/>
    <col min="772" max="772" width="13.5546875" customWidth="1"/>
    <col min="773" max="773" width="26.5546875" customWidth="1"/>
    <col min="774" max="774" width="15.88671875" customWidth="1"/>
    <col min="775" max="775" width="16.5546875" customWidth="1"/>
    <col min="776" max="776" width="14.33203125" customWidth="1"/>
    <col min="777" max="777" width="26.5546875" customWidth="1"/>
    <col min="778" max="778" width="14" customWidth="1"/>
    <col min="779" max="779" width="22.5546875" customWidth="1"/>
    <col min="1025" max="1025" width="7.33203125" customWidth="1"/>
    <col min="1026" max="1026" width="22.6640625" customWidth="1"/>
    <col min="1027" max="1027" width="12.88671875" customWidth="1"/>
    <col min="1028" max="1028" width="13.5546875" customWidth="1"/>
    <col min="1029" max="1029" width="26.5546875" customWidth="1"/>
    <col min="1030" max="1030" width="15.88671875" customWidth="1"/>
    <col min="1031" max="1031" width="16.5546875" customWidth="1"/>
    <col min="1032" max="1032" width="14.33203125" customWidth="1"/>
    <col min="1033" max="1033" width="26.5546875" customWidth="1"/>
    <col min="1034" max="1034" width="14" customWidth="1"/>
    <col min="1035" max="1035" width="22.5546875" customWidth="1"/>
    <col min="1281" max="1281" width="7.33203125" customWidth="1"/>
    <col min="1282" max="1282" width="22.6640625" customWidth="1"/>
    <col min="1283" max="1283" width="12.88671875" customWidth="1"/>
    <col min="1284" max="1284" width="13.5546875" customWidth="1"/>
    <col min="1285" max="1285" width="26.5546875" customWidth="1"/>
    <col min="1286" max="1286" width="15.88671875" customWidth="1"/>
    <col min="1287" max="1287" width="16.5546875" customWidth="1"/>
    <col min="1288" max="1288" width="14.33203125" customWidth="1"/>
    <col min="1289" max="1289" width="26.5546875" customWidth="1"/>
    <col min="1290" max="1290" width="14" customWidth="1"/>
    <col min="1291" max="1291" width="22.5546875" customWidth="1"/>
    <col min="1537" max="1537" width="7.33203125" customWidth="1"/>
    <col min="1538" max="1538" width="22.6640625" customWidth="1"/>
    <col min="1539" max="1539" width="12.88671875" customWidth="1"/>
    <col min="1540" max="1540" width="13.5546875" customWidth="1"/>
    <col min="1541" max="1541" width="26.5546875" customWidth="1"/>
    <col min="1542" max="1542" width="15.88671875" customWidth="1"/>
    <col min="1543" max="1543" width="16.5546875" customWidth="1"/>
    <col min="1544" max="1544" width="14.33203125" customWidth="1"/>
    <col min="1545" max="1545" width="26.5546875" customWidth="1"/>
    <col min="1546" max="1546" width="14" customWidth="1"/>
    <col min="1547" max="1547" width="22.5546875" customWidth="1"/>
    <col min="1793" max="1793" width="7.33203125" customWidth="1"/>
    <col min="1794" max="1794" width="22.6640625" customWidth="1"/>
    <col min="1795" max="1795" width="12.88671875" customWidth="1"/>
    <col min="1796" max="1796" width="13.5546875" customWidth="1"/>
    <col min="1797" max="1797" width="26.5546875" customWidth="1"/>
    <col min="1798" max="1798" width="15.88671875" customWidth="1"/>
    <col min="1799" max="1799" width="16.5546875" customWidth="1"/>
    <col min="1800" max="1800" width="14.33203125" customWidth="1"/>
    <col min="1801" max="1801" width="26.5546875" customWidth="1"/>
    <col min="1802" max="1802" width="14" customWidth="1"/>
    <col min="1803" max="1803" width="22.5546875" customWidth="1"/>
    <col min="2049" max="2049" width="7.33203125" customWidth="1"/>
    <col min="2050" max="2050" width="22.6640625" customWidth="1"/>
    <col min="2051" max="2051" width="12.88671875" customWidth="1"/>
    <col min="2052" max="2052" width="13.5546875" customWidth="1"/>
    <col min="2053" max="2053" width="26.5546875" customWidth="1"/>
    <col min="2054" max="2054" width="15.88671875" customWidth="1"/>
    <col min="2055" max="2055" width="16.5546875" customWidth="1"/>
    <col min="2056" max="2056" width="14.33203125" customWidth="1"/>
    <col min="2057" max="2057" width="26.5546875" customWidth="1"/>
    <col min="2058" max="2058" width="14" customWidth="1"/>
    <col min="2059" max="2059" width="22.5546875" customWidth="1"/>
    <col min="2305" max="2305" width="7.33203125" customWidth="1"/>
    <col min="2306" max="2306" width="22.6640625" customWidth="1"/>
    <col min="2307" max="2307" width="12.88671875" customWidth="1"/>
    <col min="2308" max="2308" width="13.5546875" customWidth="1"/>
    <col min="2309" max="2309" width="26.5546875" customWidth="1"/>
    <col min="2310" max="2310" width="15.88671875" customWidth="1"/>
    <col min="2311" max="2311" width="16.5546875" customWidth="1"/>
    <col min="2312" max="2312" width="14.33203125" customWidth="1"/>
    <col min="2313" max="2313" width="26.5546875" customWidth="1"/>
    <col min="2314" max="2314" width="14" customWidth="1"/>
    <col min="2315" max="2315" width="22.5546875" customWidth="1"/>
    <col min="2561" max="2561" width="7.33203125" customWidth="1"/>
    <col min="2562" max="2562" width="22.6640625" customWidth="1"/>
    <col min="2563" max="2563" width="12.88671875" customWidth="1"/>
    <col min="2564" max="2564" width="13.5546875" customWidth="1"/>
    <col min="2565" max="2565" width="26.5546875" customWidth="1"/>
    <col min="2566" max="2566" width="15.88671875" customWidth="1"/>
    <col min="2567" max="2567" width="16.5546875" customWidth="1"/>
    <col min="2568" max="2568" width="14.33203125" customWidth="1"/>
    <col min="2569" max="2569" width="26.5546875" customWidth="1"/>
    <col min="2570" max="2570" width="14" customWidth="1"/>
    <col min="2571" max="2571" width="22.5546875" customWidth="1"/>
    <col min="2817" max="2817" width="7.33203125" customWidth="1"/>
    <col min="2818" max="2818" width="22.6640625" customWidth="1"/>
    <col min="2819" max="2819" width="12.88671875" customWidth="1"/>
    <col min="2820" max="2820" width="13.5546875" customWidth="1"/>
    <col min="2821" max="2821" width="26.5546875" customWidth="1"/>
    <col min="2822" max="2822" width="15.88671875" customWidth="1"/>
    <col min="2823" max="2823" width="16.5546875" customWidth="1"/>
    <col min="2824" max="2824" width="14.33203125" customWidth="1"/>
    <col min="2825" max="2825" width="26.5546875" customWidth="1"/>
    <col min="2826" max="2826" width="14" customWidth="1"/>
    <col min="2827" max="2827" width="22.5546875" customWidth="1"/>
    <col min="3073" max="3073" width="7.33203125" customWidth="1"/>
    <col min="3074" max="3074" width="22.6640625" customWidth="1"/>
    <col min="3075" max="3075" width="12.88671875" customWidth="1"/>
    <col min="3076" max="3076" width="13.5546875" customWidth="1"/>
    <col min="3077" max="3077" width="26.5546875" customWidth="1"/>
    <col min="3078" max="3078" width="15.88671875" customWidth="1"/>
    <col min="3079" max="3079" width="16.5546875" customWidth="1"/>
    <col min="3080" max="3080" width="14.33203125" customWidth="1"/>
    <col min="3081" max="3081" width="26.5546875" customWidth="1"/>
    <col min="3082" max="3082" width="14" customWidth="1"/>
    <col min="3083" max="3083" width="22.5546875" customWidth="1"/>
    <col min="3329" max="3329" width="7.33203125" customWidth="1"/>
    <col min="3330" max="3330" width="22.6640625" customWidth="1"/>
    <col min="3331" max="3331" width="12.88671875" customWidth="1"/>
    <col min="3332" max="3332" width="13.5546875" customWidth="1"/>
    <col min="3333" max="3333" width="26.5546875" customWidth="1"/>
    <col min="3334" max="3334" width="15.88671875" customWidth="1"/>
    <col min="3335" max="3335" width="16.5546875" customWidth="1"/>
    <col min="3336" max="3336" width="14.33203125" customWidth="1"/>
    <col min="3337" max="3337" width="26.5546875" customWidth="1"/>
    <col min="3338" max="3338" width="14" customWidth="1"/>
    <col min="3339" max="3339" width="22.5546875" customWidth="1"/>
    <col min="3585" max="3585" width="7.33203125" customWidth="1"/>
    <col min="3586" max="3586" width="22.6640625" customWidth="1"/>
    <col min="3587" max="3587" width="12.88671875" customWidth="1"/>
    <col min="3588" max="3588" width="13.5546875" customWidth="1"/>
    <col min="3589" max="3589" width="26.5546875" customWidth="1"/>
    <col min="3590" max="3590" width="15.88671875" customWidth="1"/>
    <col min="3591" max="3591" width="16.5546875" customWidth="1"/>
    <col min="3592" max="3592" width="14.33203125" customWidth="1"/>
    <col min="3593" max="3593" width="26.5546875" customWidth="1"/>
    <col min="3594" max="3594" width="14" customWidth="1"/>
    <col min="3595" max="3595" width="22.5546875" customWidth="1"/>
    <col min="3841" max="3841" width="7.33203125" customWidth="1"/>
    <col min="3842" max="3842" width="22.6640625" customWidth="1"/>
    <col min="3843" max="3843" width="12.88671875" customWidth="1"/>
    <col min="3844" max="3844" width="13.5546875" customWidth="1"/>
    <col min="3845" max="3845" width="26.5546875" customWidth="1"/>
    <col min="3846" max="3846" width="15.88671875" customWidth="1"/>
    <col min="3847" max="3847" width="16.5546875" customWidth="1"/>
    <col min="3848" max="3848" width="14.33203125" customWidth="1"/>
    <col min="3849" max="3849" width="26.5546875" customWidth="1"/>
    <col min="3850" max="3850" width="14" customWidth="1"/>
    <col min="3851" max="3851" width="22.5546875" customWidth="1"/>
    <col min="4097" max="4097" width="7.33203125" customWidth="1"/>
    <col min="4098" max="4098" width="22.6640625" customWidth="1"/>
    <col min="4099" max="4099" width="12.88671875" customWidth="1"/>
    <col min="4100" max="4100" width="13.5546875" customWidth="1"/>
    <col min="4101" max="4101" width="26.5546875" customWidth="1"/>
    <col min="4102" max="4102" width="15.88671875" customWidth="1"/>
    <col min="4103" max="4103" width="16.5546875" customWidth="1"/>
    <col min="4104" max="4104" width="14.33203125" customWidth="1"/>
    <col min="4105" max="4105" width="26.5546875" customWidth="1"/>
    <col min="4106" max="4106" width="14" customWidth="1"/>
    <col min="4107" max="4107" width="22.5546875" customWidth="1"/>
    <col min="4353" max="4353" width="7.33203125" customWidth="1"/>
    <col min="4354" max="4354" width="22.6640625" customWidth="1"/>
    <col min="4355" max="4355" width="12.88671875" customWidth="1"/>
    <col min="4356" max="4356" width="13.5546875" customWidth="1"/>
    <col min="4357" max="4357" width="26.5546875" customWidth="1"/>
    <col min="4358" max="4358" width="15.88671875" customWidth="1"/>
    <col min="4359" max="4359" width="16.5546875" customWidth="1"/>
    <col min="4360" max="4360" width="14.33203125" customWidth="1"/>
    <col min="4361" max="4361" width="26.5546875" customWidth="1"/>
    <col min="4362" max="4362" width="14" customWidth="1"/>
    <col min="4363" max="4363" width="22.5546875" customWidth="1"/>
    <col min="4609" max="4609" width="7.33203125" customWidth="1"/>
    <col min="4610" max="4610" width="22.6640625" customWidth="1"/>
    <col min="4611" max="4611" width="12.88671875" customWidth="1"/>
    <col min="4612" max="4612" width="13.5546875" customWidth="1"/>
    <col min="4613" max="4613" width="26.5546875" customWidth="1"/>
    <col min="4614" max="4614" width="15.88671875" customWidth="1"/>
    <col min="4615" max="4615" width="16.5546875" customWidth="1"/>
    <col min="4616" max="4616" width="14.33203125" customWidth="1"/>
    <col min="4617" max="4617" width="26.5546875" customWidth="1"/>
    <col min="4618" max="4618" width="14" customWidth="1"/>
    <col min="4619" max="4619" width="22.5546875" customWidth="1"/>
    <col min="4865" max="4865" width="7.33203125" customWidth="1"/>
    <col min="4866" max="4866" width="22.6640625" customWidth="1"/>
    <col min="4867" max="4867" width="12.88671875" customWidth="1"/>
    <col min="4868" max="4868" width="13.5546875" customWidth="1"/>
    <col min="4869" max="4869" width="26.5546875" customWidth="1"/>
    <col min="4870" max="4870" width="15.88671875" customWidth="1"/>
    <col min="4871" max="4871" width="16.5546875" customWidth="1"/>
    <col min="4872" max="4872" width="14.33203125" customWidth="1"/>
    <col min="4873" max="4873" width="26.5546875" customWidth="1"/>
    <col min="4874" max="4874" width="14" customWidth="1"/>
    <col min="4875" max="4875" width="22.5546875" customWidth="1"/>
    <col min="5121" max="5121" width="7.33203125" customWidth="1"/>
    <col min="5122" max="5122" width="22.6640625" customWidth="1"/>
    <col min="5123" max="5123" width="12.88671875" customWidth="1"/>
    <col min="5124" max="5124" width="13.5546875" customWidth="1"/>
    <col min="5125" max="5125" width="26.5546875" customWidth="1"/>
    <col min="5126" max="5126" width="15.88671875" customWidth="1"/>
    <col min="5127" max="5127" width="16.5546875" customWidth="1"/>
    <col min="5128" max="5128" width="14.33203125" customWidth="1"/>
    <col min="5129" max="5129" width="26.5546875" customWidth="1"/>
    <col min="5130" max="5130" width="14" customWidth="1"/>
    <col min="5131" max="5131" width="22.5546875" customWidth="1"/>
    <col min="5377" max="5377" width="7.33203125" customWidth="1"/>
    <col min="5378" max="5378" width="22.6640625" customWidth="1"/>
    <col min="5379" max="5379" width="12.88671875" customWidth="1"/>
    <col min="5380" max="5380" width="13.5546875" customWidth="1"/>
    <col min="5381" max="5381" width="26.5546875" customWidth="1"/>
    <col min="5382" max="5382" width="15.88671875" customWidth="1"/>
    <col min="5383" max="5383" width="16.5546875" customWidth="1"/>
    <col min="5384" max="5384" width="14.33203125" customWidth="1"/>
    <col min="5385" max="5385" width="26.5546875" customWidth="1"/>
    <col min="5386" max="5386" width="14" customWidth="1"/>
    <col min="5387" max="5387" width="22.5546875" customWidth="1"/>
    <col min="5633" max="5633" width="7.33203125" customWidth="1"/>
    <col min="5634" max="5634" width="22.6640625" customWidth="1"/>
    <col min="5635" max="5635" width="12.88671875" customWidth="1"/>
    <col min="5636" max="5636" width="13.5546875" customWidth="1"/>
    <col min="5637" max="5637" width="26.5546875" customWidth="1"/>
    <col min="5638" max="5638" width="15.88671875" customWidth="1"/>
    <col min="5639" max="5639" width="16.5546875" customWidth="1"/>
    <col min="5640" max="5640" width="14.33203125" customWidth="1"/>
    <col min="5641" max="5641" width="26.5546875" customWidth="1"/>
    <col min="5642" max="5642" width="14" customWidth="1"/>
    <col min="5643" max="5643" width="22.5546875" customWidth="1"/>
    <col min="5889" max="5889" width="7.33203125" customWidth="1"/>
    <col min="5890" max="5890" width="22.6640625" customWidth="1"/>
    <col min="5891" max="5891" width="12.88671875" customWidth="1"/>
    <col min="5892" max="5892" width="13.5546875" customWidth="1"/>
    <col min="5893" max="5893" width="26.5546875" customWidth="1"/>
    <col min="5894" max="5894" width="15.88671875" customWidth="1"/>
    <col min="5895" max="5895" width="16.5546875" customWidth="1"/>
    <col min="5896" max="5896" width="14.33203125" customWidth="1"/>
    <col min="5897" max="5897" width="26.5546875" customWidth="1"/>
    <col min="5898" max="5898" width="14" customWidth="1"/>
    <col min="5899" max="5899" width="22.5546875" customWidth="1"/>
    <col min="6145" max="6145" width="7.33203125" customWidth="1"/>
    <col min="6146" max="6146" width="22.6640625" customWidth="1"/>
    <col min="6147" max="6147" width="12.88671875" customWidth="1"/>
    <col min="6148" max="6148" width="13.5546875" customWidth="1"/>
    <col min="6149" max="6149" width="26.5546875" customWidth="1"/>
    <col min="6150" max="6150" width="15.88671875" customWidth="1"/>
    <col min="6151" max="6151" width="16.5546875" customWidth="1"/>
    <col min="6152" max="6152" width="14.33203125" customWidth="1"/>
    <col min="6153" max="6153" width="26.5546875" customWidth="1"/>
    <col min="6154" max="6154" width="14" customWidth="1"/>
    <col min="6155" max="6155" width="22.5546875" customWidth="1"/>
    <col min="6401" max="6401" width="7.33203125" customWidth="1"/>
    <col min="6402" max="6402" width="22.6640625" customWidth="1"/>
    <col min="6403" max="6403" width="12.88671875" customWidth="1"/>
    <col min="6404" max="6404" width="13.5546875" customWidth="1"/>
    <col min="6405" max="6405" width="26.5546875" customWidth="1"/>
    <col min="6406" max="6406" width="15.88671875" customWidth="1"/>
    <col min="6407" max="6407" width="16.5546875" customWidth="1"/>
    <col min="6408" max="6408" width="14.33203125" customWidth="1"/>
    <col min="6409" max="6409" width="26.5546875" customWidth="1"/>
    <col min="6410" max="6410" width="14" customWidth="1"/>
    <col min="6411" max="6411" width="22.5546875" customWidth="1"/>
    <col min="6657" max="6657" width="7.33203125" customWidth="1"/>
    <col min="6658" max="6658" width="22.6640625" customWidth="1"/>
    <col min="6659" max="6659" width="12.88671875" customWidth="1"/>
    <col min="6660" max="6660" width="13.5546875" customWidth="1"/>
    <col min="6661" max="6661" width="26.5546875" customWidth="1"/>
    <col min="6662" max="6662" width="15.88671875" customWidth="1"/>
    <col min="6663" max="6663" width="16.5546875" customWidth="1"/>
    <col min="6664" max="6664" width="14.33203125" customWidth="1"/>
    <col min="6665" max="6665" width="26.5546875" customWidth="1"/>
    <col min="6666" max="6666" width="14" customWidth="1"/>
    <col min="6667" max="6667" width="22.5546875" customWidth="1"/>
    <col min="6913" max="6913" width="7.33203125" customWidth="1"/>
    <col min="6914" max="6914" width="22.6640625" customWidth="1"/>
    <col min="6915" max="6915" width="12.88671875" customWidth="1"/>
    <col min="6916" max="6916" width="13.5546875" customWidth="1"/>
    <col min="6917" max="6917" width="26.5546875" customWidth="1"/>
    <col min="6918" max="6918" width="15.88671875" customWidth="1"/>
    <col min="6919" max="6919" width="16.5546875" customWidth="1"/>
    <col min="6920" max="6920" width="14.33203125" customWidth="1"/>
    <col min="6921" max="6921" width="26.5546875" customWidth="1"/>
    <col min="6922" max="6922" width="14" customWidth="1"/>
    <col min="6923" max="6923" width="22.5546875" customWidth="1"/>
    <col min="7169" max="7169" width="7.33203125" customWidth="1"/>
    <col min="7170" max="7170" width="22.6640625" customWidth="1"/>
    <col min="7171" max="7171" width="12.88671875" customWidth="1"/>
    <col min="7172" max="7172" width="13.5546875" customWidth="1"/>
    <col min="7173" max="7173" width="26.5546875" customWidth="1"/>
    <col min="7174" max="7174" width="15.88671875" customWidth="1"/>
    <col min="7175" max="7175" width="16.5546875" customWidth="1"/>
    <col min="7176" max="7176" width="14.33203125" customWidth="1"/>
    <col min="7177" max="7177" width="26.5546875" customWidth="1"/>
    <col min="7178" max="7178" width="14" customWidth="1"/>
    <col min="7179" max="7179" width="22.5546875" customWidth="1"/>
    <col min="7425" max="7425" width="7.33203125" customWidth="1"/>
    <col min="7426" max="7426" width="22.6640625" customWidth="1"/>
    <col min="7427" max="7427" width="12.88671875" customWidth="1"/>
    <col min="7428" max="7428" width="13.5546875" customWidth="1"/>
    <col min="7429" max="7429" width="26.5546875" customWidth="1"/>
    <col min="7430" max="7430" width="15.88671875" customWidth="1"/>
    <col min="7431" max="7431" width="16.5546875" customWidth="1"/>
    <col min="7432" max="7432" width="14.33203125" customWidth="1"/>
    <col min="7433" max="7433" width="26.5546875" customWidth="1"/>
    <col min="7434" max="7434" width="14" customWidth="1"/>
    <col min="7435" max="7435" width="22.5546875" customWidth="1"/>
    <col min="7681" max="7681" width="7.33203125" customWidth="1"/>
    <col min="7682" max="7682" width="22.6640625" customWidth="1"/>
    <col min="7683" max="7683" width="12.88671875" customWidth="1"/>
    <col min="7684" max="7684" width="13.5546875" customWidth="1"/>
    <col min="7685" max="7685" width="26.5546875" customWidth="1"/>
    <col min="7686" max="7686" width="15.88671875" customWidth="1"/>
    <col min="7687" max="7687" width="16.5546875" customWidth="1"/>
    <col min="7688" max="7688" width="14.33203125" customWidth="1"/>
    <col min="7689" max="7689" width="26.5546875" customWidth="1"/>
    <col min="7690" max="7690" width="14" customWidth="1"/>
    <col min="7691" max="7691" width="22.5546875" customWidth="1"/>
    <col min="7937" max="7937" width="7.33203125" customWidth="1"/>
    <col min="7938" max="7938" width="22.6640625" customWidth="1"/>
    <col min="7939" max="7939" width="12.88671875" customWidth="1"/>
    <col min="7940" max="7940" width="13.5546875" customWidth="1"/>
    <col min="7941" max="7941" width="26.5546875" customWidth="1"/>
    <col min="7942" max="7942" width="15.88671875" customWidth="1"/>
    <col min="7943" max="7943" width="16.5546875" customWidth="1"/>
    <col min="7944" max="7944" width="14.33203125" customWidth="1"/>
    <col min="7945" max="7945" width="26.5546875" customWidth="1"/>
    <col min="7946" max="7946" width="14" customWidth="1"/>
    <col min="7947" max="7947" width="22.5546875" customWidth="1"/>
    <col min="8193" max="8193" width="7.33203125" customWidth="1"/>
    <col min="8194" max="8194" width="22.6640625" customWidth="1"/>
    <col min="8195" max="8195" width="12.88671875" customWidth="1"/>
    <col min="8196" max="8196" width="13.5546875" customWidth="1"/>
    <col min="8197" max="8197" width="26.5546875" customWidth="1"/>
    <col min="8198" max="8198" width="15.88671875" customWidth="1"/>
    <col min="8199" max="8199" width="16.5546875" customWidth="1"/>
    <col min="8200" max="8200" width="14.33203125" customWidth="1"/>
    <col min="8201" max="8201" width="26.5546875" customWidth="1"/>
    <col min="8202" max="8202" width="14" customWidth="1"/>
    <col min="8203" max="8203" width="22.5546875" customWidth="1"/>
    <col min="8449" max="8449" width="7.33203125" customWidth="1"/>
    <col min="8450" max="8450" width="22.6640625" customWidth="1"/>
    <col min="8451" max="8451" width="12.88671875" customWidth="1"/>
    <col min="8452" max="8452" width="13.5546875" customWidth="1"/>
    <col min="8453" max="8453" width="26.5546875" customWidth="1"/>
    <col min="8454" max="8454" width="15.88671875" customWidth="1"/>
    <col min="8455" max="8455" width="16.5546875" customWidth="1"/>
    <col min="8456" max="8456" width="14.33203125" customWidth="1"/>
    <col min="8457" max="8457" width="26.5546875" customWidth="1"/>
    <col min="8458" max="8458" width="14" customWidth="1"/>
    <col min="8459" max="8459" width="22.5546875" customWidth="1"/>
    <col min="8705" max="8705" width="7.33203125" customWidth="1"/>
    <col min="8706" max="8706" width="22.6640625" customWidth="1"/>
    <col min="8707" max="8707" width="12.88671875" customWidth="1"/>
    <col min="8708" max="8708" width="13.5546875" customWidth="1"/>
    <col min="8709" max="8709" width="26.5546875" customWidth="1"/>
    <col min="8710" max="8710" width="15.88671875" customWidth="1"/>
    <col min="8711" max="8711" width="16.5546875" customWidth="1"/>
    <col min="8712" max="8712" width="14.33203125" customWidth="1"/>
    <col min="8713" max="8713" width="26.5546875" customWidth="1"/>
    <col min="8714" max="8714" width="14" customWidth="1"/>
    <col min="8715" max="8715" width="22.5546875" customWidth="1"/>
    <col min="8961" max="8961" width="7.33203125" customWidth="1"/>
    <col min="8962" max="8962" width="22.6640625" customWidth="1"/>
    <col min="8963" max="8963" width="12.88671875" customWidth="1"/>
    <col min="8964" max="8964" width="13.5546875" customWidth="1"/>
    <col min="8965" max="8965" width="26.5546875" customWidth="1"/>
    <col min="8966" max="8966" width="15.88671875" customWidth="1"/>
    <col min="8967" max="8967" width="16.5546875" customWidth="1"/>
    <col min="8968" max="8968" width="14.33203125" customWidth="1"/>
    <col min="8969" max="8969" width="26.5546875" customWidth="1"/>
    <col min="8970" max="8970" width="14" customWidth="1"/>
    <col min="8971" max="8971" width="22.5546875" customWidth="1"/>
    <col min="9217" max="9217" width="7.33203125" customWidth="1"/>
    <col min="9218" max="9218" width="22.6640625" customWidth="1"/>
    <col min="9219" max="9219" width="12.88671875" customWidth="1"/>
    <col min="9220" max="9220" width="13.5546875" customWidth="1"/>
    <col min="9221" max="9221" width="26.5546875" customWidth="1"/>
    <col min="9222" max="9222" width="15.88671875" customWidth="1"/>
    <col min="9223" max="9223" width="16.5546875" customWidth="1"/>
    <col min="9224" max="9224" width="14.33203125" customWidth="1"/>
    <col min="9225" max="9225" width="26.5546875" customWidth="1"/>
    <col min="9226" max="9226" width="14" customWidth="1"/>
    <col min="9227" max="9227" width="22.5546875" customWidth="1"/>
    <col min="9473" max="9473" width="7.33203125" customWidth="1"/>
    <col min="9474" max="9474" width="22.6640625" customWidth="1"/>
    <col min="9475" max="9475" width="12.88671875" customWidth="1"/>
    <col min="9476" max="9476" width="13.5546875" customWidth="1"/>
    <col min="9477" max="9477" width="26.5546875" customWidth="1"/>
    <col min="9478" max="9478" width="15.88671875" customWidth="1"/>
    <col min="9479" max="9479" width="16.5546875" customWidth="1"/>
    <col min="9480" max="9480" width="14.33203125" customWidth="1"/>
    <col min="9481" max="9481" width="26.5546875" customWidth="1"/>
    <col min="9482" max="9482" width="14" customWidth="1"/>
    <col min="9483" max="9483" width="22.5546875" customWidth="1"/>
    <col min="9729" max="9729" width="7.33203125" customWidth="1"/>
    <col min="9730" max="9730" width="22.6640625" customWidth="1"/>
    <col min="9731" max="9731" width="12.88671875" customWidth="1"/>
    <col min="9732" max="9732" width="13.5546875" customWidth="1"/>
    <col min="9733" max="9733" width="26.5546875" customWidth="1"/>
    <col min="9734" max="9734" width="15.88671875" customWidth="1"/>
    <col min="9735" max="9735" width="16.5546875" customWidth="1"/>
    <col min="9736" max="9736" width="14.33203125" customWidth="1"/>
    <col min="9737" max="9737" width="26.5546875" customWidth="1"/>
    <col min="9738" max="9738" width="14" customWidth="1"/>
    <col min="9739" max="9739" width="22.5546875" customWidth="1"/>
    <col min="9985" max="9985" width="7.33203125" customWidth="1"/>
    <col min="9986" max="9986" width="22.6640625" customWidth="1"/>
    <col min="9987" max="9987" width="12.88671875" customWidth="1"/>
    <col min="9988" max="9988" width="13.5546875" customWidth="1"/>
    <col min="9989" max="9989" width="26.5546875" customWidth="1"/>
    <col min="9990" max="9990" width="15.88671875" customWidth="1"/>
    <col min="9991" max="9991" width="16.5546875" customWidth="1"/>
    <col min="9992" max="9992" width="14.33203125" customWidth="1"/>
    <col min="9993" max="9993" width="26.5546875" customWidth="1"/>
    <col min="9994" max="9994" width="14" customWidth="1"/>
    <col min="9995" max="9995" width="22.5546875" customWidth="1"/>
    <col min="10241" max="10241" width="7.33203125" customWidth="1"/>
    <col min="10242" max="10242" width="22.6640625" customWidth="1"/>
    <col min="10243" max="10243" width="12.88671875" customWidth="1"/>
    <col min="10244" max="10244" width="13.5546875" customWidth="1"/>
    <col min="10245" max="10245" width="26.5546875" customWidth="1"/>
    <col min="10246" max="10246" width="15.88671875" customWidth="1"/>
    <col min="10247" max="10247" width="16.5546875" customWidth="1"/>
    <col min="10248" max="10248" width="14.33203125" customWidth="1"/>
    <col min="10249" max="10249" width="26.5546875" customWidth="1"/>
    <col min="10250" max="10250" width="14" customWidth="1"/>
    <col min="10251" max="10251" width="22.5546875" customWidth="1"/>
    <col min="10497" max="10497" width="7.33203125" customWidth="1"/>
    <col min="10498" max="10498" width="22.6640625" customWidth="1"/>
    <col min="10499" max="10499" width="12.88671875" customWidth="1"/>
    <col min="10500" max="10500" width="13.5546875" customWidth="1"/>
    <col min="10501" max="10501" width="26.5546875" customWidth="1"/>
    <col min="10502" max="10502" width="15.88671875" customWidth="1"/>
    <col min="10503" max="10503" width="16.5546875" customWidth="1"/>
    <col min="10504" max="10504" width="14.33203125" customWidth="1"/>
    <col min="10505" max="10505" width="26.5546875" customWidth="1"/>
    <col min="10506" max="10506" width="14" customWidth="1"/>
    <col min="10507" max="10507" width="22.5546875" customWidth="1"/>
    <col min="10753" max="10753" width="7.33203125" customWidth="1"/>
    <col min="10754" max="10754" width="22.6640625" customWidth="1"/>
    <col min="10755" max="10755" width="12.88671875" customWidth="1"/>
    <col min="10756" max="10756" width="13.5546875" customWidth="1"/>
    <col min="10757" max="10757" width="26.5546875" customWidth="1"/>
    <col min="10758" max="10758" width="15.88671875" customWidth="1"/>
    <col min="10759" max="10759" width="16.5546875" customWidth="1"/>
    <col min="10760" max="10760" width="14.33203125" customWidth="1"/>
    <col min="10761" max="10761" width="26.5546875" customWidth="1"/>
    <col min="10762" max="10762" width="14" customWidth="1"/>
    <col min="10763" max="10763" width="22.5546875" customWidth="1"/>
    <col min="11009" max="11009" width="7.33203125" customWidth="1"/>
    <col min="11010" max="11010" width="22.6640625" customWidth="1"/>
    <col min="11011" max="11011" width="12.88671875" customWidth="1"/>
    <col min="11012" max="11012" width="13.5546875" customWidth="1"/>
    <col min="11013" max="11013" width="26.5546875" customWidth="1"/>
    <col min="11014" max="11014" width="15.88671875" customWidth="1"/>
    <col min="11015" max="11015" width="16.5546875" customWidth="1"/>
    <col min="11016" max="11016" width="14.33203125" customWidth="1"/>
    <col min="11017" max="11017" width="26.5546875" customWidth="1"/>
    <col min="11018" max="11018" width="14" customWidth="1"/>
    <col min="11019" max="11019" width="22.5546875" customWidth="1"/>
    <col min="11265" max="11265" width="7.33203125" customWidth="1"/>
    <col min="11266" max="11266" width="22.6640625" customWidth="1"/>
    <col min="11267" max="11267" width="12.88671875" customWidth="1"/>
    <col min="11268" max="11268" width="13.5546875" customWidth="1"/>
    <col min="11269" max="11269" width="26.5546875" customWidth="1"/>
    <col min="11270" max="11270" width="15.88671875" customWidth="1"/>
    <col min="11271" max="11271" width="16.5546875" customWidth="1"/>
    <col min="11272" max="11272" width="14.33203125" customWidth="1"/>
    <col min="11273" max="11273" width="26.5546875" customWidth="1"/>
    <col min="11274" max="11274" width="14" customWidth="1"/>
    <col min="11275" max="11275" width="22.5546875" customWidth="1"/>
    <col min="11521" max="11521" width="7.33203125" customWidth="1"/>
    <col min="11522" max="11522" width="22.6640625" customWidth="1"/>
    <col min="11523" max="11523" width="12.88671875" customWidth="1"/>
    <col min="11524" max="11524" width="13.5546875" customWidth="1"/>
    <col min="11525" max="11525" width="26.5546875" customWidth="1"/>
    <col min="11526" max="11526" width="15.88671875" customWidth="1"/>
    <col min="11527" max="11527" width="16.5546875" customWidth="1"/>
    <col min="11528" max="11528" width="14.33203125" customWidth="1"/>
    <col min="11529" max="11529" width="26.5546875" customWidth="1"/>
    <col min="11530" max="11530" width="14" customWidth="1"/>
    <col min="11531" max="11531" width="22.5546875" customWidth="1"/>
    <col min="11777" max="11777" width="7.33203125" customWidth="1"/>
    <col min="11778" max="11778" width="22.6640625" customWidth="1"/>
    <col min="11779" max="11779" width="12.88671875" customWidth="1"/>
    <col min="11780" max="11780" width="13.5546875" customWidth="1"/>
    <col min="11781" max="11781" width="26.5546875" customWidth="1"/>
    <col min="11782" max="11782" width="15.88671875" customWidth="1"/>
    <col min="11783" max="11783" width="16.5546875" customWidth="1"/>
    <col min="11784" max="11784" width="14.33203125" customWidth="1"/>
    <col min="11785" max="11785" width="26.5546875" customWidth="1"/>
    <col min="11786" max="11786" width="14" customWidth="1"/>
    <col min="11787" max="11787" width="22.5546875" customWidth="1"/>
    <col min="12033" max="12033" width="7.33203125" customWidth="1"/>
    <col min="12034" max="12034" width="22.6640625" customWidth="1"/>
    <col min="12035" max="12035" width="12.88671875" customWidth="1"/>
    <col min="12036" max="12036" width="13.5546875" customWidth="1"/>
    <col min="12037" max="12037" width="26.5546875" customWidth="1"/>
    <col min="12038" max="12038" width="15.88671875" customWidth="1"/>
    <col min="12039" max="12039" width="16.5546875" customWidth="1"/>
    <col min="12040" max="12040" width="14.33203125" customWidth="1"/>
    <col min="12041" max="12041" width="26.5546875" customWidth="1"/>
    <col min="12042" max="12042" width="14" customWidth="1"/>
    <col min="12043" max="12043" width="22.5546875" customWidth="1"/>
    <col min="12289" max="12289" width="7.33203125" customWidth="1"/>
    <col min="12290" max="12290" width="22.6640625" customWidth="1"/>
    <col min="12291" max="12291" width="12.88671875" customWidth="1"/>
    <col min="12292" max="12292" width="13.5546875" customWidth="1"/>
    <col min="12293" max="12293" width="26.5546875" customWidth="1"/>
    <col min="12294" max="12294" width="15.88671875" customWidth="1"/>
    <col min="12295" max="12295" width="16.5546875" customWidth="1"/>
    <col min="12296" max="12296" width="14.33203125" customWidth="1"/>
    <col min="12297" max="12297" width="26.5546875" customWidth="1"/>
    <col min="12298" max="12298" width="14" customWidth="1"/>
    <col min="12299" max="12299" width="22.5546875" customWidth="1"/>
    <col min="12545" max="12545" width="7.33203125" customWidth="1"/>
    <col min="12546" max="12546" width="22.6640625" customWidth="1"/>
    <col min="12547" max="12547" width="12.88671875" customWidth="1"/>
    <col min="12548" max="12548" width="13.5546875" customWidth="1"/>
    <col min="12549" max="12549" width="26.5546875" customWidth="1"/>
    <col min="12550" max="12550" width="15.88671875" customWidth="1"/>
    <col min="12551" max="12551" width="16.5546875" customWidth="1"/>
    <col min="12552" max="12552" width="14.33203125" customWidth="1"/>
    <col min="12553" max="12553" width="26.5546875" customWidth="1"/>
    <col min="12554" max="12554" width="14" customWidth="1"/>
    <col min="12555" max="12555" width="22.5546875" customWidth="1"/>
    <col min="12801" max="12801" width="7.33203125" customWidth="1"/>
    <col min="12802" max="12802" width="22.6640625" customWidth="1"/>
    <col min="12803" max="12803" width="12.88671875" customWidth="1"/>
    <col min="12804" max="12804" width="13.5546875" customWidth="1"/>
    <col min="12805" max="12805" width="26.5546875" customWidth="1"/>
    <col min="12806" max="12806" width="15.88671875" customWidth="1"/>
    <col min="12807" max="12807" width="16.5546875" customWidth="1"/>
    <col min="12808" max="12808" width="14.33203125" customWidth="1"/>
    <col min="12809" max="12809" width="26.5546875" customWidth="1"/>
    <col min="12810" max="12810" width="14" customWidth="1"/>
    <col min="12811" max="12811" width="22.5546875" customWidth="1"/>
    <col min="13057" max="13057" width="7.33203125" customWidth="1"/>
    <col min="13058" max="13058" width="22.6640625" customWidth="1"/>
    <col min="13059" max="13059" width="12.88671875" customWidth="1"/>
    <col min="13060" max="13060" width="13.5546875" customWidth="1"/>
    <col min="13061" max="13061" width="26.5546875" customWidth="1"/>
    <col min="13062" max="13062" width="15.88671875" customWidth="1"/>
    <col min="13063" max="13063" width="16.5546875" customWidth="1"/>
    <col min="13064" max="13064" width="14.33203125" customWidth="1"/>
    <col min="13065" max="13065" width="26.5546875" customWidth="1"/>
    <col min="13066" max="13066" width="14" customWidth="1"/>
    <col min="13067" max="13067" width="22.5546875" customWidth="1"/>
    <col min="13313" max="13313" width="7.33203125" customWidth="1"/>
    <col min="13314" max="13314" width="22.6640625" customWidth="1"/>
    <col min="13315" max="13315" width="12.88671875" customWidth="1"/>
    <col min="13316" max="13316" width="13.5546875" customWidth="1"/>
    <col min="13317" max="13317" width="26.5546875" customWidth="1"/>
    <col min="13318" max="13318" width="15.88671875" customWidth="1"/>
    <col min="13319" max="13319" width="16.5546875" customWidth="1"/>
    <col min="13320" max="13320" width="14.33203125" customWidth="1"/>
    <col min="13321" max="13321" width="26.5546875" customWidth="1"/>
    <col min="13322" max="13322" width="14" customWidth="1"/>
    <col min="13323" max="13323" width="22.5546875" customWidth="1"/>
    <col min="13569" max="13569" width="7.33203125" customWidth="1"/>
    <col min="13570" max="13570" width="22.6640625" customWidth="1"/>
    <col min="13571" max="13571" width="12.88671875" customWidth="1"/>
    <col min="13572" max="13572" width="13.5546875" customWidth="1"/>
    <col min="13573" max="13573" width="26.5546875" customWidth="1"/>
    <col min="13574" max="13574" width="15.88671875" customWidth="1"/>
    <col min="13575" max="13575" width="16.5546875" customWidth="1"/>
    <col min="13576" max="13576" width="14.33203125" customWidth="1"/>
    <col min="13577" max="13577" width="26.5546875" customWidth="1"/>
    <col min="13578" max="13578" width="14" customWidth="1"/>
    <col min="13579" max="13579" width="22.5546875" customWidth="1"/>
    <col min="13825" max="13825" width="7.33203125" customWidth="1"/>
    <col min="13826" max="13826" width="22.6640625" customWidth="1"/>
    <col min="13827" max="13827" width="12.88671875" customWidth="1"/>
    <col min="13828" max="13828" width="13.5546875" customWidth="1"/>
    <col min="13829" max="13829" width="26.5546875" customWidth="1"/>
    <col min="13830" max="13830" width="15.88671875" customWidth="1"/>
    <col min="13831" max="13831" width="16.5546875" customWidth="1"/>
    <col min="13832" max="13832" width="14.33203125" customWidth="1"/>
    <col min="13833" max="13833" width="26.5546875" customWidth="1"/>
    <col min="13834" max="13834" width="14" customWidth="1"/>
    <col min="13835" max="13835" width="22.5546875" customWidth="1"/>
    <col min="14081" max="14081" width="7.33203125" customWidth="1"/>
    <col min="14082" max="14082" width="22.6640625" customWidth="1"/>
    <col min="14083" max="14083" width="12.88671875" customWidth="1"/>
    <col min="14084" max="14084" width="13.5546875" customWidth="1"/>
    <col min="14085" max="14085" width="26.5546875" customWidth="1"/>
    <col min="14086" max="14086" width="15.88671875" customWidth="1"/>
    <col min="14087" max="14087" width="16.5546875" customWidth="1"/>
    <col min="14088" max="14088" width="14.33203125" customWidth="1"/>
    <col min="14089" max="14089" width="26.5546875" customWidth="1"/>
    <col min="14090" max="14090" width="14" customWidth="1"/>
    <col min="14091" max="14091" width="22.5546875" customWidth="1"/>
    <col min="14337" max="14337" width="7.33203125" customWidth="1"/>
    <col min="14338" max="14338" width="22.6640625" customWidth="1"/>
    <col min="14339" max="14339" width="12.88671875" customWidth="1"/>
    <col min="14340" max="14340" width="13.5546875" customWidth="1"/>
    <col min="14341" max="14341" width="26.5546875" customWidth="1"/>
    <col min="14342" max="14342" width="15.88671875" customWidth="1"/>
    <col min="14343" max="14343" width="16.5546875" customWidth="1"/>
    <col min="14344" max="14344" width="14.33203125" customWidth="1"/>
    <col min="14345" max="14345" width="26.5546875" customWidth="1"/>
    <col min="14346" max="14346" width="14" customWidth="1"/>
    <col min="14347" max="14347" width="22.5546875" customWidth="1"/>
    <col min="14593" max="14593" width="7.33203125" customWidth="1"/>
    <col min="14594" max="14594" width="22.6640625" customWidth="1"/>
    <col min="14595" max="14595" width="12.88671875" customWidth="1"/>
    <col min="14596" max="14596" width="13.5546875" customWidth="1"/>
    <col min="14597" max="14597" width="26.5546875" customWidth="1"/>
    <col min="14598" max="14598" width="15.88671875" customWidth="1"/>
    <col min="14599" max="14599" width="16.5546875" customWidth="1"/>
    <col min="14600" max="14600" width="14.33203125" customWidth="1"/>
    <col min="14601" max="14601" width="26.5546875" customWidth="1"/>
    <col min="14602" max="14602" width="14" customWidth="1"/>
    <col min="14603" max="14603" width="22.5546875" customWidth="1"/>
    <col min="14849" max="14849" width="7.33203125" customWidth="1"/>
    <col min="14850" max="14850" width="22.6640625" customWidth="1"/>
    <col min="14851" max="14851" width="12.88671875" customWidth="1"/>
    <col min="14852" max="14852" width="13.5546875" customWidth="1"/>
    <col min="14853" max="14853" width="26.5546875" customWidth="1"/>
    <col min="14854" max="14854" width="15.88671875" customWidth="1"/>
    <col min="14855" max="14855" width="16.5546875" customWidth="1"/>
    <col min="14856" max="14856" width="14.33203125" customWidth="1"/>
    <col min="14857" max="14857" width="26.5546875" customWidth="1"/>
    <col min="14858" max="14858" width="14" customWidth="1"/>
    <col min="14859" max="14859" width="22.5546875" customWidth="1"/>
    <col min="15105" max="15105" width="7.33203125" customWidth="1"/>
    <col min="15106" max="15106" width="22.6640625" customWidth="1"/>
    <col min="15107" max="15107" width="12.88671875" customWidth="1"/>
    <col min="15108" max="15108" width="13.5546875" customWidth="1"/>
    <col min="15109" max="15109" width="26.5546875" customWidth="1"/>
    <col min="15110" max="15110" width="15.88671875" customWidth="1"/>
    <col min="15111" max="15111" width="16.5546875" customWidth="1"/>
    <col min="15112" max="15112" width="14.33203125" customWidth="1"/>
    <col min="15113" max="15113" width="26.5546875" customWidth="1"/>
    <col min="15114" max="15114" width="14" customWidth="1"/>
    <col min="15115" max="15115" width="22.5546875" customWidth="1"/>
    <col min="15361" max="15361" width="7.33203125" customWidth="1"/>
    <col min="15362" max="15362" width="22.6640625" customWidth="1"/>
    <col min="15363" max="15363" width="12.88671875" customWidth="1"/>
    <col min="15364" max="15364" width="13.5546875" customWidth="1"/>
    <col min="15365" max="15365" width="26.5546875" customWidth="1"/>
    <col min="15366" max="15366" width="15.88671875" customWidth="1"/>
    <col min="15367" max="15367" width="16.5546875" customWidth="1"/>
    <col min="15368" max="15368" width="14.33203125" customWidth="1"/>
    <col min="15369" max="15369" width="26.5546875" customWidth="1"/>
    <col min="15370" max="15370" width="14" customWidth="1"/>
    <col min="15371" max="15371" width="22.5546875" customWidth="1"/>
    <col min="15617" max="15617" width="7.33203125" customWidth="1"/>
    <col min="15618" max="15618" width="22.6640625" customWidth="1"/>
    <col min="15619" max="15619" width="12.88671875" customWidth="1"/>
    <col min="15620" max="15620" width="13.5546875" customWidth="1"/>
    <col min="15621" max="15621" width="26.5546875" customWidth="1"/>
    <col min="15622" max="15622" width="15.88671875" customWidth="1"/>
    <col min="15623" max="15623" width="16.5546875" customWidth="1"/>
    <col min="15624" max="15624" width="14.33203125" customWidth="1"/>
    <col min="15625" max="15625" width="26.5546875" customWidth="1"/>
    <col min="15626" max="15626" width="14" customWidth="1"/>
    <col min="15627" max="15627" width="22.5546875" customWidth="1"/>
    <col min="15873" max="15873" width="7.33203125" customWidth="1"/>
    <col min="15874" max="15874" width="22.6640625" customWidth="1"/>
    <col min="15875" max="15875" width="12.88671875" customWidth="1"/>
    <col min="15876" max="15876" width="13.5546875" customWidth="1"/>
    <col min="15877" max="15877" width="26.5546875" customWidth="1"/>
    <col min="15878" max="15878" width="15.88671875" customWidth="1"/>
    <col min="15879" max="15879" width="16.5546875" customWidth="1"/>
    <col min="15880" max="15880" width="14.33203125" customWidth="1"/>
    <col min="15881" max="15881" width="26.5546875" customWidth="1"/>
    <col min="15882" max="15882" width="14" customWidth="1"/>
    <col min="15883" max="15883" width="22.5546875" customWidth="1"/>
    <col min="16129" max="16129" width="7.33203125" customWidth="1"/>
    <col min="16130" max="16130" width="22.6640625" customWidth="1"/>
    <col min="16131" max="16131" width="12.88671875" customWidth="1"/>
    <col min="16132" max="16132" width="13.5546875" customWidth="1"/>
    <col min="16133" max="16133" width="26.5546875" customWidth="1"/>
    <col min="16134" max="16134" width="15.88671875" customWidth="1"/>
    <col min="16135" max="16135" width="16.5546875" customWidth="1"/>
    <col min="16136" max="16136" width="14.33203125" customWidth="1"/>
    <col min="16137" max="16137" width="26.5546875" customWidth="1"/>
    <col min="16138" max="16138" width="14" customWidth="1"/>
    <col min="16139" max="16139" width="22.5546875" customWidth="1"/>
  </cols>
  <sheetData>
    <row r="1" spans="1:16" ht="18.75" customHeight="1" x14ac:dyDescent="0.3">
      <c r="I1" s="1"/>
      <c r="J1" s="1" t="s">
        <v>0</v>
      </c>
      <c r="K1" s="1"/>
      <c r="L1" s="1"/>
      <c r="M1" s="2"/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58"/>
      <c r="J2" s="58" t="s">
        <v>141</v>
      </c>
      <c r="K2" s="5"/>
      <c r="L2" s="5"/>
      <c r="M2" s="6"/>
      <c r="N2" s="6"/>
      <c r="O2" s="6"/>
      <c r="P2" s="6"/>
    </row>
    <row r="3" spans="1:16" ht="61.5" customHeight="1" x14ac:dyDescent="0.3">
      <c r="A3" s="3"/>
      <c r="B3" s="7" t="s">
        <v>142</v>
      </c>
      <c r="C3" s="8"/>
      <c r="D3" s="8"/>
      <c r="E3" s="8"/>
      <c r="F3" s="8"/>
      <c r="G3" s="8"/>
      <c r="H3" s="8"/>
      <c r="I3" s="8"/>
      <c r="J3" s="8"/>
      <c r="K3" s="3"/>
    </row>
    <row r="4" spans="1:16" ht="18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x14ac:dyDescent="0.3">
      <c r="A7" s="15">
        <v>1</v>
      </c>
      <c r="B7" s="16">
        <v>0</v>
      </c>
      <c r="C7" s="59">
        <v>0</v>
      </c>
      <c r="D7" s="17">
        <v>0</v>
      </c>
      <c r="E7" s="18">
        <v>0</v>
      </c>
      <c r="F7" s="64">
        <v>0</v>
      </c>
      <c r="G7" s="57">
        <v>0</v>
      </c>
      <c r="H7" s="59">
        <v>0</v>
      </c>
      <c r="I7" s="18">
        <v>0</v>
      </c>
      <c r="J7" s="17">
        <v>0</v>
      </c>
      <c r="K7" s="20">
        <v>0</v>
      </c>
    </row>
    <row r="8" spans="1:16" ht="15.6" x14ac:dyDescent="0.3">
      <c r="A8" s="15"/>
      <c r="B8" s="16"/>
      <c r="C8" s="17"/>
      <c r="D8" s="17"/>
      <c r="E8" s="18"/>
      <c r="F8" s="64">
        <f t="shared" ref="F8:F51" si="0">SUM(C8,D8)</f>
        <v>0</v>
      </c>
      <c r="G8" s="57"/>
      <c r="H8" s="59"/>
      <c r="I8" s="18"/>
      <c r="J8" s="17"/>
      <c r="K8" s="20"/>
    </row>
    <row r="9" spans="1:16" ht="71.25" customHeight="1" x14ac:dyDescent="0.3">
      <c r="A9" s="15">
        <v>2</v>
      </c>
      <c r="B9" s="53"/>
      <c r="C9" s="65"/>
      <c r="D9" s="65"/>
      <c r="E9" s="53"/>
      <c r="F9" s="66">
        <f>SUM(C9,D9)</f>
        <v>0</v>
      </c>
      <c r="G9" s="15"/>
      <c r="H9" s="67"/>
      <c r="I9" s="53"/>
      <c r="J9" s="65"/>
      <c r="K9" s="68"/>
    </row>
    <row r="10" spans="1:16" ht="15.6" x14ac:dyDescent="0.3">
      <c r="A10" s="15">
        <v>3</v>
      </c>
      <c r="B10" s="53"/>
      <c r="C10" s="65"/>
      <c r="D10" s="65"/>
      <c r="E10" s="53"/>
      <c r="F10" s="66">
        <f t="shared" si="0"/>
        <v>0</v>
      </c>
      <c r="G10" s="15"/>
      <c r="H10" s="67"/>
      <c r="I10" s="53"/>
      <c r="J10" s="65"/>
      <c r="K10" s="68"/>
    </row>
    <row r="11" spans="1:16" ht="37.5" customHeight="1" x14ac:dyDescent="0.3">
      <c r="A11" s="15">
        <v>4</v>
      </c>
      <c r="B11" s="53"/>
      <c r="C11" s="67"/>
      <c r="D11" s="65"/>
      <c r="E11" s="53"/>
      <c r="F11" s="69">
        <f t="shared" si="0"/>
        <v>0</v>
      </c>
      <c r="G11" s="15"/>
      <c r="H11" s="67"/>
      <c r="I11" s="53"/>
      <c r="J11" s="65"/>
      <c r="K11" s="68"/>
    </row>
    <row r="12" spans="1:16" ht="15.6" x14ac:dyDescent="0.3">
      <c r="A12" s="15">
        <v>5</v>
      </c>
      <c r="B12" s="53"/>
      <c r="C12" s="67"/>
      <c r="D12" s="65"/>
      <c r="E12" s="53"/>
      <c r="F12" s="69">
        <f t="shared" si="0"/>
        <v>0</v>
      </c>
      <c r="G12" s="15"/>
      <c r="H12" s="67"/>
      <c r="I12" s="53"/>
      <c r="J12" s="65"/>
      <c r="K12" s="68"/>
    </row>
    <row r="13" spans="1:16" ht="15.6" x14ac:dyDescent="0.3">
      <c r="A13" s="15"/>
      <c r="B13" s="53"/>
      <c r="C13" s="67"/>
      <c r="D13" s="67"/>
      <c r="E13" s="53"/>
      <c r="F13" s="69">
        <f t="shared" si="0"/>
        <v>0</v>
      </c>
      <c r="G13" s="15"/>
      <c r="H13" s="67"/>
      <c r="I13" s="53"/>
      <c r="J13" s="67"/>
      <c r="K13" s="68"/>
    </row>
    <row r="14" spans="1:16" ht="15.6" hidden="1" x14ac:dyDescent="0.3">
      <c r="A14" s="15"/>
      <c r="B14" s="53"/>
      <c r="C14" s="67"/>
      <c r="D14" s="67"/>
      <c r="E14" s="53"/>
      <c r="F14" s="69">
        <f t="shared" si="0"/>
        <v>0</v>
      </c>
      <c r="G14" s="15"/>
      <c r="H14" s="67"/>
      <c r="I14" s="53"/>
      <c r="J14" s="67"/>
      <c r="K14" s="68"/>
    </row>
    <row r="15" spans="1:16" ht="15.6" hidden="1" x14ac:dyDescent="0.3">
      <c r="A15" s="15"/>
      <c r="B15" s="53"/>
      <c r="C15" s="67"/>
      <c r="D15" s="67"/>
      <c r="E15" s="53"/>
      <c r="F15" s="69">
        <f t="shared" si="0"/>
        <v>0</v>
      </c>
      <c r="G15" s="53"/>
      <c r="H15" s="67"/>
      <c r="I15" s="53"/>
      <c r="J15" s="67"/>
      <c r="K15" s="68"/>
    </row>
    <row r="16" spans="1:16" ht="15.6" hidden="1" x14ac:dyDescent="0.3">
      <c r="A16" s="15"/>
      <c r="B16" s="53"/>
      <c r="C16" s="67"/>
      <c r="D16" s="67"/>
      <c r="E16" s="53"/>
      <c r="F16" s="69">
        <f t="shared" si="0"/>
        <v>0</v>
      </c>
      <c r="G16" s="53"/>
      <c r="H16" s="67"/>
      <c r="I16" s="53"/>
      <c r="J16" s="67"/>
      <c r="K16" s="68"/>
    </row>
    <row r="17" spans="1:11" ht="15" hidden="1" customHeight="1" x14ac:dyDescent="0.3">
      <c r="A17" s="15"/>
      <c r="B17" s="53"/>
      <c r="C17" s="67"/>
      <c r="D17" s="67"/>
      <c r="E17" s="53"/>
      <c r="F17" s="69">
        <f t="shared" si="0"/>
        <v>0</v>
      </c>
      <c r="G17" s="53"/>
      <c r="H17" s="67"/>
      <c r="I17" s="53"/>
      <c r="J17" s="67"/>
      <c r="K17" s="68"/>
    </row>
    <row r="18" spans="1:11" ht="15.6" hidden="1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hidden="1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hidden="1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hidden="1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hidden="1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hidden="1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hidden="1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hidden="1" x14ac:dyDescent="0.3">
      <c r="A25" s="15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hidden="1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hidden="1" x14ac:dyDescent="0.3">
      <c r="A27" s="21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hidden="1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hidden="1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hidden="1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hidden="1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hidden="1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hidden="1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hidden="1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hidden="1" x14ac:dyDescent="0.3">
      <c r="A35" s="15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hidden="1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hidden="1" x14ac:dyDescent="0.3">
      <c r="A37" s="21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hidden="1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hidden="1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hidden="1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hidden="1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hidden="1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hidden="1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hidden="1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hidden="1" x14ac:dyDescent="0.3">
      <c r="A45" s="15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hidden="1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hidden="1" x14ac:dyDescent="0.3">
      <c r="A47" s="21"/>
      <c r="B47" s="16"/>
      <c r="C47" s="17"/>
      <c r="D47" s="17"/>
      <c r="E47" s="18"/>
      <c r="F47" s="19">
        <f t="shared" si="0"/>
        <v>0</v>
      </c>
      <c r="G47" s="16"/>
      <c r="H47" s="17"/>
      <c r="I47" s="18"/>
      <c r="J47" s="17"/>
      <c r="K47" s="20"/>
    </row>
    <row r="48" spans="1:11" ht="15.6" hidden="1" x14ac:dyDescent="0.3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/>
    </row>
    <row r="49" spans="1:11" ht="15.6" hidden="1" x14ac:dyDescent="0.3">
      <c r="A49" s="34"/>
      <c r="B49" s="22"/>
      <c r="C49" s="35"/>
      <c r="D49" s="35"/>
      <c r="E49" s="36"/>
      <c r="F49" s="19">
        <f t="shared" si="0"/>
        <v>0</v>
      </c>
      <c r="G49" s="22"/>
      <c r="H49" s="35"/>
      <c r="I49" s="36"/>
      <c r="J49" s="35"/>
      <c r="K49" s="20"/>
    </row>
    <row r="50" spans="1:11" ht="15.6" hidden="1" x14ac:dyDescent="0.3">
      <c r="A50" s="34"/>
      <c r="B50" s="22"/>
      <c r="C50" s="35"/>
      <c r="D50" s="35"/>
      <c r="E50" s="36"/>
      <c r="F50" s="19">
        <f t="shared" si="0"/>
        <v>0</v>
      </c>
      <c r="G50" s="22"/>
      <c r="H50" s="35"/>
      <c r="I50" s="36"/>
      <c r="J50" s="35"/>
      <c r="K50" s="20"/>
    </row>
    <row r="51" spans="1:11" ht="15.6" x14ac:dyDescent="0.3">
      <c r="A51" s="22"/>
      <c r="B51" s="23" t="s">
        <v>42</v>
      </c>
      <c r="C51" s="60">
        <f>SUM(C7:C50)</f>
        <v>0</v>
      </c>
      <c r="D51" s="60">
        <f>SUM(D7:D50)</f>
        <v>0</v>
      </c>
      <c r="E51" s="61"/>
      <c r="F51" s="62">
        <f t="shared" si="0"/>
        <v>0</v>
      </c>
      <c r="G51" s="63"/>
      <c r="H51" s="60">
        <f>SUM(H7:H50)</f>
        <v>0</v>
      </c>
      <c r="I51" s="61"/>
      <c r="J51" s="60">
        <f>SUM(J7:J50)</f>
        <v>0</v>
      </c>
      <c r="K51" s="70">
        <v>0.20039999999999999</v>
      </c>
    </row>
    <row r="54" spans="1:11" ht="15.6" x14ac:dyDescent="0.3">
      <c r="B54" s="29" t="s">
        <v>53</v>
      </c>
      <c r="F54" s="30"/>
      <c r="G54" s="31" t="s">
        <v>138</v>
      </c>
      <c r="H54" s="32"/>
    </row>
    <row r="55" spans="1:11" x14ac:dyDescent="0.3">
      <c r="B55" s="29"/>
      <c r="F55" s="33" t="s">
        <v>45</v>
      </c>
      <c r="G55" s="33"/>
      <c r="H55" s="33"/>
    </row>
    <row r="56" spans="1:11" ht="15.6" x14ac:dyDescent="0.3">
      <c r="B56" s="29" t="s">
        <v>46</v>
      </c>
      <c r="F56" s="30"/>
      <c r="G56" s="31" t="s">
        <v>139</v>
      </c>
      <c r="H56" s="32"/>
    </row>
    <row r="57" spans="1:11" x14ac:dyDescent="0.3">
      <c r="F57" s="33" t="s">
        <v>45</v>
      </c>
      <c r="G57" s="33"/>
      <c r="H57" s="33"/>
    </row>
    <row r="58" spans="1:11" x14ac:dyDescent="0.3">
      <c r="B58" t="s">
        <v>140</v>
      </c>
    </row>
    <row r="59" spans="1:11" x14ac:dyDescent="0.3">
      <c r="F59" s="33"/>
      <c r="G59" s="33"/>
      <c r="H59" s="33"/>
    </row>
  </sheetData>
  <mergeCells count="12">
    <mergeCell ref="G54:H54"/>
    <mergeCell ref="G56:H56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.59055118110236227" bottom="0" header="0" footer="0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43C6-6BE6-42C6-B43B-12B4253D7DA9}">
  <sheetPr>
    <pageSetUpPr fitToPage="1"/>
  </sheetPr>
  <dimension ref="A1:P55"/>
  <sheetViews>
    <sheetView view="pageBreakPreview" zoomScale="90" zoomScaleNormal="80" zoomScaleSheetLayoutView="90" workbookViewId="0">
      <selection activeCell="B3" sqref="B3:J3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54</v>
      </c>
      <c r="N2" s="6"/>
      <c r="O2" s="6"/>
      <c r="P2" s="6"/>
    </row>
    <row r="3" spans="1:16" ht="61.5" customHeight="1" x14ac:dyDescent="0.3">
      <c r="A3" s="3"/>
      <c r="B3" s="7" t="s">
        <v>143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2" x14ac:dyDescent="0.3">
      <c r="A7" s="15">
        <v>1</v>
      </c>
      <c r="B7" s="16" t="s">
        <v>144</v>
      </c>
      <c r="C7" s="17"/>
      <c r="D7" s="17">
        <v>36.700000000000003</v>
      </c>
      <c r="E7" s="18"/>
      <c r="F7" s="19">
        <f>SUM(C7,D7)</f>
        <v>36.700000000000003</v>
      </c>
      <c r="G7" s="16"/>
      <c r="H7" s="17"/>
      <c r="I7" s="18" t="s">
        <v>145</v>
      </c>
      <c r="J7" s="17">
        <v>36.700000000000003</v>
      </c>
      <c r="K7" s="20"/>
    </row>
    <row r="8" spans="1:16" ht="15.6" x14ac:dyDescent="0.3">
      <c r="A8" s="15">
        <v>2</v>
      </c>
      <c r="B8" s="18" t="s">
        <v>146</v>
      </c>
      <c r="C8" s="17"/>
      <c r="D8" s="17">
        <v>14.4</v>
      </c>
      <c r="E8" s="18"/>
      <c r="F8" s="19">
        <f t="shared" ref="F8:F49" si="0">SUM(C8,D8)</f>
        <v>14.4</v>
      </c>
      <c r="G8" s="16"/>
      <c r="H8" s="17"/>
      <c r="I8" s="16" t="s">
        <v>147</v>
      </c>
      <c r="J8" s="17">
        <v>14.4</v>
      </c>
      <c r="K8" s="20"/>
    </row>
    <row r="9" spans="1:16" ht="15.6" x14ac:dyDescent="0.3">
      <c r="A9" s="15">
        <v>3</v>
      </c>
      <c r="B9" s="16" t="s">
        <v>41</v>
      </c>
      <c r="C9" s="17">
        <v>12.7</v>
      </c>
      <c r="D9" s="17"/>
      <c r="E9" s="18"/>
      <c r="F9" s="19">
        <f t="shared" si="0"/>
        <v>12.7</v>
      </c>
      <c r="G9" s="16"/>
      <c r="H9" s="17"/>
      <c r="I9" s="18"/>
      <c r="J9" s="17"/>
      <c r="K9" s="20"/>
    </row>
    <row r="10" spans="1:16" ht="31.2" x14ac:dyDescent="0.3">
      <c r="A10" s="15">
        <v>4</v>
      </c>
      <c r="B10" s="18" t="s">
        <v>148</v>
      </c>
      <c r="C10" s="17"/>
      <c r="D10" s="17">
        <v>17</v>
      </c>
      <c r="E10" s="18"/>
      <c r="F10" s="19">
        <f t="shared" si="0"/>
        <v>17</v>
      </c>
      <c r="G10" s="16"/>
      <c r="H10" s="17"/>
      <c r="I10" s="18" t="s">
        <v>149</v>
      </c>
      <c r="J10" s="17">
        <v>17</v>
      </c>
      <c r="K10" s="20"/>
    </row>
    <row r="11" spans="1:16" ht="31.2" x14ac:dyDescent="0.3">
      <c r="A11" s="15">
        <v>5</v>
      </c>
      <c r="B11" s="18" t="s">
        <v>148</v>
      </c>
      <c r="C11" s="17"/>
      <c r="D11" s="17">
        <v>51.3</v>
      </c>
      <c r="E11" s="18"/>
      <c r="F11" s="19">
        <f t="shared" si="0"/>
        <v>51.3</v>
      </c>
      <c r="G11" s="21"/>
      <c r="H11" s="17"/>
      <c r="I11" s="18" t="s">
        <v>150</v>
      </c>
      <c r="J11" s="17">
        <v>51.3</v>
      </c>
      <c r="K11" s="20"/>
    </row>
    <row r="12" spans="1:16" ht="31.2" x14ac:dyDescent="0.3">
      <c r="A12" s="15">
        <v>6</v>
      </c>
      <c r="B12" s="16" t="s">
        <v>41</v>
      </c>
      <c r="C12" s="17">
        <v>5.3</v>
      </c>
      <c r="D12" s="17"/>
      <c r="E12" s="18"/>
      <c r="F12" s="19">
        <f t="shared" si="0"/>
        <v>5.3</v>
      </c>
      <c r="G12" s="18" t="s">
        <v>50</v>
      </c>
      <c r="H12" s="17">
        <v>6.8</v>
      </c>
      <c r="I12" s="18"/>
      <c r="J12" s="17"/>
      <c r="K12" s="20"/>
    </row>
    <row r="13" spans="1:16" ht="15.6" x14ac:dyDescent="0.3">
      <c r="A13" s="15"/>
      <c r="B13" s="16"/>
      <c r="C13" s="17"/>
      <c r="D13" s="17"/>
      <c r="E13" s="18"/>
      <c r="F13" s="19">
        <f t="shared" si="0"/>
        <v>0</v>
      </c>
      <c r="G13" s="16"/>
      <c r="H13" s="17"/>
      <c r="I13" s="18"/>
      <c r="J13" s="17"/>
      <c r="K13" s="20"/>
    </row>
    <row r="14" spans="1:16" ht="15.6" x14ac:dyDescent="0.3">
      <c r="A14" s="21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" customHeight="1" x14ac:dyDescent="0.3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.6" x14ac:dyDescent="0.3">
      <c r="A16" s="15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21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15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21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15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21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34"/>
      <c r="B46" s="22"/>
      <c r="C46" s="35"/>
      <c r="D46" s="35"/>
      <c r="E46" s="36"/>
      <c r="F46" s="19">
        <f t="shared" si="0"/>
        <v>0</v>
      </c>
      <c r="G46" s="22"/>
      <c r="H46" s="35"/>
      <c r="I46" s="36"/>
      <c r="J46" s="35"/>
      <c r="K46" s="20"/>
    </row>
    <row r="47" spans="1:11" ht="15.6" x14ac:dyDescent="0.3">
      <c r="A47" s="34"/>
      <c r="B47" s="22"/>
      <c r="C47" s="35"/>
      <c r="D47" s="35"/>
      <c r="E47" s="36"/>
      <c r="F47" s="19">
        <f t="shared" si="0"/>
        <v>0</v>
      </c>
      <c r="G47" s="22"/>
      <c r="H47" s="35"/>
      <c r="I47" s="36"/>
      <c r="J47" s="35"/>
      <c r="K47" s="20"/>
    </row>
    <row r="48" spans="1:11" ht="15.6" x14ac:dyDescent="0.3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/>
    </row>
    <row r="49" spans="1:11" ht="15.6" x14ac:dyDescent="0.3">
      <c r="A49" s="22"/>
      <c r="B49" s="23" t="s">
        <v>42</v>
      </c>
      <c r="C49" s="24">
        <f>SUM(C7:C48)</f>
        <v>18</v>
      </c>
      <c r="D49" s="24">
        <f>SUM(D7:D48)</f>
        <v>119.39999999999999</v>
      </c>
      <c r="E49" s="25"/>
      <c r="F49" s="26">
        <f t="shared" si="0"/>
        <v>137.39999999999998</v>
      </c>
      <c r="G49" s="27"/>
      <c r="H49" s="24">
        <f>SUM(H7:H48)</f>
        <v>6.8</v>
      </c>
      <c r="I49" s="25"/>
      <c r="J49" s="24">
        <f>SUM(J7:J48)</f>
        <v>119.39999999999999</v>
      </c>
      <c r="K49" s="28">
        <f>C49-H49</f>
        <v>11.2</v>
      </c>
    </row>
    <row r="52" spans="1:11" ht="15.6" x14ac:dyDescent="0.3">
      <c r="B52" s="29" t="s">
        <v>53</v>
      </c>
      <c r="F52" s="30"/>
      <c r="G52" s="31" t="s">
        <v>151</v>
      </c>
      <c r="H52" s="32"/>
    </row>
    <row r="53" spans="1:11" x14ac:dyDescent="0.3">
      <c r="B53" s="29"/>
      <c r="F53" s="33" t="s">
        <v>45</v>
      </c>
      <c r="G53" s="33"/>
      <c r="H53" s="33"/>
    </row>
    <row r="54" spans="1:11" ht="15.6" x14ac:dyDescent="0.3">
      <c r="B54" s="29" t="s">
        <v>46</v>
      </c>
      <c r="F54" s="30"/>
      <c r="G54" s="31" t="s">
        <v>152</v>
      </c>
      <c r="H54" s="32"/>
    </row>
    <row r="55" spans="1:11" x14ac:dyDescent="0.3">
      <c r="F55" s="33" t="s">
        <v>45</v>
      </c>
      <c r="G55" s="33"/>
      <c r="H55" s="33"/>
    </row>
  </sheetData>
  <mergeCells count="12">
    <mergeCell ref="G52:H52"/>
    <mergeCell ref="G54:H54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58752-0049-4A3A-A508-2B9DCC038FED}">
  <sheetPr>
    <pageSetUpPr fitToPage="1"/>
  </sheetPr>
  <dimension ref="A1:P23"/>
  <sheetViews>
    <sheetView zoomScaleNormal="100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54</v>
      </c>
      <c r="N2" s="6"/>
      <c r="O2" s="6"/>
      <c r="P2" s="6"/>
    </row>
    <row r="3" spans="1:16" ht="61.5" customHeight="1" x14ac:dyDescent="0.3">
      <c r="A3" s="3"/>
      <c r="B3" s="7" t="s">
        <v>153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2" x14ac:dyDescent="0.3">
      <c r="A7" s="15">
        <v>1</v>
      </c>
      <c r="B7" s="43" t="s">
        <v>154</v>
      </c>
      <c r="C7" s="54"/>
      <c r="D7" s="71">
        <v>0.998</v>
      </c>
      <c r="E7" s="15" t="s">
        <v>155</v>
      </c>
      <c r="F7" s="72">
        <f>SUM(C7,D7)</f>
        <v>0.998</v>
      </c>
      <c r="G7" s="21">
        <v>2220</v>
      </c>
      <c r="H7" s="54"/>
      <c r="I7" s="15" t="s">
        <v>155</v>
      </c>
      <c r="J7" s="71">
        <v>0.998</v>
      </c>
      <c r="K7" s="20"/>
    </row>
    <row r="8" spans="1:16" ht="15.6" x14ac:dyDescent="0.3">
      <c r="A8" s="15"/>
      <c r="B8" s="16"/>
      <c r="C8" s="17"/>
      <c r="D8" s="17"/>
      <c r="E8" s="18"/>
      <c r="F8" s="19">
        <f t="shared" ref="F8:F16" si="0">SUM(C8,D8)</f>
        <v>0</v>
      </c>
      <c r="G8" s="16"/>
      <c r="H8" s="17"/>
      <c r="I8" s="18"/>
      <c r="J8" s="17"/>
      <c r="K8" s="20"/>
    </row>
    <row r="9" spans="1:16" ht="15.6" x14ac:dyDescent="0.3">
      <c r="A9" s="15">
        <v>2</v>
      </c>
      <c r="B9" s="16" t="s">
        <v>156</v>
      </c>
      <c r="C9" s="17">
        <v>91.527000000000001</v>
      </c>
      <c r="D9" s="17"/>
      <c r="E9" s="18"/>
      <c r="F9" s="19">
        <f t="shared" si="0"/>
        <v>91.527000000000001</v>
      </c>
      <c r="G9" s="16"/>
      <c r="H9" s="17"/>
      <c r="I9" s="18"/>
      <c r="J9" s="17"/>
      <c r="K9" s="20">
        <v>91.527000000000001</v>
      </c>
    </row>
    <row r="10" spans="1:16" ht="15.6" x14ac:dyDescent="0.3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0"/>
    </row>
    <row r="11" spans="1:16" ht="15.6" x14ac:dyDescent="0.3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18"/>
      <c r="J11" s="17"/>
      <c r="K11" s="20"/>
    </row>
    <row r="12" spans="1:16" ht="15.6" x14ac:dyDescent="0.3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6" x14ac:dyDescent="0.3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6" x14ac:dyDescent="0.3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6" x14ac:dyDescent="0.3">
      <c r="A15" s="15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.6" x14ac:dyDescent="0.3">
      <c r="A16" s="22"/>
      <c r="B16" s="23" t="s">
        <v>42</v>
      </c>
      <c r="C16" s="24">
        <f>SUM(C7:C15)</f>
        <v>91.527000000000001</v>
      </c>
      <c r="D16" s="60">
        <f>SUM(D7:D15)</f>
        <v>0.998</v>
      </c>
      <c r="E16" s="25"/>
      <c r="F16" s="73">
        <f t="shared" si="0"/>
        <v>92.525000000000006</v>
      </c>
      <c r="G16" s="27"/>
      <c r="H16" s="24">
        <f>SUM(H7:H15)</f>
        <v>0</v>
      </c>
      <c r="I16" s="25"/>
      <c r="J16" s="60">
        <f>SUM(J7:J15)</f>
        <v>0.998</v>
      </c>
      <c r="K16" s="28">
        <f>C16-H16</f>
        <v>91.527000000000001</v>
      </c>
    </row>
    <row r="19" spans="2:8" ht="15.6" x14ac:dyDescent="0.3">
      <c r="B19" s="29" t="s">
        <v>53</v>
      </c>
      <c r="F19" s="30"/>
      <c r="G19" s="31" t="s">
        <v>157</v>
      </c>
      <c r="H19" s="32"/>
    </row>
    <row r="20" spans="2:8" x14ac:dyDescent="0.3">
      <c r="B20" s="29"/>
      <c r="F20" s="33" t="s">
        <v>45</v>
      </c>
      <c r="G20" s="33"/>
      <c r="H20" s="33"/>
    </row>
    <row r="21" spans="2:8" ht="15.6" x14ac:dyDescent="0.3">
      <c r="B21" s="29" t="s">
        <v>46</v>
      </c>
      <c r="F21" s="30"/>
      <c r="G21" s="31" t="s">
        <v>158</v>
      </c>
      <c r="H21" s="32"/>
    </row>
    <row r="22" spans="2:8" x14ac:dyDescent="0.3">
      <c r="F22" s="33" t="s">
        <v>45</v>
      </c>
      <c r="G22" s="33"/>
      <c r="H22" s="33"/>
    </row>
    <row r="23" spans="2:8" x14ac:dyDescent="0.3">
      <c r="B23" t="s">
        <v>159</v>
      </c>
    </row>
  </sheetData>
  <mergeCells count="12">
    <mergeCell ref="G19:H19"/>
    <mergeCell ref="G21:H21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AC93-FF37-4A3E-A230-084561F64D1B}">
  <sheetPr>
    <pageSetUpPr fitToPage="1"/>
  </sheetPr>
  <dimension ref="A1:P56"/>
  <sheetViews>
    <sheetView zoomScale="80" zoomScaleNormal="80" workbookViewId="0">
      <selection activeCell="A5" sqref="A5:A6"/>
    </sheetView>
  </sheetViews>
  <sheetFormatPr defaultRowHeight="14.4" x14ac:dyDescent="0.3"/>
  <cols>
    <col min="1" max="1" width="7.33203125" customWidth="1"/>
    <col min="2" max="2" width="22.109375" customWidth="1"/>
    <col min="3" max="3" width="14.44140625" customWidth="1"/>
    <col min="4" max="4" width="13.5546875" customWidth="1"/>
    <col min="5" max="5" width="18.88671875" customWidth="1"/>
    <col min="6" max="6" width="15.88671875" customWidth="1"/>
    <col min="7" max="7" width="14.44140625" customWidth="1"/>
    <col min="8" max="8" width="14.33203125" customWidth="1"/>
    <col min="9" max="9" width="23.33203125" customWidth="1"/>
    <col min="10" max="10" width="14" customWidth="1"/>
    <col min="11" max="11" width="15.5546875" customWidth="1"/>
    <col min="257" max="257" width="7.33203125" customWidth="1"/>
    <col min="258" max="258" width="22.109375" customWidth="1"/>
    <col min="259" max="259" width="14.44140625" customWidth="1"/>
    <col min="260" max="260" width="13.5546875" customWidth="1"/>
    <col min="261" max="261" width="18.88671875" customWidth="1"/>
    <col min="262" max="262" width="15.88671875" customWidth="1"/>
    <col min="263" max="263" width="14.44140625" customWidth="1"/>
    <col min="264" max="264" width="14.33203125" customWidth="1"/>
    <col min="265" max="265" width="23.33203125" customWidth="1"/>
    <col min="266" max="266" width="14" customWidth="1"/>
    <col min="267" max="267" width="15.5546875" customWidth="1"/>
    <col min="513" max="513" width="7.33203125" customWidth="1"/>
    <col min="514" max="514" width="22.109375" customWidth="1"/>
    <col min="515" max="515" width="14.44140625" customWidth="1"/>
    <col min="516" max="516" width="13.5546875" customWidth="1"/>
    <col min="517" max="517" width="18.88671875" customWidth="1"/>
    <col min="518" max="518" width="15.88671875" customWidth="1"/>
    <col min="519" max="519" width="14.44140625" customWidth="1"/>
    <col min="520" max="520" width="14.33203125" customWidth="1"/>
    <col min="521" max="521" width="23.33203125" customWidth="1"/>
    <col min="522" max="522" width="14" customWidth="1"/>
    <col min="523" max="523" width="15.5546875" customWidth="1"/>
    <col min="769" max="769" width="7.33203125" customWidth="1"/>
    <col min="770" max="770" width="22.109375" customWidth="1"/>
    <col min="771" max="771" width="14.44140625" customWidth="1"/>
    <col min="772" max="772" width="13.5546875" customWidth="1"/>
    <col min="773" max="773" width="18.88671875" customWidth="1"/>
    <col min="774" max="774" width="15.88671875" customWidth="1"/>
    <col min="775" max="775" width="14.44140625" customWidth="1"/>
    <col min="776" max="776" width="14.33203125" customWidth="1"/>
    <col min="777" max="777" width="23.33203125" customWidth="1"/>
    <col min="778" max="778" width="14" customWidth="1"/>
    <col min="779" max="779" width="15.5546875" customWidth="1"/>
    <col min="1025" max="1025" width="7.33203125" customWidth="1"/>
    <col min="1026" max="1026" width="22.109375" customWidth="1"/>
    <col min="1027" max="1027" width="14.44140625" customWidth="1"/>
    <col min="1028" max="1028" width="13.5546875" customWidth="1"/>
    <col min="1029" max="1029" width="18.88671875" customWidth="1"/>
    <col min="1030" max="1030" width="15.88671875" customWidth="1"/>
    <col min="1031" max="1031" width="14.44140625" customWidth="1"/>
    <col min="1032" max="1032" width="14.33203125" customWidth="1"/>
    <col min="1033" max="1033" width="23.33203125" customWidth="1"/>
    <col min="1034" max="1034" width="14" customWidth="1"/>
    <col min="1035" max="1035" width="15.5546875" customWidth="1"/>
    <col min="1281" max="1281" width="7.33203125" customWidth="1"/>
    <col min="1282" max="1282" width="22.109375" customWidth="1"/>
    <col min="1283" max="1283" width="14.44140625" customWidth="1"/>
    <col min="1284" max="1284" width="13.5546875" customWidth="1"/>
    <col min="1285" max="1285" width="18.88671875" customWidth="1"/>
    <col min="1286" max="1286" width="15.88671875" customWidth="1"/>
    <col min="1287" max="1287" width="14.44140625" customWidth="1"/>
    <col min="1288" max="1288" width="14.33203125" customWidth="1"/>
    <col min="1289" max="1289" width="23.33203125" customWidth="1"/>
    <col min="1290" max="1290" width="14" customWidth="1"/>
    <col min="1291" max="1291" width="15.5546875" customWidth="1"/>
    <col min="1537" max="1537" width="7.33203125" customWidth="1"/>
    <col min="1538" max="1538" width="22.109375" customWidth="1"/>
    <col min="1539" max="1539" width="14.44140625" customWidth="1"/>
    <col min="1540" max="1540" width="13.5546875" customWidth="1"/>
    <col min="1541" max="1541" width="18.88671875" customWidth="1"/>
    <col min="1542" max="1542" width="15.88671875" customWidth="1"/>
    <col min="1543" max="1543" width="14.44140625" customWidth="1"/>
    <col min="1544" max="1544" width="14.33203125" customWidth="1"/>
    <col min="1545" max="1545" width="23.33203125" customWidth="1"/>
    <col min="1546" max="1546" width="14" customWidth="1"/>
    <col min="1547" max="1547" width="15.5546875" customWidth="1"/>
    <col min="1793" max="1793" width="7.33203125" customWidth="1"/>
    <col min="1794" max="1794" width="22.109375" customWidth="1"/>
    <col min="1795" max="1795" width="14.44140625" customWidth="1"/>
    <col min="1796" max="1796" width="13.5546875" customWidth="1"/>
    <col min="1797" max="1797" width="18.88671875" customWidth="1"/>
    <col min="1798" max="1798" width="15.88671875" customWidth="1"/>
    <col min="1799" max="1799" width="14.44140625" customWidth="1"/>
    <col min="1800" max="1800" width="14.33203125" customWidth="1"/>
    <col min="1801" max="1801" width="23.33203125" customWidth="1"/>
    <col min="1802" max="1802" width="14" customWidth="1"/>
    <col min="1803" max="1803" width="15.5546875" customWidth="1"/>
    <col min="2049" max="2049" width="7.33203125" customWidth="1"/>
    <col min="2050" max="2050" width="22.109375" customWidth="1"/>
    <col min="2051" max="2051" width="14.44140625" customWidth="1"/>
    <col min="2052" max="2052" width="13.5546875" customWidth="1"/>
    <col min="2053" max="2053" width="18.88671875" customWidth="1"/>
    <col min="2054" max="2054" width="15.88671875" customWidth="1"/>
    <col min="2055" max="2055" width="14.44140625" customWidth="1"/>
    <col min="2056" max="2056" width="14.33203125" customWidth="1"/>
    <col min="2057" max="2057" width="23.33203125" customWidth="1"/>
    <col min="2058" max="2058" width="14" customWidth="1"/>
    <col min="2059" max="2059" width="15.5546875" customWidth="1"/>
    <col min="2305" max="2305" width="7.33203125" customWidth="1"/>
    <col min="2306" max="2306" width="22.109375" customWidth="1"/>
    <col min="2307" max="2307" width="14.44140625" customWidth="1"/>
    <col min="2308" max="2308" width="13.5546875" customWidth="1"/>
    <col min="2309" max="2309" width="18.88671875" customWidth="1"/>
    <col min="2310" max="2310" width="15.88671875" customWidth="1"/>
    <col min="2311" max="2311" width="14.44140625" customWidth="1"/>
    <col min="2312" max="2312" width="14.33203125" customWidth="1"/>
    <col min="2313" max="2313" width="23.33203125" customWidth="1"/>
    <col min="2314" max="2314" width="14" customWidth="1"/>
    <col min="2315" max="2315" width="15.5546875" customWidth="1"/>
    <col min="2561" max="2561" width="7.33203125" customWidth="1"/>
    <col min="2562" max="2562" width="22.109375" customWidth="1"/>
    <col min="2563" max="2563" width="14.44140625" customWidth="1"/>
    <col min="2564" max="2564" width="13.5546875" customWidth="1"/>
    <col min="2565" max="2565" width="18.88671875" customWidth="1"/>
    <col min="2566" max="2566" width="15.88671875" customWidth="1"/>
    <col min="2567" max="2567" width="14.44140625" customWidth="1"/>
    <col min="2568" max="2568" width="14.33203125" customWidth="1"/>
    <col min="2569" max="2569" width="23.33203125" customWidth="1"/>
    <col min="2570" max="2570" width="14" customWidth="1"/>
    <col min="2571" max="2571" width="15.5546875" customWidth="1"/>
    <col min="2817" max="2817" width="7.33203125" customWidth="1"/>
    <col min="2818" max="2818" width="22.109375" customWidth="1"/>
    <col min="2819" max="2819" width="14.44140625" customWidth="1"/>
    <col min="2820" max="2820" width="13.5546875" customWidth="1"/>
    <col min="2821" max="2821" width="18.88671875" customWidth="1"/>
    <col min="2822" max="2822" width="15.88671875" customWidth="1"/>
    <col min="2823" max="2823" width="14.44140625" customWidth="1"/>
    <col min="2824" max="2824" width="14.33203125" customWidth="1"/>
    <col min="2825" max="2825" width="23.33203125" customWidth="1"/>
    <col min="2826" max="2826" width="14" customWidth="1"/>
    <col min="2827" max="2827" width="15.5546875" customWidth="1"/>
    <col min="3073" max="3073" width="7.33203125" customWidth="1"/>
    <col min="3074" max="3074" width="22.109375" customWidth="1"/>
    <col min="3075" max="3075" width="14.44140625" customWidth="1"/>
    <col min="3076" max="3076" width="13.5546875" customWidth="1"/>
    <col min="3077" max="3077" width="18.88671875" customWidth="1"/>
    <col min="3078" max="3078" width="15.88671875" customWidth="1"/>
    <col min="3079" max="3079" width="14.44140625" customWidth="1"/>
    <col min="3080" max="3080" width="14.33203125" customWidth="1"/>
    <col min="3081" max="3081" width="23.33203125" customWidth="1"/>
    <col min="3082" max="3082" width="14" customWidth="1"/>
    <col min="3083" max="3083" width="15.5546875" customWidth="1"/>
    <col min="3329" max="3329" width="7.33203125" customWidth="1"/>
    <col min="3330" max="3330" width="22.109375" customWidth="1"/>
    <col min="3331" max="3331" width="14.44140625" customWidth="1"/>
    <col min="3332" max="3332" width="13.5546875" customWidth="1"/>
    <col min="3333" max="3333" width="18.88671875" customWidth="1"/>
    <col min="3334" max="3334" width="15.88671875" customWidth="1"/>
    <col min="3335" max="3335" width="14.44140625" customWidth="1"/>
    <col min="3336" max="3336" width="14.33203125" customWidth="1"/>
    <col min="3337" max="3337" width="23.33203125" customWidth="1"/>
    <col min="3338" max="3338" width="14" customWidth="1"/>
    <col min="3339" max="3339" width="15.5546875" customWidth="1"/>
    <col min="3585" max="3585" width="7.33203125" customWidth="1"/>
    <col min="3586" max="3586" width="22.109375" customWidth="1"/>
    <col min="3587" max="3587" width="14.44140625" customWidth="1"/>
    <col min="3588" max="3588" width="13.5546875" customWidth="1"/>
    <col min="3589" max="3589" width="18.88671875" customWidth="1"/>
    <col min="3590" max="3590" width="15.88671875" customWidth="1"/>
    <col min="3591" max="3591" width="14.44140625" customWidth="1"/>
    <col min="3592" max="3592" width="14.33203125" customWidth="1"/>
    <col min="3593" max="3593" width="23.33203125" customWidth="1"/>
    <col min="3594" max="3594" width="14" customWidth="1"/>
    <col min="3595" max="3595" width="15.5546875" customWidth="1"/>
    <col min="3841" max="3841" width="7.33203125" customWidth="1"/>
    <col min="3842" max="3842" width="22.109375" customWidth="1"/>
    <col min="3843" max="3843" width="14.44140625" customWidth="1"/>
    <col min="3844" max="3844" width="13.5546875" customWidth="1"/>
    <col min="3845" max="3845" width="18.88671875" customWidth="1"/>
    <col min="3846" max="3846" width="15.88671875" customWidth="1"/>
    <col min="3847" max="3847" width="14.44140625" customWidth="1"/>
    <col min="3848" max="3848" width="14.33203125" customWidth="1"/>
    <col min="3849" max="3849" width="23.33203125" customWidth="1"/>
    <col min="3850" max="3850" width="14" customWidth="1"/>
    <col min="3851" max="3851" width="15.5546875" customWidth="1"/>
    <col min="4097" max="4097" width="7.33203125" customWidth="1"/>
    <col min="4098" max="4098" width="22.109375" customWidth="1"/>
    <col min="4099" max="4099" width="14.44140625" customWidth="1"/>
    <col min="4100" max="4100" width="13.5546875" customWidth="1"/>
    <col min="4101" max="4101" width="18.88671875" customWidth="1"/>
    <col min="4102" max="4102" width="15.88671875" customWidth="1"/>
    <col min="4103" max="4103" width="14.44140625" customWidth="1"/>
    <col min="4104" max="4104" width="14.33203125" customWidth="1"/>
    <col min="4105" max="4105" width="23.33203125" customWidth="1"/>
    <col min="4106" max="4106" width="14" customWidth="1"/>
    <col min="4107" max="4107" width="15.5546875" customWidth="1"/>
    <col min="4353" max="4353" width="7.33203125" customWidth="1"/>
    <col min="4354" max="4354" width="22.109375" customWidth="1"/>
    <col min="4355" max="4355" width="14.44140625" customWidth="1"/>
    <col min="4356" max="4356" width="13.5546875" customWidth="1"/>
    <col min="4357" max="4357" width="18.88671875" customWidth="1"/>
    <col min="4358" max="4358" width="15.88671875" customWidth="1"/>
    <col min="4359" max="4359" width="14.44140625" customWidth="1"/>
    <col min="4360" max="4360" width="14.33203125" customWidth="1"/>
    <col min="4361" max="4361" width="23.33203125" customWidth="1"/>
    <col min="4362" max="4362" width="14" customWidth="1"/>
    <col min="4363" max="4363" width="15.5546875" customWidth="1"/>
    <col min="4609" max="4609" width="7.33203125" customWidth="1"/>
    <col min="4610" max="4610" width="22.109375" customWidth="1"/>
    <col min="4611" max="4611" width="14.44140625" customWidth="1"/>
    <col min="4612" max="4612" width="13.5546875" customWidth="1"/>
    <col min="4613" max="4613" width="18.88671875" customWidth="1"/>
    <col min="4614" max="4614" width="15.88671875" customWidth="1"/>
    <col min="4615" max="4615" width="14.44140625" customWidth="1"/>
    <col min="4616" max="4616" width="14.33203125" customWidth="1"/>
    <col min="4617" max="4617" width="23.33203125" customWidth="1"/>
    <col min="4618" max="4618" width="14" customWidth="1"/>
    <col min="4619" max="4619" width="15.5546875" customWidth="1"/>
    <col min="4865" max="4865" width="7.33203125" customWidth="1"/>
    <col min="4866" max="4866" width="22.109375" customWidth="1"/>
    <col min="4867" max="4867" width="14.44140625" customWidth="1"/>
    <col min="4868" max="4868" width="13.5546875" customWidth="1"/>
    <col min="4869" max="4869" width="18.88671875" customWidth="1"/>
    <col min="4870" max="4870" width="15.88671875" customWidth="1"/>
    <col min="4871" max="4871" width="14.44140625" customWidth="1"/>
    <col min="4872" max="4872" width="14.33203125" customWidth="1"/>
    <col min="4873" max="4873" width="23.33203125" customWidth="1"/>
    <col min="4874" max="4874" width="14" customWidth="1"/>
    <col min="4875" max="4875" width="15.5546875" customWidth="1"/>
    <col min="5121" max="5121" width="7.33203125" customWidth="1"/>
    <col min="5122" max="5122" width="22.109375" customWidth="1"/>
    <col min="5123" max="5123" width="14.44140625" customWidth="1"/>
    <col min="5124" max="5124" width="13.5546875" customWidth="1"/>
    <col min="5125" max="5125" width="18.88671875" customWidth="1"/>
    <col min="5126" max="5126" width="15.88671875" customWidth="1"/>
    <col min="5127" max="5127" width="14.44140625" customWidth="1"/>
    <col min="5128" max="5128" width="14.33203125" customWidth="1"/>
    <col min="5129" max="5129" width="23.33203125" customWidth="1"/>
    <col min="5130" max="5130" width="14" customWidth="1"/>
    <col min="5131" max="5131" width="15.5546875" customWidth="1"/>
    <col min="5377" max="5377" width="7.33203125" customWidth="1"/>
    <col min="5378" max="5378" width="22.109375" customWidth="1"/>
    <col min="5379" max="5379" width="14.44140625" customWidth="1"/>
    <col min="5380" max="5380" width="13.5546875" customWidth="1"/>
    <col min="5381" max="5381" width="18.88671875" customWidth="1"/>
    <col min="5382" max="5382" width="15.88671875" customWidth="1"/>
    <col min="5383" max="5383" width="14.44140625" customWidth="1"/>
    <col min="5384" max="5384" width="14.33203125" customWidth="1"/>
    <col min="5385" max="5385" width="23.33203125" customWidth="1"/>
    <col min="5386" max="5386" width="14" customWidth="1"/>
    <col min="5387" max="5387" width="15.5546875" customWidth="1"/>
    <col min="5633" max="5633" width="7.33203125" customWidth="1"/>
    <col min="5634" max="5634" width="22.109375" customWidth="1"/>
    <col min="5635" max="5635" width="14.44140625" customWidth="1"/>
    <col min="5636" max="5636" width="13.5546875" customWidth="1"/>
    <col min="5637" max="5637" width="18.88671875" customWidth="1"/>
    <col min="5638" max="5638" width="15.88671875" customWidth="1"/>
    <col min="5639" max="5639" width="14.44140625" customWidth="1"/>
    <col min="5640" max="5640" width="14.33203125" customWidth="1"/>
    <col min="5641" max="5641" width="23.33203125" customWidth="1"/>
    <col min="5642" max="5642" width="14" customWidth="1"/>
    <col min="5643" max="5643" width="15.5546875" customWidth="1"/>
    <col min="5889" max="5889" width="7.33203125" customWidth="1"/>
    <col min="5890" max="5890" width="22.109375" customWidth="1"/>
    <col min="5891" max="5891" width="14.44140625" customWidth="1"/>
    <col min="5892" max="5892" width="13.5546875" customWidth="1"/>
    <col min="5893" max="5893" width="18.88671875" customWidth="1"/>
    <col min="5894" max="5894" width="15.88671875" customWidth="1"/>
    <col min="5895" max="5895" width="14.44140625" customWidth="1"/>
    <col min="5896" max="5896" width="14.33203125" customWidth="1"/>
    <col min="5897" max="5897" width="23.33203125" customWidth="1"/>
    <col min="5898" max="5898" width="14" customWidth="1"/>
    <col min="5899" max="5899" width="15.5546875" customWidth="1"/>
    <col min="6145" max="6145" width="7.33203125" customWidth="1"/>
    <col min="6146" max="6146" width="22.109375" customWidth="1"/>
    <col min="6147" max="6147" width="14.44140625" customWidth="1"/>
    <col min="6148" max="6148" width="13.5546875" customWidth="1"/>
    <col min="6149" max="6149" width="18.88671875" customWidth="1"/>
    <col min="6150" max="6150" width="15.88671875" customWidth="1"/>
    <col min="6151" max="6151" width="14.44140625" customWidth="1"/>
    <col min="6152" max="6152" width="14.33203125" customWidth="1"/>
    <col min="6153" max="6153" width="23.33203125" customWidth="1"/>
    <col min="6154" max="6154" width="14" customWidth="1"/>
    <col min="6155" max="6155" width="15.5546875" customWidth="1"/>
    <col min="6401" max="6401" width="7.33203125" customWidth="1"/>
    <col min="6402" max="6402" width="22.109375" customWidth="1"/>
    <col min="6403" max="6403" width="14.44140625" customWidth="1"/>
    <col min="6404" max="6404" width="13.5546875" customWidth="1"/>
    <col min="6405" max="6405" width="18.88671875" customWidth="1"/>
    <col min="6406" max="6406" width="15.88671875" customWidth="1"/>
    <col min="6407" max="6407" width="14.44140625" customWidth="1"/>
    <col min="6408" max="6408" width="14.33203125" customWidth="1"/>
    <col min="6409" max="6409" width="23.33203125" customWidth="1"/>
    <col min="6410" max="6410" width="14" customWidth="1"/>
    <col min="6411" max="6411" width="15.5546875" customWidth="1"/>
    <col min="6657" max="6657" width="7.33203125" customWidth="1"/>
    <col min="6658" max="6658" width="22.109375" customWidth="1"/>
    <col min="6659" max="6659" width="14.44140625" customWidth="1"/>
    <col min="6660" max="6660" width="13.5546875" customWidth="1"/>
    <col min="6661" max="6661" width="18.88671875" customWidth="1"/>
    <col min="6662" max="6662" width="15.88671875" customWidth="1"/>
    <col min="6663" max="6663" width="14.44140625" customWidth="1"/>
    <col min="6664" max="6664" width="14.33203125" customWidth="1"/>
    <col min="6665" max="6665" width="23.33203125" customWidth="1"/>
    <col min="6666" max="6666" width="14" customWidth="1"/>
    <col min="6667" max="6667" width="15.5546875" customWidth="1"/>
    <col min="6913" max="6913" width="7.33203125" customWidth="1"/>
    <col min="6914" max="6914" width="22.109375" customWidth="1"/>
    <col min="6915" max="6915" width="14.44140625" customWidth="1"/>
    <col min="6916" max="6916" width="13.5546875" customWidth="1"/>
    <col min="6917" max="6917" width="18.88671875" customWidth="1"/>
    <col min="6918" max="6918" width="15.88671875" customWidth="1"/>
    <col min="6919" max="6919" width="14.44140625" customWidth="1"/>
    <col min="6920" max="6920" width="14.33203125" customWidth="1"/>
    <col min="6921" max="6921" width="23.33203125" customWidth="1"/>
    <col min="6922" max="6922" width="14" customWidth="1"/>
    <col min="6923" max="6923" width="15.5546875" customWidth="1"/>
    <col min="7169" max="7169" width="7.33203125" customWidth="1"/>
    <col min="7170" max="7170" width="22.109375" customWidth="1"/>
    <col min="7171" max="7171" width="14.44140625" customWidth="1"/>
    <col min="7172" max="7172" width="13.5546875" customWidth="1"/>
    <col min="7173" max="7173" width="18.88671875" customWidth="1"/>
    <col min="7174" max="7174" width="15.88671875" customWidth="1"/>
    <col min="7175" max="7175" width="14.44140625" customWidth="1"/>
    <col min="7176" max="7176" width="14.33203125" customWidth="1"/>
    <col min="7177" max="7177" width="23.33203125" customWidth="1"/>
    <col min="7178" max="7178" width="14" customWidth="1"/>
    <col min="7179" max="7179" width="15.5546875" customWidth="1"/>
    <col min="7425" max="7425" width="7.33203125" customWidth="1"/>
    <col min="7426" max="7426" width="22.109375" customWidth="1"/>
    <col min="7427" max="7427" width="14.44140625" customWidth="1"/>
    <col min="7428" max="7428" width="13.5546875" customWidth="1"/>
    <col min="7429" max="7429" width="18.88671875" customWidth="1"/>
    <col min="7430" max="7430" width="15.88671875" customWidth="1"/>
    <col min="7431" max="7431" width="14.44140625" customWidth="1"/>
    <col min="7432" max="7432" width="14.33203125" customWidth="1"/>
    <col min="7433" max="7433" width="23.33203125" customWidth="1"/>
    <col min="7434" max="7434" width="14" customWidth="1"/>
    <col min="7435" max="7435" width="15.5546875" customWidth="1"/>
    <col min="7681" max="7681" width="7.33203125" customWidth="1"/>
    <col min="7682" max="7682" width="22.109375" customWidth="1"/>
    <col min="7683" max="7683" width="14.44140625" customWidth="1"/>
    <col min="7684" max="7684" width="13.5546875" customWidth="1"/>
    <col min="7685" max="7685" width="18.88671875" customWidth="1"/>
    <col min="7686" max="7686" width="15.88671875" customWidth="1"/>
    <col min="7687" max="7687" width="14.44140625" customWidth="1"/>
    <col min="7688" max="7688" width="14.33203125" customWidth="1"/>
    <col min="7689" max="7689" width="23.33203125" customWidth="1"/>
    <col min="7690" max="7690" width="14" customWidth="1"/>
    <col min="7691" max="7691" width="15.5546875" customWidth="1"/>
    <col min="7937" max="7937" width="7.33203125" customWidth="1"/>
    <col min="7938" max="7938" width="22.109375" customWidth="1"/>
    <col min="7939" max="7939" width="14.44140625" customWidth="1"/>
    <col min="7940" max="7940" width="13.5546875" customWidth="1"/>
    <col min="7941" max="7941" width="18.88671875" customWidth="1"/>
    <col min="7942" max="7942" width="15.88671875" customWidth="1"/>
    <col min="7943" max="7943" width="14.44140625" customWidth="1"/>
    <col min="7944" max="7944" width="14.33203125" customWidth="1"/>
    <col min="7945" max="7945" width="23.33203125" customWidth="1"/>
    <col min="7946" max="7946" width="14" customWidth="1"/>
    <col min="7947" max="7947" width="15.5546875" customWidth="1"/>
    <col min="8193" max="8193" width="7.33203125" customWidth="1"/>
    <col min="8194" max="8194" width="22.109375" customWidth="1"/>
    <col min="8195" max="8195" width="14.44140625" customWidth="1"/>
    <col min="8196" max="8196" width="13.5546875" customWidth="1"/>
    <col min="8197" max="8197" width="18.88671875" customWidth="1"/>
    <col min="8198" max="8198" width="15.88671875" customWidth="1"/>
    <col min="8199" max="8199" width="14.44140625" customWidth="1"/>
    <col min="8200" max="8200" width="14.33203125" customWidth="1"/>
    <col min="8201" max="8201" width="23.33203125" customWidth="1"/>
    <col min="8202" max="8202" width="14" customWidth="1"/>
    <col min="8203" max="8203" width="15.5546875" customWidth="1"/>
    <col min="8449" max="8449" width="7.33203125" customWidth="1"/>
    <col min="8450" max="8450" width="22.109375" customWidth="1"/>
    <col min="8451" max="8451" width="14.44140625" customWidth="1"/>
    <col min="8452" max="8452" width="13.5546875" customWidth="1"/>
    <col min="8453" max="8453" width="18.88671875" customWidth="1"/>
    <col min="8454" max="8454" width="15.88671875" customWidth="1"/>
    <col min="8455" max="8455" width="14.44140625" customWidth="1"/>
    <col min="8456" max="8456" width="14.33203125" customWidth="1"/>
    <col min="8457" max="8457" width="23.33203125" customWidth="1"/>
    <col min="8458" max="8458" width="14" customWidth="1"/>
    <col min="8459" max="8459" width="15.5546875" customWidth="1"/>
    <col min="8705" max="8705" width="7.33203125" customWidth="1"/>
    <col min="8706" max="8706" width="22.109375" customWidth="1"/>
    <col min="8707" max="8707" width="14.44140625" customWidth="1"/>
    <col min="8708" max="8708" width="13.5546875" customWidth="1"/>
    <col min="8709" max="8709" width="18.88671875" customWidth="1"/>
    <col min="8710" max="8710" width="15.88671875" customWidth="1"/>
    <col min="8711" max="8711" width="14.44140625" customWidth="1"/>
    <col min="8712" max="8712" width="14.33203125" customWidth="1"/>
    <col min="8713" max="8713" width="23.33203125" customWidth="1"/>
    <col min="8714" max="8714" width="14" customWidth="1"/>
    <col min="8715" max="8715" width="15.5546875" customWidth="1"/>
    <col min="8961" max="8961" width="7.33203125" customWidth="1"/>
    <col min="8962" max="8962" width="22.109375" customWidth="1"/>
    <col min="8963" max="8963" width="14.44140625" customWidth="1"/>
    <col min="8964" max="8964" width="13.5546875" customWidth="1"/>
    <col min="8965" max="8965" width="18.88671875" customWidth="1"/>
    <col min="8966" max="8966" width="15.88671875" customWidth="1"/>
    <col min="8967" max="8967" width="14.44140625" customWidth="1"/>
    <col min="8968" max="8968" width="14.33203125" customWidth="1"/>
    <col min="8969" max="8969" width="23.33203125" customWidth="1"/>
    <col min="8970" max="8970" width="14" customWidth="1"/>
    <col min="8971" max="8971" width="15.5546875" customWidth="1"/>
    <col min="9217" max="9217" width="7.33203125" customWidth="1"/>
    <col min="9218" max="9218" width="22.109375" customWidth="1"/>
    <col min="9219" max="9219" width="14.44140625" customWidth="1"/>
    <col min="9220" max="9220" width="13.5546875" customWidth="1"/>
    <col min="9221" max="9221" width="18.88671875" customWidth="1"/>
    <col min="9222" max="9222" width="15.88671875" customWidth="1"/>
    <col min="9223" max="9223" width="14.44140625" customWidth="1"/>
    <col min="9224" max="9224" width="14.33203125" customWidth="1"/>
    <col min="9225" max="9225" width="23.33203125" customWidth="1"/>
    <col min="9226" max="9226" width="14" customWidth="1"/>
    <col min="9227" max="9227" width="15.5546875" customWidth="1"/>
    <col min="9473" max="9473" width="7.33203125" customWidth="1"/>
    <col min="9474" max="9474" width="22.109375" customWidth="1"/>
    <col min="9475" max="9475" width="14.44140625" customWidth="1"/>
    <col min="9476" max="9476" width="13.5546875" customWidth="1"/>
    <col min="9477" max="9477" width="18.88671875" customWidth="1"/>
    <col min="9478" max="9478" width="15.88671875" customWidth="1"/>
    <col min="9479" max="9479" width="14.44140625" customWidth="1"/>
    <col min="9480" max="9480" width="14.33203125" customWidth="1"/>
    <col min="9481" max="9481" width="23.33203125" customWidth="1"/>
    <col min="9482" max="9482" width="14" customWidth="1"/>
    <col min="9483" max="9483" width="15.5546875" customWidth="1"/>
    <col min="9729" max="9729" width="7.33203125" customWidth="1"/>
    <col min="9730" max="9730" width="22.109375" customWidth="1"/>
    <col min="9731" max="9731" width="14.44140625" customWidth="1"/>
    <col min="9732" max="9732" width="13.5546875" customWidth="1"/>
    <col min="9733" max="9733" width="18.88671875" customWidth="1"/>
    <col min="9734" max="9734" width="15.88671875" customWidth="1"/>
    <col min="9735" max="9735" width="14.44140625" customWidth="1"/>
    <col min="9736" max="9736" width="14.33203125" customWidth="1"/>
    <col min="9737" max="9737" width="23.33203125" customWidth="1"/>
    <col min="9738" max="9738" width="14" customWidth="1"/>
    <col min="9739" max="9739" width="15.5546875" customWidth="1"/>
    <col min="9985" max="9985" width="7.33203125" customWidth="1"/>
    <col min="9986" max="9986" width="22.109375" customWidth="1"/>
    <col min="9987" max="9987" width="14.44140625" customWidth="1"/>
    <col min="9988" max="9988" width="13.5546875" customWidth="1"/>
    <col min="9989" max="9989" width="18.88671875" customWidth="1"/>
    <col min="9990" max="9990" width="15.88671875" customWidth="1"/>
    <col min="9991" max="9991" width="14.44140625" customWidth="1"/>
    <col min="9992" max="9992" width="14.33203125" customWidth="1"/>
    <col min="9993" max="9993" width="23.33203125" customWidth="1"/>
    <col min="9994" max="9994" width="14" customWidth="1"/>
    <col min="9995" max="9995" width="15.5546875" customWidth="1"/>
    <col min="10241" max="10241" width="7.33203125" customWidth="1"/>
    <col min="10242" max="10242" width="22.109375" customWidth="1"/>
    <col min="10243" max="10243" width="14.44140625" customWidth="1"/>
    <col min="10244" max="10244" width="13.5546875" customWidth="1"/>
    <col min="10245" max="10245" width="18.88671875" customWidth="1"/>
    <col min="10246" max="10246" width="15.88671875" customWidth="1"/>
    <col min="10247" max="10247" width="14.44140625" customWidth="1"/>
    <col min="10248" max="10248" width="14.33203125" customWidth="1"/>
    <col min="10249" max="10249" width="23.33203125" customWidth="1"/>
    <col min="10250" max="10250" width="14" customWidth="1"/>
    <col min="10251" max="10251" width="15.5546875" customWidth="1"/>
    <col min="10497" max="10497" width="7.33203125" customWidth="1"/>
    <col min="10498" max="10498" width="22.109375" customWidth="1"/>
    <col min="10499" max="10499" width="14.44140625" customWidth="1"/>
    <col min="10500" max="10500" width="13.5546875" customWidth="1"/>
    <col min="10501" max="10501" width="18.88671875" customWidth="1"/>
    <col min="10502" max="10502" width="15.88671875" customWidth="1"/>
    <col min="10503" max="10503" width="14.44140625" customWidth="1"/>
    <col min="10504" max="10504" width="14.33203125" customWidth="1"/>
    <col min="10505" max="10505" width="23.33203125" customWidth="1"/>
    <col min="10506" max="10506" width="14" customWidth="1"/>
    <col min="10507" max="10507" width="15.5546875" customWidth="1"/>
    <col min="10753" max="10753" width="7.33203125" customWidth="1"/>
    <col min="10754" max="10754" width="22.109375" customWidth="1"/>
    <col min="10755" max="10755" width="14.44140625" customWidth="1"/>
    <col min="10756" max="10756" width="13.5546875" customWidth="1"/>
    <col min="10757" max="10757" width="18.88671875" customWidth="1"/>
    <col min="10758" max="10758" width="15.88671875" customWidth="1"/>
    <col min="10759" max="10759" width="14.44140625" customWidth="1"/>
    <col min="10760" max="10760" width="14.33203125" customWidth="1"/>
    <col min="10761" max="10761" width="23.33203125" customWidth="1"/>
    <col min="10762" max="10762" width="14" customWidth="1"/>
    <col min="10763" max="10763" width="15.5546875" customWidth="1"/>
    <col min="11009" max="11009" width="7.33203125" customWidth="1"/>
    <col min="11010" max="11010" width="22.109375" customWidth="1"/>
    <col min="11011" max="11011" width="14.44140625" customWidth="1"/>
    <col min="11012" max="11012" width="13.5546875" customWidth="1"/>
    <col min="11013" max="11013" width="18.88671875" customWidth="1"/>
    <col min="11014" max="11014" width="15.88671875" customWidth="1"/>
    <col min="11015" max="11015" width="14.44140625" customWidth="1"/>
    <col min="11016" max="11016" width="14.33203125" customWidth="1"/>
    <col min="11017" max="11017" width="23.33203125" customWidth="1"/>
    <col min="11018" max="11018" width="14" customWidth="1"/>
    <col min="11019" max="11019" width="15.5546875" customWidth="1"/>
    <col min="11265" max="11265" width="7.33203125" customWidth="1"/>
    <col min="11266" max="11266" width="22.109375" customWidth="1"/>
    <col min="11267" max="11267" width="14.44140625" customWidth="1"/>
    <col min="11268" max="11268" width="13.5546875" customWidth="1"/>
    <col min="11269" max="11269" width="18.88671875" customWidth="1"/>
    <col min="11270" max="11270" width="15.88671875" customWidth="1"/>
    <col min="11271" max="11271" width="14.44140625" customWidth="1"/>
    <col min="11272" max="11272" width="14.33203125" customWidth="1"/>
    <col min="11273" max="11273" width="23.33203125" customWidth="1"/>
    <col min="11274" max="11274" width="14" customWidth="1"/>
    <col min="11275" max="11275" width="15.5546875" customWidth="1"/>
    <col min="11521" max="11521" width="7.33203125" customWidth="1"/>
    <col min="11522" max="11522" width="22.109375" customWidth="1"/>
    <col min="11523" max="11523" width="14.44140625" customWidth="1"/>
    <col min="11524" max="11524" width="13.5546875" customWidth="1"/>
    <col min="11525" max="11525" width="18.88671875" customWidth="1"/>
    <col min="11526" max="11526" width="15.88671875" customWidth="1"/>
    <col min="11527" max="11527" width="14.44140625" customWidth="1"/>
    <col min="11528" max="11528" width="14.33203125" customWidth="1"/>
    <col min="11529" max="11529" width="23.33203125" customWidth="1"/>
    <col min="11530" max="11530" width="14" customWidth="1"/>
    <col min="11531" max="11531" width="15.5546875" customWidth="1"/>
    <col min="11777" max="11777" width="7.33203125" customWidth="1"/>
    <col min="11778" max="11778" width="22.109375" customWidth="1"/>
    <col min="11779" max="11779" width="14.44140625" customWidth="1"/>
    <col min="11780" max="11780" width="13.5546875" customWidth="1"/>
    <col min="11781" max="11781" width="18.88671875" customWidth="1"/>
    <col min="11782" max="11782" width="15.88671875" customWidth="1"/>
    <col min="11783" max="11783" width="14.44140625" customWidth="1"/>
    <col min="11784" max="11784" width="14.33203125" customWidth="1"/>
    <col min="11785" max="11785" width="23.33203125" customWidth="1"/>
    <col min="11786" max="11786" width="14" customWidth="1"/>
    <col min="11787" max="11787" width="15.5546875" customWidth="1"/>
    <col min="12033" max="12033" width="7.33203125" customWidth="1"/>
    <col min="12034" max="12034" width="22.109375" customWidth="1"/>
    <col min="12035" max="12035" width="14.44140625" customWidth="1"/>
    <col min="12036" max="12036" width="13.5546875" customWidth="1"/>
    <col min="12037" max="12037" width="18.88671875" customWidth="1"/>
    <col min="12038" max="12038" width="15.88671875" customWidth="1"/>
    <col min="12039" max="12039" width="14.44140625" customWidth="1"/>
    <col min="12040" max="12040" width="14.33203125" customWidth="1"/>
    <col min="12041" max="12041" width="23.33203125" customWidth="1"/>
    <col min="12042" max="12042" width="14" customWidth="1"/>
    <col min="12043" max="12043" width="15.5546875" customWidth="1"/>
    <col min="12289" max="12289" width="7.33203125" customWidth="1"/>
    <col min="12290" max="12290" width="22.109375" customWidth="1"/>
    <col min="12291" max="12291" width="14.44140625" customWidth="1"/>
    <col min="12292" max="12292" width="13.5546875" customWidth="1"/>
    <col min="12293" max="12293" width="18.88671875" customWidth="1"/>
    <col min="12294" max="12294" width="15.88671875" customWidth="1"/>
    <col min="12295" max="12295" width="14.44140625" customWidth="1"/>
    <col min="12296" max="12296" width="14.33203125" customWidth="1"/>
    <col min="12297" max="12297" width="23.33203125" customWidth="1"/>
    <col min="12298" max="12298" width="14" customWidth="1"/>
    <col min="12299" max="12299" width="15.5546875" customWidth="1"/>
    <col min="12545" max="12545" width="7.33203125" customWidth="1"/>
    <col min="12546" max="12546" width="22.109375" customWidth="1"/>
    <col min="12547" max="12547" width="14.44140625" customWidth="1"/>
    <col min="12548" max="12548" width="13.5546875" customWidth="1"/>
    <col min="12549" max="12549" width="18.88671875" customWidth="1"/>
    <col min="12550" max="12550" width="15.88671875" customWidth="1"/>
    <col min="12551" max="12551" width="14.44140625" customWidth="1"/>
    <col min="12552" max="12552" width="14.33203125" customWidth="1"/>
    <col min="12553" max="12553" width="23.33203125" customWidth="1"/>
    <col min="12554" max="12554" width="14" customWidth="1"/>
    <col min="12555" max="12555" width="15.5546875" customWidth="1"/>
    <col min="12801" max="12801" width="7.33203125" customWidth="1"/>
    <col min="12802" max="12802" width="22.109375" customWidth="1"/>
    <col min="12803" max="12803" width="14.44140625" customWidth="1"/>
    <col min="12804" max="12804" width="13.5546875" customWidth="1"/>
    <col min="12805" max="12805" width="18.88671875" customWidth="1"/>
    <col min="12806" max="12806" width="15.88671875" customWidth="1"/>
    <col min="12807" max="12807" width="14.44140625" customWidth="1"/>
    <col min="12808" max="12808" width="14.33203125" customWidth="1"/>
    <col min="12809" max="12809" width="23.33203125" customWidth="1"/>
    <col min="12810" max="12810" width="14" customWidth="1"/>
    <col min="12811" max="12811" width="15.5546875" customWidth="1"/>
    <col min="13057" max="13057" width="7.33203125" customWidth="1"/>
    <col min="13058" max="13058" width="22.109375" customWidth="1"/>
    <col min="13059" max="13059" width="14.44140625" customWidth="1"/>
    <col min="13060" max="13060" width="13.5546875" customWidth="1"/>
    <col min="13061" max="13061" width="18.88671875" customWidth="1"/>
    <col min="13062" max="13062" width="15.88671875" customWidth="1"/>
    <col min="13063" max="13063" width="14.44140625" customWidth="1"/>
    <col min="13064" max="13064" width="14.33203125" customWidth="1"/>
    <col min="13065" max="13065" width="23.33203125" customWidth="1"/>
    <col min="13066" max="13066" width="14" customWidth="1"/>
    <col min="13067" max="13067" width="15.5546875" customWidth="1"/>
    <col min="13313" max="13313" width="7.33203125" customWidth="1"/>
    <col min="13314" max="13314" width="22.109375" customWidth="1"/>
    <col min="13315" max="13315" width="14.44140625" customWidth="1"/>
    <col min="13316" max="13316" width="13.5546875" customWidth="1"/>
    <col min="13317" max="13317" width="18.88671875" customWidth="1"/>
    <col min="13318" max="13318" width="15.88671875" customWidth="1"/>
    <col min="13319" max="13319" width="14.44140625" customWidth="1"/>
    <col min="13320" max="13320" width="14.33203125" customWidth="1"/>
    <col min="13321" max="13321" width="23.33203125" customWidth="1"/>
    <col min="13322" max="13322" width="14" customWidth="1"/>
    <col min="13323" max="13323" width="15.5546875" customWidth="1"/>
    <col min="13569" max="13569" width="7.33203125" customWidth="1"/>
    <col min="13570" max="13570" width="22.109375" customWidth="1"/>
    <col min="13571" max="13571" width="14.44140625" customWidth="1"/>
    <col min="13572" max="13572" width="13.5546875" customWidth="1"/>
    <col min="13573" max="13573" width="18.88671875" customWidth="1"/>
    <col min="13574" max="13574" width="15.88671875" customWidth="1"/>
    <col min="13575" max="13575" width="14.44140625" customWidth="1"/>
    <col min="13576" max="13576" width="14.33203125" customWidth="1"/>
    <col min="13577" max="13577" width="23.33203125" customWidth="1"/>
    <col min="13578" max="13578" width="14" customWidth="1"/>
    <col min="13579" max="13579" width="15.5546875" customWidth="1"/>
    <col min="13825" max="13825" width="7.33203125" customWidth="1"/>
    <col min="13826" max="13826" width="22.109375" customWidth="1"/>
    <col min="13827" max="13827" width="14.44140625" customWidth="1"/>
    <col min="13828" max="13828" width="13.5546875" customWidth="1"/>
    <col min="13829" max="13829" width="18.88671875" customWidth="1"/>
    <col min="13830" max="13830" width="15.88671875" customWidth="1"/>
    <col min="13831" max="13831" width="14.44140625" customWidth="1"/>
    <col min="13832" max="13832" width="14.33203125" customWidth="1"/>
    <col min="13833" max="13833" width="23.33203125" customWidth="1"/>
    <col min="13834" max="13834" width="14" customWidth="1"/>
    <col min="13835" max="13835" width="15.5546875" customWidth="1"/>
    <col min="14081" max="14081" width="7.33203125" customWidth="1"/>
    <col min="14082" max="14082" width="22.109375" customWidth="1"/>
    <col min="14083" max="14083" width="14.44140625" customWidth="1"/>
    <col min="14084" max="14084" width="13.5546875" customWidth="1"/>
    <col min="14085" max="14085" width="18.88671875" customWidth="1"/>
    <col min="14086" max="14086" width="15.88671875" customWidth="1"/>
    <col min="14087" max="14087" width="14.44140625" customWidth="1"/>
    <col min="14088" max="14088" width="14.33203125" customWidth="1"/>
    <col min="14089" max="14089" width="23.33203125" customWidth="1"/>
    <col min="14090" max="14090" width="14" customWidth="1"/>
    <col min="14091" max="14091" width="15.5546875" customWidth="1"/>
    <col min="14337" max="14337" width="7.33203125" customWidth="1"/>
    <col min="14338" max="14338" width="22.109375" customWidth="1"/>
    <col min="14339" max="14339" width="14.44140625" customWidth="1"/>
    <col min="14340" max="14340" width="13.5546875" customWidth="1"/>
    <col min="14341" max="14341" width="18.88671875" customWidth="1"/>
    <col min="14342" max="14342" width="15.88671875" customWidth="1"/>
    <col min="14343" max="14343" width="14.44140625" customWidth="1"/>
    <col min="14344" max="14344" width="14.33203125" customWidth="1"/>
    <col min="14345" max="14345" width="23.33203125" customWidth="1"/>
    <col min="14346" max="14346" width="14" customWidth="1"/>
    <col min="14347" max="14347" width="15.5546875" customWidth="1"/>
    <col min="14593" max="14593" width="7.33203125" customWidth="1"/>
    <col min="14594" max="14594" width="22.109375" customWidth="1"/>
    <col min="14595" max="14595" width="14.44140625" customWidth="1"/>
    <col min="14596" max="14596" width="13.5546875" customWidth="1"/>
    <col min="14597" max="14597" width="18.88671875" customWidth="1"/>
    <col min="14598" max="14598" width="15.88671875" customWidth="1"/>
    <col min="14599" max="14599" width="14.44140625" customWidth="1"/>
    <col min="14600" max="14600" width="14.33203125" customWidth="1"/>
    <col min="14601" max="14601" width="23.33203125" customWidth="1"/>
    <col min="14602" max="14602" width="14" customWidth="1"/>
    <col min="14603" max="14603" width="15.5546875" customWidth="1"/>
    <col min="14849" max="14849" width="7.33203125" customWidth="1"/>
    <col min="14850" max="14850" width="22.109375" customWidth="1"/>
    <col min="14851" max="14851" width="14.44140625" customWidth="1"/>
    <col min="14852" max="14852" width="13.5546875" customWidth="1"/>
    <col min="14853" max="14853" width="18.88671875" customWidth="1"/>
    <col min="14854" max="14854" width="15.88671875" customWidth="1"/>
    <col min="14855" max="14855" width="14.44140625" customWidth="1"/>
    <col min="14856" max="14856" width="14.33203125" customWidth="1"/>
    <col min="14857" max="14857" width="23.33203125" customWidth="1"/>
    <col min="14858" max="14858" width="14" customWidth="1"/>
    <col min="14859" max="14859" width="15.5546875" customWidth="1"/>
    <col min="15105" max="15105" width="7.33203125" customWidth="1"/>
    <col min="15106" max="15106" width="22.109375" customWidth="1"/>
    <col min="15107" max="15107" width="14.44140625" customWidth="1"/>
    <col min="15108" max="15108" width="13.5546875" customWidth="1"/>
    <col min="15109" max="15109" width="18.88671875" customWidth="1"/>
    <col min="15110" max="15110" width="15.88671875" customWidth="1"/>
    <col min="15111" max="15111" width="14.44140625" customWidth="1"/>
    <col min="15112" max="15112" width="14.33203125" customWidth="1"/>
    <col min="15113" max="15113" width="23.33203125" customWidth="1"/>
    <col min="15114" max="15114" width="14" customWidth="1"/>
    <col min="15115" max="15115" width="15.5546875" customWidth="1"/>
    <col min="15361" max="15361" width="7.33203125" customWidth="1"/>
    <col min="15362" max="15362" width="22.109375" customWidth="1"/>
    <col min="15363" max="15363" width="14.44140625" customWidth="1"/>
    <col min="15364" max="15364" width="13.5546875" customWidth="1"/>
    <col min="15365" max="15365" width="18.88671875" customWidth="1"/>
    <col min="15366" max="15366" width="15.88671875" customWidth="1"/>
    <col min="15367" max="15367" width="14.44140625" customWidth="1"/>
    <col min="15368" max="15368" width="14.33203125" customWidth="1"/>
    <col min="15369" max="15369" width="23.33203125" customWidth="1"/>
    <col min="15370" max="15370" width="14" customWidth="1"/>
    <col min="15371" max="15371" width="15.5546875" customWidth="1"/>
    <col min="15617" max="15617" width="7.33203125" customWidth="1"/>
    <col min="15618" max="15618" width="22.109375" customWidth="1"/>
    <col min="15619" max="15619" width="14.44140625" customWidth="1"/>
    <col min="15620" max="15620" width="13.5546875" customWidth="1"/>
    <col min="15621" max="15621" width="18.88671875" customWidth="1"/>
    <col min="15622" max="15622" width="15.88671875" customWidth="1"/>
    <col min="15623" max="15623" width="14.44140625" customWidth="1"/>
    <col min="15624" max="15624" width="14.33203125" customWidth="1"/>
    <col min="15625" max="15625" width="23.33203125" customWidth="1"/>
    <col min="15626" max="15626" width="14" customWidth="1"/>
    <col min="15627" max="15627" width="15.5546875" customWidth="1"/>
    <col min="15873" max="15873" width="7.33203125" customWidth="1"/>
    <col min="15874" max="15874" width="22.109375" customWidth="1"/>
    <col min="15875" max="15875" width="14.44140625" customWidth="1"/>
    <col min="15876" max="15876" width="13.5546875" customWidth="1"/>
    <col min="15877" max="15877" width="18.88671875" customWidth="1"/>
    <col min="15878" max="15878" width="15.88671875" customWidth="1"/>
    <col min="15879" max="15879" width="14.44140625" customWidth="1"/>
    <col min="15880" max="15880" width="14.33203125" customWidth="1"/>
    <col min="15881" max="15881" width="23.33203125" customWidth="1"/>
    <col min="15882" max="15882" width="14" customWidth="1"/>
    <col min="15883" max="15883" width="15.5546875" customWidth="1"/>
    <col min="16129" max="16129" width="7.33203125" customWidth="1"/>
    <col min="16130" max="16130" width="22.109375" customWidth="1"/>
    <col min="16131" max="16131" width="14.44140625" customWidth="1"/>
    <col min="16132" max="16132" width="13.5546875" customWidth="1"/>
    <col min="16133" max="16133" width="18.88671875" customWidth="1"/>
    <col min="16134" max="16134" width="15.88671875" customWidth="1"/>
    <col min="16135" max="16135" width="14.44140625" customWidth="1"/>
    <col min="16136" max="16136" width="14.33203125" customWidth="1"/>
    <col min="16137" max="16137" width="23.3320312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78</v>
      </c>
      <c r="N2" s="6"/>
      <c r="O2" s="6"/>
      <c r="P2" s="6"/>
    </row>
    <row r="3" spans="1:16" ht="61.5" customHeight="1" x14ac:dyDescent="0.3">
      <c r="A3" s="3"/>
      <c r="B3" s="7" t="s">
        <v>160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43.5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x14ac:dyDescent="0.3">
      <c r="A7" s="15"/>
      <c r="B7" s="16" t="s">
        <v>161</v>
      </c>
      <c r="C7" s="17">
        <v>116.43</v>
      </c>
      <c r="D7" s="17"/>
      <c r="E7" s="18"/>
      <c r="F7" s="19">
        <f>SUM(C7,D7)</f>
        <v>116.43</v>
      </c>
      <c r="G7" s="16"/>
      <c r="H7" s="17"/>
      <c r="I7" s="18"/>
      <c r="J7" s="17"/>
      <c r="K7" s="20"/>
    </row>
    <row r="8" spans="1:16" ht="15.6" x14ac:dyDescent="0.3">
      <c r="A8" s="15">
        <v>1</v>
      </c>
      <c r="B8" s="16" t="s">
        <v>162</v>
      </c>
      <c r="C8" s="17"/>
      <c r="D8" s="74">
        <v>5.19</v>
      </c>
      <c r="E8" s="74" t="s">
        <v>163</v>
      </c>
      <c r="F8" s="19">
        <f t="shared" ref="F8:F50" si="0">SUM(C8,D8)</f>
        <v>5.19</v>
      </c>
      <c r="G8" s="16"/>
      <c r="H8" s="74"/>
      <c r="I8" s="74" t="s">
        <v>163</v>
      </c>
      <c r="J8" s="74">
        <v>5.16</v>
      </c>
      <c r="K8" s="20">
        <v>0</v>
      </c>
    </row>
    <row r="9" spans="1:16" ht="15.6" x14ac:dyDescent="0.3">
      <c r="A9" s="15"/>
      <c r="B9" s="16"/>
      <c r="C9" s="17"/>
      <c r="D9" s="74">
        <v>3.72</v>
      </c>
      <c r="E9" s="74" t="s">
        <v>164</v>
      </c>
      <c r="F9" s="19">
        <f t="shared" si="0"/>
        <v>3.72</v>
      </c>
      <c r="G9" s="16"/>
      <c r="H9" s="17"/>
      <c r="I9" s="74" t="s">
        <v>164</v>
      </c>
      <c r="J9" s="17">
        <v>3.72</v>
      </c>
      <c r="K9" s="20">
        <v>0</v>
      </c>
    </row>
    <row r="10" spans="1:16" ht="46.8" x14ac:dyDescent="0.3">
      <c r="A10" s="15"/>
      <c r="B10" s="16"/>
      <c r="C10" s="17"/>
      <c r="D10" s="74">
        <v>3.5348600000000001</v>
      </c>
      <c r="E10" s="74" t="s">
        <v>165</v>
      </c>
      <c r="F10" s="19">
        <f t="shared" si="0"/>
        <v>3.5348600000000001</v>
      </c>
      <c r="G10" s="16"/>
      <c r="H10" s="17"/>
      <c r="I10" s="74" t="s">
        <v>165</v>
      </c>
      <c r="J10" s="17">
        <v>3.5348600000000001</v>
      </c>
      <c r="K10" s="20">
        <v>0</v>
      </c>
    </row>
    <row r="11" spans="1:16" ht="31.5" customHeight="1" x14ac:dyDescent="0.3">
      <c r="A11" s="15"/>
      <c r="B11" s="16"/>
      <c r="C11" s="17"/>
      <c r="D11" s="74">
        <v>0.5</v>
      </c>
      <c r="E11" s="74" t="s">
        <v>166</v>
      </c>
      <c r="F11" s="19">
        <f t="shared" si="0"/>
        <v>0.5</v>
      </c>
      <c r="G11" s="16"/>
      <c r="H11" s="17"/>
      <c r="I11" s="74" t="s">
        <v>166</v>
      </c>
      <c r="J11" s="17">
        <v>0.5</v>
      </c>
      <c r="K11" s="20">
        <v>0</v>
      </c>
    </row>
    <row r="12" spans="1:16" ht="32.25" customHeight="1" x14ac:dyDescent="0.3">
      <c r="A12" s="15"/>
      <c r="B12" s="16"/>
      <c r="C12" s="17"/>
      <c r="D12" s="74">
        <v>3.3</v>
      </c>
      <c r="E12" s="74" t="s">
        <v>167</v>
      </c>
      <c r="F12" s="19">
        <f t="shared" si="0"/>
        <v>3.3</v>
      </c>
      <c r="G12" s="21"/>
      <c r="H12" s="17"/>
      <c r="I12" s="74" t="s">
        <v>167</v>
      </c>
      <c r="J12" s="17">
        <v>3.3</v>
      </c>
      <c r="K12" s="20">
        <v>0</v>
      </c>
    </row>
    <row r="13" spans="1:16" ht="31.2" x14ac:dyDescent="0.3">
      <c r="A13" s="15"/>
      <c r="B13" s="16"/>
      <c r="C13" s="17"/>
      <c r="D13" s="74">
        <v>2.5600100000000001</v>
      </c>
      <c r="E13" s="18" t="s">
        <v>168</v>
      </c>
      <c r="F13" s="19">
        <f t="shared" si="0"/>
        <v>2.5600100000000001</v>
      </c>
      <c r="G13" s="21"/>
      <c r="H13" s="17"/>
      <c r="I13" s="18" t="s">
        <v>168</v>
      </c>
      <c r="J13" s="17">
        <v>2.5600100000000001</v>
      </c>
      <c r="K13" s="20">
        <v>0</v>
      </c>
    </row>
    <row r="14" spans="1:16" ht="32.25" customHeight="1" x14ac:dyDescent="0.3">
      <c r="A14" s="15">
        <v>2</v>
      </c>
      <c r="B14" s="18" t="s">
        <v>169</v>
      </c>
      <c r="C14" s="17">
        <v>40.183</v>
      </c>
      <c r="D14" s="74"/>
      <c r="E14" s="18"/>
      <c r="F14" s="19">
        <f t="shared" si="0"/>
        <v>40.183</v>
      </c>
      <c r="G14" s="16">
        <v>2220</v>
      </c>
      <c r="H14" s="17">
        <v>2.10168</v>
      </c>
      <c r="I14" s="18" t="s">
        <v>170</v>
      </c>
      <c r="J14" s="74"/>
      <c r="K14" s="20">
        <v>0</v>
      </c>
    </row>
    <row r="15" spans="1:16" ht="15.6" x14ac:dyDescent="0.3">
      <c r="A15" s="21"/>
      <c r="B15" s="18"/>
      <c r="C15" s="17"/>
      <c r="D15" s="74"/>
      <c r="E15" s="18"/>
      <c r="F15" s="19">
        <f t="shared" si="0"/>
        <v>0</v>
      </c>
      <c r="G15" s="16">
        <v>2210</v>
      </c>
      <c r="H15" s="17">
        <v>17.5</v>
      </c>
      <c r="I15" s="18" t="s">
        <v>171</v>
      </c>
      <c r="J15" s="74"/>
      <c r="K15" s="20">
        <v>0</v>
      </c>
    </row>
    <row r="16" spans="1:16" ht="63.75" customHeight="1" x14ac:dyDescent="0.3">
      <c r="A16" s="21"/>
      <c r="B16" s="16"/>
      <c r="C16" s="17"/>
      <c r="D16" s="74"/>
      <c r="E16" s="18"/>
      <c r="F16" s="19">
        <f t="shared" si="0"/>
        <v>0</v>
      </c>
      <c r="G16" s="16"/>
      <c r="H16" s="17"/>
      <c r="I16" s="18"/>
      <c r="J16" s="74"/>
      <c r="K16" s="20">
        <v>0</v>
      </c>
    </row>
    <row r="17" spans="1:11" ht="15.6" x14ac:dyDescent="0.3">
      <c r="A17" s="15"/>
      <c r="B17" s="16"/>
      <c r="C17" s="17"/>
      <c r="D17" s="74"/>
      <c r="E17" s="18"/>
      <c r="F17" s="19">
        <f t="shared" si="0"/>
        <v>0</v>
      </c>
      <c r="G17" s="16"/>
      <c r="H17" s="17"/>
      <c r="I17" s="18"/>
      <c r="J17" s="74"/>
      <c r="K17" s="20">
        <v>0</v>
      </c>
    </row>
    <row r="18" spans="1:11" ht="15.6" x14ac:dyDescent="0.3">
      <c r="A18" s="21"/>
      <c r="B18" s="16"/>
      <c r="C18" s="17"/>
      <c r="D18" s="74"/>
      <c r="E18" s="18"/>
      <c r="F18" s="19">
        <f>SUM(C18,D18)</f>
        <v>0</v>
      </c>
      <c r="G18" s="16"/>
      <c r="H18" s="17"/>
      <c r="I18" s="18"/>
      <c r="J18" s="74"/>
      <c r="K18" s="20">
        <v>0</v>
      </c>
    </row>
    <row r="19" spans="1:11" ht="15.6" x14ac:dyDescent="0.3">
      <c r="A19" s="15"/>
      <c r="B19" s="16"/>
      <c r="C19" s="17"/>
      <c r="D19" s="74"/>
      <c r="E19" s="18"/>
      <c r="F19" s="19">
        <f>SUM(C19,D19)</f>
        <v>0</v>
      </c>
      <c r="G19" s="16"/>
      <c r="H19" s="17"/>
      <c r="I19" s="18"/>
      <c r="J19" s="74"/>
      <c r="K19" s="20">
        <v>0</v>
      </c>
    </row>
    <row r="20" spans="1:11" ht="15.6" x14ac:dyDescent="0.3">
      <c r="A20" s="15"/>
      <c r="B20" s="16"/>
      <c r="C20" s="17"/>
      <c r="D20" s="74"/>
      <c r="E20" s="18"/>
      <c r="F20" s="19">
        <f t="shared" si="0"/>
        <v>0</v>
      </c>
      <c r="G20" s="16"/>
      <c r="H20" s="17"/>
      <c r="I20" s="18"/>
      <c r="J20" s="74"/>
      <c r="K20" s="20">
        <v>0</v>
      </c>
    </row>
    <row r="21" spans="1:11" ht="15.6" x14ac:dyDescent="0.3">
      <c r="A21" s="15"/>
      <c r="B21" s="16"/>
      <c r="C21" s="17"/>
      <c r="D21" s="74"/>
      <c r="E21" s="18"/>
      <c r="F21" s="19">
        <f t="shared" si="0"/>
        <v>0</v>
      </c>
      <c r="G21" s="16"/>
      <c r="H21" s="17"/>
      <c r="I21" s="18"/>
      <c r="J21" s="74"/>
      <c r="K21" s="20">
        <v>0</v>
      </c>
    </row>
    <row r="22" spans="1:11" ht="15.6" x14ac:dyDescent="0.3">
      <c r="A22" s="15"/>
      <c r="B22" s="16"/>
      <c r="C22" s="17"/>
      <c r="D22" s="74"/>
      <c r="E22" s="18"/>
      <c r="F22" s="19">
        <f t="shared" si="0"/>
        <v>0</v>
      </c>
      <c r="G22" s="16"/>
      <c r="H22" s="17"/>
      <c r="I22" s="18"/>
      <c r="J22" s="74"/>
      <c r="K22" s="20">
        <v>0</v>
      </c>
    </row>
    <row r="23" spans="1:11" ht="15.6" x14ac:dyDescent="0.3">
      <c r="A23" s="15"/>
      <c r="B23" s="16"/>
      <c r="C23" s="17"/>
      <c r="D23" s="74"/>
      <c r="E23" s="18"/>
      <c r="F23" s="19">
        <f t="shared" si="0"/>
        <v>0</v>
      </c>
      <c r="G23" s="16"/>
      <c r="H23" s="17"/>
      <c r="I23" s="18"/>
      <c r="J23" s="74"/>
      <c r="K23" s="20">
        <v>0</v>
      </c>
    </row>
    <row r="24" spans="1:11" ht="15.6" x14ac:dyDescent="0.3">
      <c r="A24" s="15"/>
      <c r="B24" s="16"/>
      <c r="C24" s="17"/>
      <c r="D24" s="74"/>
      <c r="E24" s="18"/>
      <c r="F24" s="19">
        <f t="shared" si="0"/>
        <v>0</v>
      </c>
      <c r="G24" s="16"/>
      <c r="H24" s="17"/>
      <c r="I24" s="18"/>
      <c r="J24" s="74"/>
      <c r="K24" s="20">
        <v>0</v>
      </c>
    </row>
    <row r="25" spans="1:11" ht="55.5" customHeight="1" x14ac:dyDescent="0.3">
      <c r="A25" s="21"/>
      <c r="B25" s="18"/>
      <c r="C25" s="17"/>
      <c r="D25" s="74"/>
      <c r="E25" s="18"/>
      <c r="F25" s="19">
        <f t="shared" si="0"/>
        <v>0</v>
      </c>
      <c r="G25" s="16"/>
      <c r="H25" s="17"/>
      <c r="I25" s="18"/>
      <c r="J25" s="74"/>
      <c r="K25" s="20">
        <v>0</v>
      </c>
    </row>
    <row r="26" spans="1:11" ht="33" customHeight="1" x14ac:dyDescent="0.3">
      <c r="A26" s="21"/>
      <c r="B26" s="16"/>
      <c r="C26" s="17"/>
      <c r="D26" s="74"/>
      <c r="E26" s="18"/>
      <c r="F26" s="19">
        <f t="shared" si="0"/>
        <v>0</v>
      </c>
      <c r="G26" s="16"/>
      <c r="H26" s="17"/>
      <c r="I26" s="18"/>
      <c r="J26" s="74"/>
      <c r="K26" s="20">
        <v>0</v>
      </c>
    </row>
    <row r="27" spans="1:11" ht="15.6" x14ac:dyDescent="0.3">
      <c r="A27" s="15"/>
      <c r="B27" s="16"/>
      <c r="C27" s="17"/>
      <c r="D27" s="74"/>
      <c r="E27" s="18"/>
      <c r="F27" s="19">
        <f t="shared" si="0"/>
        <v>0</v>
      </c>
      <c r="G27" s="16"/>
      <c r="H27" s="17"/>
      <c r="I27" s="18"/>
      <c r="J27" s="74"/>
      <c r="K27" s="20">
        <v>0</v>
      </c>
    </row>
    <row r="28" spans="1:11" ht="15.6" x14ac:dyDescent="0.3">
      <c r="A28" s="15"/>
      <c r="B28" s="16"/>
      <c r="C28" s="17"/>
      <c r="D28" s="74"/>
      <c r="E28" s="18"/>
      <c r="F28" s="19">
        <f t="shared" si="0"/>
        <v>0</v>
      </c>
      <c r="G28" s="16"/>
      <c r="H28" s="17"/>
      <c r="I28" s="18"/>
      <c r="J28" s="74"/>
      <c r="K28" s="20">
        <v>0</v>
      </c>
    </row>
    <row r="29" spans="1:11" ht="15.6" x14ac:dyDescent="0.3">
      <c r="A29" s="15"/>
      <c r="B29" s="16"/>
      <c r="C29" s="17"/>
      <c r="D29" s="74"/>
      <c r="E29" s="18"/>
      <c r="F29" s="19">
        <f t="shared" si="0"/>
        <v>0</v>
      </c>
      <c r="G29" s="16"/>
      <c r="H29" s="17"/>
      <c r="I29" s="18"/>
      <c r="J29" s="74"/>
      <c r="K29" s="20">
        <v>0</v>
      </c>
    </row>
    <row r="30" spans="1:11" ht="15.6" x14ac:dyDescent="0.3">
      <c r="A30" s="15"/>
      <c r="B30" s="16"/>
      <c r="C30" s="17"/>
      <c r="D30" s="74"/>
      <c r="E30" s="18"/>
      <c r="F30" s="19">
        <f t="shared" si="0"/>
        <v>0</v>
      </c>
      <c r="G30" s="16"/>
      <c r="H30" s="17"/>
      <c r="I30" s="18"/>
      <c r="J30" s="74"/>
      <c r="K30" s="20">
        <v>0</v>
      </c>
    </row>
    <row r="31" spans="1:11" ht="15.6" x14ac:dyDescent="0.3">
      <c r="A31" s="15"/>
      <c r="B31" s="16"/>
      <c r="C31" s="17"/>
      <c r="D31" s="74"/>
      <c r="E31" s="18"/>
      <c r="F31" s="19">
        <f t="shared" si="0"/>
        <v>0</v>
      </c>
      <c r="G31" s="16"/>
      <c r="H31" s="17"/>
      <c r="I31" s="18"/>
      <c r="J31" s="74"/>
      <c r="K31" s="20">
        <v>0</v>
      </c>
    </row>
    <row r="32" spans="1:11" ht="15.6" x14ac:dyDescent="0.3">
      <c r="A32" s="15"/>
      <c r="B32" s="16"/>
      <c r="C32" s="17"/>
      <c r="D32" s="74"/>
      <c r="E32" s="18"/>
      <c r="F32" s="19">
        <f t="shared" si="0"/>
        <v>0</v>
      </c>
      <c r="G32" s="16"/>
      <c r="H32" s="17"/>
      <c r="I32" s="18"/>
      <c r="J32" s="74"/>
      <c r="K32" s="20">
        <v>0</v>
      </c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>
        <v>0</v>
      </c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>
        <v>0</v>
      </c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>
        <v>0</v>
      </c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>
        <v>0</v>
      </c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>
        <v>0</v>
      </c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>
        <v>0</v>
      </c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>
        <v>0</v>
      </c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>
        <v>0</v>
      </c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>
        <v>0</v>
      </c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>
        <v>0</v>
      </c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>
        <v>0</v>
      </c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>
        <v>0</v>
      </c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>
        <v>0</v>
      </c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>
        <v>0</v>
      </c>
    </row>
    <row r="47" spans="1:11" ht="15.6" x14ac:dyDescent="0.3">
      <c r="A47" s="34"/>
      <c r="B47" s="22"/>
      <c r="C47" s="35"/>
      <c r="D47" s="35"/>
      <c r="E47" s="36"/>
      <c r="F47" s="19">
        <f t="shared" si="0"/>
        <v>0</v>
      </c>
      <c r="G47" s="22"/>
      <c r="H47" s="35"/>
      <c r="I47" s="36"/>
      <c r="J47" s="35"/>
      <c r="K47" s="20">
        <v>0</v>
      </c>
    </row>
    <row r="48" spans="1:11" ht="15.6" x14ac:dyDescent="0.3">
      <c r="A48" s="34"/>
      <c r="B48" s="22"/>
      <c r="C48" s="35"/>
      <c r="D48" s="35"/>
      <c r="E48" s="36"/>
      <c r="F48" s="19">
        <f t="shared" si="0"/>
        <v>0</v>
      </c>
      <c r="G48" s="22"/>
      <c r="H48" s="35"/>
      <c r="I48" s="36"/>
      <c r="J48" s="35"/>
      <c r="K48" s="20">
        <v>0</v>
      </c>
    </row>
    <row r="49" spans="1:11" ht="15.6" x14ac:dyDescent="0.3">
      <c r="A49" s="34"/>
      <c r="B49" s="22"/>
      <c r="C49" s="35"/>
      <c r="D49" s="35"/>
      <c r="E49" s="36"/>
      <c r="F49" s="19">
        <f t="shared" si="0"/>
        <v>0</v>
      </c>
      <c r="G49" s="22"/>
      <c r="H49" s="35"/>
      <c r="I49" s="36"/>
      <c r="J49" s="35"/>
      <c r="K49" s="20">
        <v>0</v>
      </c>
    </row>
    <row r="50" spans="1:11" ht="15.6" x14ac:dyDescent="0.3">
      <c r="A50" s="22"/>
      <c r="B50" s="23" t="s">
        <v>42</v>
      </c>
      <c r="C50" s="24">
        <f>SUM(C7:C49)</f>
        <v>156.613</v>
      </c>
      <c r="D50" s="24">
        <f>SUM(D7:D49)</f>
        <v>18.804870000000001</v>
      </c>
      <c r="E50" s="25"/>
      <c r="F50" s="26">
        <f t="shared" si="0"/>
        <v>175.41786999999999</v>
      </c>
      <c r="G50" s="27"/>
      <c r="H50" s="24">
        <f>SUM(H7:H49)</f>
        <v>19.601680000000002</v>
      </c>
      <c r="I50" s="25"/>
      <c r="J50" s="24">
        <f>SUM(J7:J49)</f>
        <v>18.77487</v>
      </c>
      <c r="K50" s="28">
        <f>C50-H50</f>
        <v>137.01132000000001</v>
      </c>
    </row>
    <row r="53" spans="1:11" ht="15.6" x14ac:dyDescent="0.3">
      <c r="B53" s="29" t="s">
        <v>53</v>
      </c>
      <c r="F53" s="30"/>
      <c r="G53" s="31" t="s">
        <v>172</v>
      </c>
      <c r="H53" s="32"/>
    </row>
    <row r="54" spans="1:11" x14ac:dyDescent="0.3">
      <c r="B54" s="29"/>
      <c r="F54" s="33" t="s">
        <v>45</v>
      </c>
      <c r="G54" s="33"/>
      <c r="H54" s="33"/>
    </row>
    <row r="55" spans="1:11" ht="15.6" x14ac:dyDescent="0.3">
      <c r="B55" s="29" t="s">
        <v>46</v>
      </c>
      <c r="F55" s="30"/>
      <c r="G55" s="31" t="s">
        <v>173</v>
      </c>
      <c r="H55" s="32"/>
    </row>
    <row r="56" spans="1:11" x14ac:dyDescent="0.3">
      <c r="F56" s="33" t="s">
        <v>45</v>
      </c>
      <c r="G56" s="33"/>
      <c r="H56" s="33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8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20</vt:i4>
      </vt:variant>
    </vt:vector>
  </HeadingPairs>
  <TitlesOfParts>
    <vt:vector size="40" baseType="lpstr">
      <vt:lpstr>Олександрівська</vt:lpstr>
      <vt:lpstr>кмшкл</vt:lpstr>
      <vt:lpstr>кмдкл1</vt:lpstr>
      <vt:lpstr>кмдкл2</vt:lpstr>
      <vt:lpstr>дкл3</vt:lpstr>
      <vt:lpstr>дкл5</vt:lpstr>
      <vt:lpstr>дкл6</vt:lpstr>
      <vt:lpstr>дкл7</vt:lpstr>
      <vt:lpstr>дкл9</vt:lpstr>
      <vt:lpstr>кмл2</vt:lpstr>
      <vt:lpstr>бланк (10)</vt:lpstr>
      <vt:lpstr>кмкл5</vt:lpstr>
      <vt:lpstr>кмкл6</vt:lpstr>
      <vt:lpstr>кмкл7</vt:lpstr>
      <vt:lpstr>кмкл10</vt:lpstr>
      <vt:lpstr>кмкл12</vt:lpstr>
      <vt:lpstr>кл15под</vt:lpstr>
      <vt:lpstr>кмкл18</vt:lpstr>
      <vt:lpstr>кмкл11</vt:lpstr>
      <vt:lpstr>ТМО Санаторного лікування</vt:lpstr>
      <vt:lpstr>'бланк (10)'!Область_печати</vt:lpstr>
      <vt:lpstr>дкл3!Область_печати</vt:lpstr>
      <vt:lpstr>дкл5!Область_печати</vt:lpstr>
      <vt:lpstr>дкл6!Область_печати</vt:lpstr>
      <vt:lpstr>дкл7!Область_печати</vt:lpstr>
      <vt:lpstr>дкл9!Область_печати</vt:lpstr>
      <vt:lpstr>кл15под!Область_печати</vt:lpstr>
      <vt:lpstr>кмдкл1!Область_печати</vt:lpstr>
      <vt:lpstr>кмдкл2!Область_печати</vt:lpstr>
      <vt:lpstr>кмкл10!Область_печати</vt:lpstr>
      <vt:lpstr>кмкл11!Область_печати</vt:lpstr>
      <vt:lpstr>кмкл12!Область_печати</vt:lpstr>
      <vt:lpstr>кмкл18!Область_печати</vt:lpstr>
      <vt:lpstr>кмкл5!Область_печати</vt:lpstr>
      <vt:lpstr>кмкл6!Область_печати</vt:lpstr>
      <vt:lpstr>кмкл7!Область_печати</vt:lpstr>
      <vt:lpstr>кмл2!Область_печати</vt:lpstr>
      <vt:lpstr>кмшкл!Область_печати</vt:lpstr>
      <vt:lpstr>Олександрівська!Область_печати</vt:lpstr>
      <vt:lpstr>'ТМО Санаторного лікування'!Область_печати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buhgalter</cp:lastModifiedBy>
  <cp:lastPrinted>2017-09-07T05:44:19Z</cp:lastPrinted>
  <dcterms:created xsi:type="dcterms:W3CDTF">2017-09-06T12:41:31Z</dcterms:created>
  <dcterms:modified xsi:type="dcterms:W3CDTF">2021-07-15T08:24:43Z</dcterms:modified>
</cp:coreProperties>
</file>