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1080" windowWidth="17400" windowHeight="9960"/>
  </bookViews>
  <sheets>
    <sheet name="установи" sheetId="3" r:id="rId1"/>
  </sheets>
  <externalReferences>
    <externalReference r:id="rId2"/>
    <externalReference r:id="rId3"/>
  </externalReferences>
  <definedNames>
    <definedName name="_xlnm.Print_Area" localSheetId="0">установи!$A$1:$X$56</definedName>
    <definedName name="препарат" localSheetId="0">OFFSET([1]Списки!$A$1,1,0,COUNTA([1]Списки!$A$2:$A$969),1)</definedName>
    <definedName name="препарат">OFFSET([2]Списки!$A$1,1,0,COUNTA([2]Списки!$A$2:$A$969),1)</definedName>
  </definedNames>
  <calcPr calcId="145621" refMode="R1C1"/>
</workbook>
</file>

<file path=xl/calcChain.xml><?xml version="1.0" encoding="utf-8"?>
<calcChain xmlns="http://schemas.openxmlformats.org/spreadsheetml/2006/main">
  <c r="G9" i="3"/>
  <c r="G10" s="1"/>
  <c r="G12"/>
  <c r="G13"/>
  <c r="G14"/>
  <c r="G15"/>
  <c r="G18"/>
  <c r="G19" s="1"/>
  <c r="G21"/>
  <c r="G22"/>
  <c r="G23"/>
  <c r="G24"/>
  <c r="G27"/>
  <c r="G28" s="1"/>
  <c r="G30"/>
  <c r="G31" s="1"/>
  <c r="G33"/>
  <c r="G34"/>
  <c r="G35"/>
  <c r="G36"/>
  <c r="G39"/>
  <c r="G40"/>
  <c r="G41" s="1"/>
  <c r="G43"/>
  <c r="G44" s="1"/>
  <c r="G46"/>
  <c r="G47"/>
  <c r="G48"/>
  <c r="G37" l="1"/>
  <c r="G16"/>
  <c r="G25"/>
  <c r="G49"/>
  <c r="G50"/>
  <c r="O48" l="1"/>
  <c r="P48" s="1"/>
  <c r="O47"/>
  <c r="P47" s="1"/>
  <c r="O43"/>
  <c r="P43" s="1"/>
  <c r="P44" s="1"/>
  <c r="O40"/>
  <c r="P40" s="1"/>
  <c r="O39"/>
  <c r="P39" s="1"/>
  <c r="P41" s="1"/>
  <c r="O36"/>
  <c r="P36" s="1"/>
  <c r="O35"/>
  <c r="P35" s="1"/>
  <c r="O34"/>
  <c r="P34" s="1"/>
  <c r="O33"/>
  <c r="P33" s="1"/>
  <c r="O30"/>
  <c r="P30" s="1"/>
  <c r="P31" s="1"/>
  <c r="O27"/>
  <c r="P27" s="1"/>
  <c r="P28" s="1"/>
  <c r="O24"/>
  <c r="P24" s="1"/>
  <c r="O23"/>
  <c r="P23" s="1"/>
  <c r="O22"/>
  <c r="P22" s="1"/>
  <c r="O21"/>
  <c r="P21" s="1"/>
  <c r="O18"/>
  <c r="P18" s="1"/>
  <c r="P19" s="1"/>
  <c r="O15"/>
  <c r="P15" s="1"/>
  <c r="O14"/>
  <c r="P14" s="1"/>
  <c r="O13"/>
  <c r="P13" s="1"/>
  <c r="O12"/>
  <c r="P12" s="1"/>
  <c r="O9"/>
  <c r="P9" s="1"/>
  <c r="P10" s="1"/>
  <c r="L49"/>
  <c r="X48"/>
  <c r="L44"/>
  <c r="X43"/>
  <c r="L41"/>
  <c r="L37"/>
  <c r="X36"/>
  <c r="L31"/>
  <c r="L28"/>
  <c r="L25"/>
  <c r="X24"/>
  <c r="L19"/>
  <c r="L16"/>
  <c r="X15"/>
  <c r="X47"/>
  <c r="X39"/>
  <c r="X40"/>
  <c r="X35"/>
  <c r="X34"/>
  <c r="X33"/>
  <c r="X37" s="1"/>
  <c r="X30"/>
  <c r="X27"/>
  <c r="X23"/>
  <c r="X22"/>
  <c r="X21"/>
  <c r="X18"/>
  <c r="X19" s="1"/>
  <c r="X14"/>
  <c r="X13"/>
  <c r="X12"/>
  <c r="X9"/>
  <c r="X28"/>
  <c r="X44"/>
  <c r="X31"/>
  <c r="X41"/>
  <c r="L10"/>
  <c r="X10"/>
  <c r="P25" l="1"/>
  <c r="X25"/>
  <c r="P37"/>
  <c r="X16"/>
  <c r="P16"/>
  <c r="L50"/>
  <c r="X46"/>
  <c r="X49" s="1"/>
  <c r="P46"/>
  <c r="P49" s="1"/>
  <c r="X50" l="1"/>
  <c r="P50"/>
  <c r="X51" s="1"/>
  <c r="X56" l="1"/>
</calcChain>
</file>

<file path=xl/sharedStrings.xml><?xml version="1.0" encoding="utf-8"?>
<sst xmlns="http://schemas.openxmlformats.org/spreadsheetml/2006/main" count="102" uniqueCount="45">
  <si>
    <t>Форма № 2</t>
  </si>
  <si>
    <t>Назва постачальника</t>
  </si>
  <si>
    <t>Назва отримувача</t>
  </si>
  <si>
    <t>База спеціального медичного постачання м. Києва</t>
  </si>
  <si>
    <t>№ з/п</t>
  </si>
  <si>
    <t>Назва лікарського засобу, виробу медичного призначення</t>
  </si>
  <si>
    <t>Од. вим.</t>
  </si>
  <si>
    <t>Серія</t>
  </si>
  <si>
    <t>Ціна              за од.</t>
  </si>
  <si>
    <t>Термін придатності</t>
  </si>
  <si>
    <t>Використано у поточному місяці</t>
  </si>
  <si>
    <t xml:space="preserve">Передано ЛПЗ </t>
  </si>
  <si>
    <t>Кіл-ть</t>
  </si>
  <si>
    <t>Сума, грн.</t>
  </si>
  <si>
    <t>дата отримання</t>
  </si>
  <si>
    <t>№ накладної</t>
  </si>
  <si>
    <t>Наказ ГУОЗ</t>
  </si>
  <si>
    <t>Найменування ЛПЗ</t>
  </si>
  <si>
    <t>№</t>
  </si>
  <si>
    <t>дата</t>
  </si>
  <si>
    <t>шт</t>
  </si>
  <si>
    <t>Всього</t>
  </si>
  <si>
    <t>Разом по закладах</t>
  </si>
  <si>
    <t xml:space="preserve">Директор Бази спецмедпостачання </t>
  </si>
  <si>
    <t>О.В.Стрешенець</t>
  </si>
  <si>
    <t>Костюми біозахисту, по 20 шт. Zhejiang Ugly Duck, без бахіл</t>
  </si>
  <si>
    <t>Костюми біозахисту одноразові с бахілами, по 10 шт</t>
  </si>
  <si>
    <t>Маски N 95, по 50 шт</t>
  </si>
  <si>
    <t>Бахіли. по 5 шт</t>
  </si>
  <si>
    <t>Благодійний фонд КОРПОРАЦІЯ МОНСТРІВ</t>
  </si>
  <si>
    <t xml:space="preserve">КНП ЦПМСД №3 Шевченківського  району м. Києва </t>
  </si>
  <si>
    <t xml:space="preserve">КНП ЦПМСД №1 Солом'янського  району м. Києва </t>
  </si>
  <si>
    <t xml:space="preserve">КНП ЦПМСД №3 Святошинського району м. Києва </t>
  </si>
  <si>
    <t xml:space="preserve">КНП ЦПМСД №1 Святошинського району м. Києва </t>
  </si>
  <si>
    <t xml:space="preserve">КНП ЦПМСД №1 Подільського району м. Києва </t>
  </si>
  <si>
    <t xml:space="preserve">КНП ЦПМСД №1 Оболонського району м. Києва </t>
  </si>
  <si>
    <t xml:space="preserve">КНП ЦПМСД №2 Дніпровського району м. Києва </t>
  </si>
  <si>
    <t xml:space="preserve">КНП ЦПМСД №4 Деснянського  району м. Києва </t>
  </si>
  <si>
    <t xml:space="preserve">КНП ЦПМСД №1 Дарницького району м. Києва </t>
  </si>
  <si>
    <t>КНП КМКЛ №10</t>
  </si>
  <si>
    <t>Face mask N 95 EN 149:2001+A 1:2009</t>
  </si>
  <si>
    <t>Фактично отримано від БСМП за  поточний місяць 2021 року</t>
  </si>
  <si>
    <t>Залишок станом на 01.06.2021</t>
  </si>
  <si>
    <t>Зведений звіт про використання товарно-матеріальних цінностей (лікарських засобів, виробів медичного призначення), закуплених централізовано Департаментом охорони здоров'я за червень 2021року</t>
  </si>
  <si>
    <t>Залишок станом на 01.07.2021</t>
  </si>
</sst>
</file>

<file path=xl/styles.xml><?xml version="1.0" encoding="utf-8"?>
<styleSheet xmlns="http://schemas.openxmlformats.org/spreadsheetml/2006/main">
  <numFmts count="4">
    <numFmt numFmtId="164" formatCode="_-* #,##0.00\ _г_р_н_._-;\-* #,##0.00\ _г_р_н_._-;_-* &quot;-&quot;??\ _г_р_н_._-;_-@_-"/>
    <numFmt numFmtId="165" formatCode="dd/mm/yy;@"/>
    <numFmt numFmtId="166" formatCode="dd\.mm\.yy;@"/>
    <numFmt numFmtId="167" formatCode="_(* #,##0.00_);_(* \(#,##0.00\);_(* \-??_);_(@_)"/>
  </numFmts>
  <fonts count="23">
    <font>
      <sz val="10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9"/>
      <name val="Times New Roman"/>
      <family val="1"/>
      <charset val="204"/>
    </font>
    <font>
      <sz val="9"/>
      <name val="Arial"/>
      <family val="2"/>
      <charset val="204"/>
    </font>
    <font>
      <b/>
      <i/>
      <sz val="12"/>
      <name val="Times New Roman"/>
      <family val="1"/>
      <charset val="204"/>
    </font>
    <font>
      <sz val="12"/>
      <name val="Arial"/>
      <family val="2"/>
      <charset val="204"/>
    </font>
    <font>
      <b/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14"/>
      <name val="Times New Roman"/>
      <family val="1"/>
      <charset val="204"/>
    </font>
    <font>
      <sz val="9"/>
      <color indexed="8"/>
      <name val="Arial"/>
      <family val="2"/>
      <charset val="204"/>
    </font>
    <font>
      <b/>
      <sz val="12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9">
    <xf numFmtId="0" fontId="0" fillId="0" borderId="0"/>
    <xf numFmtId="0" fontId="19" fillId="0" borderId="0">
      <alignment horizontal="left" vertical="center"/>
    </xf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1" fillId="0" borderId="0" applyFill="0" applyBorder="0" applyAlignment="0" applyProtection="0"/>
    <xf numFmtId="164" fontId="1" fillId="0" borderId="0" applyFont="0" applyFill="0" applyBorder="0" applyAlignment="0" applyProtection="0"/>
  </cellStyleXfs>
  <cellXfs count="118">
    <xf numFmtId="0" fontId="0" fillId="0" borderId="0" xfId="0"/>
    <xf numFmtId="0" fontId="10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2" xfId="7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2" fontId="13" fillId="2" borderId="1" xfId="7" applyNumberFormat="1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textRotation="90" wrapText="1"/>
    </xf>
    <xf numFmtId="165" fontId="13" fillId="2" borderId="1" xfId="7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165" fontId="13" fillId="2" borderId="1" xfId="0" applyNumberFormat="1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3" xfId="0" applyNumberFormat="1" applyFont="1" applyFill="1" applyBorder="1" applyAlignment="1">
      <alignment horizontal="center" vertical="center" textRotation="90"/>
    </xf>
    <xf numFmtId="0" fontId="13" fillId="2" borderId="1" xfId="0" applyFont="1" applyFill="1" applyBorder="1" applyAlignment="1">
      <alignment horizontal="center" vertical="center" textRotation="90" wrapText="1"/>
    </xf>
    <xf numFmtId="49" fontId="12" fillId="2" borderId="1" xfId="7" applyNumberFormat="1" applyFont="1" applyFill="1" applyBorder="1" applyAlignment="1">
      <alignment horizontal="left" vertical="center" wrapText="1"/>
    </xf>
    <xf numFmtId="0" fontId="12" fillId="2" borderId="1" xfId="7" applyNumberFormat="1" applyFont="1" applyFill="1" applyBorder="1" applyAlignment="1">
      <alignment horizontal="center" vertical="center"/>
    </xf>
    <xf numFmtId="2" fontId="12" fillId="2" borderId="1" xfId="7" applyNumberFormat="1" applyFont="1" applyFill="1" applyBorder="1" applyAlignment="1">
      <alignment horizontal="center" vertical="center"/>
    </xf>
    <xf numFmtId="0" fontId="12" fillId="2" borderId="1" xfId="7" applyFont="1" applyFill="1" applyBorder="1" applyAlignment="1">
      <alignment horizontal="center" vertical="center"/>
    </xf>
    <xf numFmtId="14" fontId="12" fillId="2" borderId="1" xfId="7" applyNumberFormat="1" applyFont="1" applyFill="1" applyBorder="1" applyAlignment="1">
      <alignment horizontal="center" vertical="center"/>
    </xf>
    <xf numFmtId="165" fontId="12" fillId="2" borderId="1" xfId="7" applyNumberFormat="1" applyFont="1" applyFill="1" applyBorder="1" applyAlignment="1">
      <alignment horizontal="center" vertical="center"/>
    </xf>
    <xf numFmtId="0" fontId="13" fillId="2" borderId="1" xfId="7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 textRotation="90"/>
    </xf>
    <xf numFmtId="49" fontId="12" fillId="2" borderId="1" xfId="7" applyNumberFormat="1" applyFont="1" applyFill="1" applyBorder="1" applyAlignment="1">
      <alignment horizontal="center" vertical="center" wrapText="1"/>
    </xf>
    <xf numFmtId="166" fontId="12" fillId="2" borderId="1" xfId="7" applyNumberFormat="1" applyFont="1" applyFill="1" applyBorder="1" applyAlignment="1">
      <alignment horizontal="center" vertical="center"/>
    </xf>
    <xf numFmtId="0" fontId="15" fillId="2" borderId="1" xfId="7" applyFont="1" applyFill="1" applyBorder="1" applyAlignment="1">
      <alignment horizontal="center" vertical="center"/>
    </xf>
    <xf numFmtId="2" fontId="10" fillId="2" borderId="0" xfId="0" applyNumberFormat="1" applyFont="1" applyFill="1" applyBorder="1" applyAlignment="1">
      <alignment horizontal="center" vertical="center"/>
    </xf>
    <xf numFmtId="0" fontId="2" fillId="2" borderId="0" xfId="7" applyNumberFormat="1" applyFont="1" applyFill="1" applyAlignment="1">
      <alignment vertical="center"/>
    </xf>
    <xf numFmtId="0" fontId="3" fillId="2" borderId="0" xfId="7" applyFont="1" applyFill="1" applyAlignment="1">
      <alignment vertical="center" wrapText="1"/>
    </xf>
    <xf numFmtId="0" fontId="1" fillId="2" borderId="0" xfId="7" applyFill="1" applyAlignment="1">
      <alignment vertical="center"/>
    </xf>
    <xf numFmtId="0" fontId="1" fillId="2" borderId="0" xfId="7" applyFont="1" applyFill="1" applyAlignment="1">
      <alignment vertical="center"/>
    </xf>
    <xf numFmtId="0" fontId="4" fillId="2" borderId="0" xfId="7" applyFont="1" applyFill="1" applyBorder="1" applyAlignment="1">
      <alignment vertical="center"/>
    </xf>
    <xf numFmtId="0" fontId="4" fillId="2" borderId="0" xfId="7" applyFont="1" applyFill="1" applyAlignment="1">
      <alignment vertical="center"/>
    </xf>
    <xf numFmtId="165" fontId="1" fillId="2" borderId="0" xfId="7" applyNumberFormat="1" applyFill="1" applyAlignment="1">
      <alignment vertical="center"/>
    </xf>
    <xf numFmtId="0" fontId="5" fillId="2" borderId="0" xfId="7" applyNumberFormat="1" applyFont="1" applyFill="1" applyBorder="1" applyAlignment="1">
      <alignment horizontal="center" vertical="center"/>
    </xf>
    <xf numFmtId="0" fontId="6" fillId="2" borderId="0" xfId="7" applyFont="1" applyFill="1" applyAlignment="1">
      <alignment vertical="center"/>
    </xf>
    <xf numFmtId="0" fontId="7" fillId="2" borderId="0" xfId="7" applyNumberFormat="1" applyFont="1" applyFill="1" applyBorder="1" applyAlignment="1">
      <alignment horizontal="left" vertical="center"/>
    </xf>
    <xf numFmtId="0" fontId="7" fillId="2" borderId="0" xfId="7" applyFont="1" applyFill="1" applyBorder="1" applyAlignment="1">
      <alignment horizontal="left" vertical="center" wrapText="1"/>
    </xf>
    <xf numFmtId="0" fontId="7" fillId="2" borderId="0" xfId="7" applyFont="1" applyFill="1" applyBorder="1" applyAlignment="1">
      <alignment horizontal="left" vertical="center"/>
    </xf>
    <xf numFmtId="0" fontId="9" fillId="2" borderId="0" xfId="7" applyFont="1" applyFill="1" applyAlignment="1">
      <alignment vertical="center"/>
    </xf>
    <xf numFmtId="0" fontId="10" fillId="2" borderId="0" xfId="0" applyFont="1" applyFill="1" applyBorder="1" applyAlignment="1">
      <alignment vertical="center" wrapText="1"/>
    </xf>
    <xf numFmtId="165" fontId="10" fillId="2" borderId="1" xfId="0" applyNumberFormat="1" applyFont="1" applyFill="1" applyBorder="1" applyAlignment="1">
      <alignment horizontal="center" vertical="center" wrapText="1"/>
    </xf>
    <xf numFmtId="49" fontId="20" fillId="2" borderId="1" xfId="7" applyNumberFormat="1" applyFont="1" applyFill="1" applyBorder="1" applyAlignment="1">
      <alignment horizontal="center" vertical="center" wrapText="1"/>
    </xf>
    <xf numFmtId="0" fontId="16" fillId="2" borderId="0" xfId="7" applyNumberFormat="1" applyFont="1" applyFill="1" applyBorder="1" applyAlignment="1">
      <alignment horizontal="center" vertical="center"/>
    </xf>
    <xf numFmtId="49" fontId="10" fillId="2" borderId="0" xfId="7" applyNumberFormat="1" applyFont="1" applyFill="1" applyBorder="1" applyAlignment="1">
      <alignment horizontal="center" vertical="center" wrapText="1"/>
    </xf>
    <xf numFmtId="0" fontId="10" fillId="2" borderId="0" xfId="7" applyFont="1" applyFill="1" applyBorder="1" applyAlignment="1">
      <alignment horizontal="center" vertical="center"/>
    </xf>
    <xf numFmtId="2" fontId="11" fillId="2" borderId="0" xfId="7" applyNumberFormat="1" applyFont="1" applyFill="1" applyBorder="1" applyAlignment="1">
      <alignment horizontal="center" vertical="center"/>
    </xf>
    <xf numFmtId="14" fontId="10" fillId="2" borderId="0" xfId="7" applyNumberFormat="1" applyFont="1" applyFill="1" applyBorder="1" applyAlignment="1">
      <alignment horizontal="center" vertical="center"/>
    </xf>
    <xf numFmtId="2" fontId="10" fillId="2" borderId="0" xfId="7" applyNumberFormat="1" applyFont="1" applyFill="1" applyBorder="1" applyAlignment="1">
      <alignment horizontal="center" vertical="center"/>
    </xf>
    <xf numFmtId="0" fontId="16" fillId="2" borderId="0" xfId="7" applyFont="1" applyFill="1" applyBorder="1" applyAlignment="1">
      <alignment horizontal="center" vertical="center"/>
    </xf>
    <xf numFmtId="2" fontId="16" fillId="2" borderId="0" xfId="7" applyNumberFormat="1" applyFont="1" applyFill="1" applyBorder="1" applyAlignment="1">
      <alignment horizontal="center" vertical="center"/>
    </xf>
    <xf numFmtId="14" fontId="16" fillId="2" borderId="0" xfId="7" applyNumberFormat="1" applyFont="1" applyFill="1" applyBorder="1" applyAlignment="1">
      <alignment horizontal="center" vertical="center"/>
    </xf>
    <xf numFmtId="165" fontId="16" fillId="2" borderId="0" xfId="7" applyNumberFormat="1" applyFont="1" applyFill="1" applyBorder="1" applyAlignment="1">
      <alignment horizontal="center" vertical="center"/>
    </xf>
    <xf numFmtId="0" fontId="17" fillId="2" borderId="0" xfId="7" applyFont="1" applyFill="1" applyBorder="1" applyAlignment="1">
      <alignment horizontal="center" vertical="center"/>
    </xf>
    <xf numFmtId="2" fontId="13" fillId="2" borderId="0" xfId="7" applyNumberFormat="1" applyFont="1" applyFill="1" applyBorder="1" applyAlignment="1">
      <alignment horizontal="center" vertical="center"/>
    </xf>
    <xf numFmtId="2" fontId="1" fillId="2" borderId="0" xfId="7" applyNumberFormat="1" applyFill="1" applyAlignment="1">
      <alignment vertical="center"/>
    </xf>
    <xf numFmtId="0" fontId="16" fillId="2" borderId="0" xfId="0" applyNumberFormat="1" applyFont="1" applyFill="1" applyAlignment="1">
      <alignment vertical="center"/>
    </xf>
    <xf numFmtId="0" fontId="4" fillId="2" borderId="0" xfId="0" applyFont="1" applyFill="1"/>
    <xf numFmtId="165" fontId="1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2" fontId="1" fillId="2" borderId="0" xfId="0" applyNumberFormat="1" applyFont="1" applyFill="1"/>
    <xf numFmtId="49" fontId="3" fillId="2" borderId="0" xfId="7" applyNumberFormat="1" applyFont="1" applyFill="1" applyBorder="1" applyAlignment="1">
      <alignment horizontal="left" vertical="center" wrapText="1"/>
    </xf>
    <xf numFmtId="0" fontId="13" fillId="2" borderId="0" xfId="7" applyNumberFormat="1" applyFont="1" applyFill="1" applyBorder="1" applyAlignment="1">
      <alignment horizontal="center" vertical="center"/>
    </xf>
    <xf numFmtId="0" fontId="3" fillId="2" borderId="0" xfId="7" applyFont="1" applyFill="1" applyBorder="1" applyAlignment="1">
      <alignment horizontal="center" vertical="center"/>
    </xf>
    <xf numFmtId="14" fontId="3" fillId="2" borderId="0" xfId="7" applyNumberFormat="1" applyFont="1" applyFill="1" applyBorder="1" applyAlignment="1">
      <alignment horizontal="center" vertical="center"/>
    </xf>
    <xf numFmtId="2" fontId="3" fillId="2" borderId="0" xfId="7" applyNumberFormat="1" applyFont="1" applyFill="1" applyBorder="1" applyAlignment="1">
      <alignment horizontal="center" vertical="center"/>
    </xf>
    <xf numFmtId="0" fontId="13" fillId="2" borderId="0" xfId="7" applyFont="1" applyFill="1" applyBorder="1" applyAlignment="1">
      <alignment horizontal="center" vertical="center"/>
    </xf>
    <xf numFmtId="14" fontId="13" fillId="2" borderId="0" xfId="7" applyNumberFormat="1" applyFont="1" applyFill="1" applyBorder="1" applyAlignment="1">
      <alignment horizontal="center" vertical="center"/>
    </xf>
    <xf numFmtId="165" fontId="13" fillId="2" borderId="0" xfId="7" applyNumberFormat="1" applyFont="1" applyFill="1" applyBorder="1" applyAlignment="1">
      <alignment horizontal="center" vertical="center"/>
    </xf>
    <xf numFmtId="0" fontId="0" fillId="2" borderId="0" xfId="0" applyFill="1"/>
    <xf numFmtId="0" fontId="16" fillId="2" borderId="0" xfId="0" applyFont="1" applyFill="1" applyAlignment="1">
      <alignment horizontal="center"/>
    </xf>
    <xf numFmtId="0" fontId="4" fillId="2" borderId="0" xfId="7" applyFont="1" applyFill="1" applyAlignment="1">
      <alignment vertical="center" wrapText="1"/>
    </xf>
    <xf numFmtId="0" fontId="1" fillId="2" borderId="0" xfId="7" applyNumberFormat="1" applyFill="1" applyAlignment="1">
      <alignment vertical="center"/>
    </xf>
    <xf numFmtId="2" fontId="4" fillId="2" borderId="0" xfId="7" applyNumberFormat="1" applyFont="1" applyFill="1" applyAlignment="1">
      <alignment vertical="center"/>
    </xf>
    <xf numFmtId="0" fontId="1" fillId="2" borderId="0" xfId="7" applyFill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/>
    </xf>
    <xf numFmtId="0" fontId="12" fillId="2" borderId="2" xfId="7" applyNumberFormat="1" applyFont="1" applyFill="1" applyBorder="1" applyAlignment="1">
      <alignment horizontal="center" vertical="center"/>
    </xf>
    <xf numFmtId="0" fontId="18" fillId="2" borderId="0" xfId="0" applyFont="1" applyFill="1" applyAlignment="1">
      <alignment horizontal="right"/>
    </xf>
    <xf numFmtId="0" fontId="18" fillId="2" borderId="0" xfId="0" applyFont="1" applyFill="1" applyAlignment="1">
      <alignment horizontal="center"/>
    </xf>
    <xf numFmtId="0" fontId="10" fillId="2" borderId="9" xfId="0" applyFont="1" applyFill="1" applyBorder="1" applyAlignment="1">
      <alignment horizontal="center" vertical="center" textRotation="90"/>
    </xf>
    <xf numFmtId="0" fontId="10" fillId="2" borderId="3" xfId="0" applyFont="1" applyFill="1" applyBorder="1" applyAlignment="1">
      <alignment horizontal="center" vertical="center" textRotation="90"/>
    </xf>
    <xf numFmtId="0" fontId="10" fillId="2" borderId="1" xfId="0" applyFont="1" applyFill="1" applyBorder="1" applyAlignment="1">
      <alignment horizontal="center" vertical="center" wrapText="1"/>
    </xf>
    <xf numFmtId="0" fontId="12" fillId="2" borderId="2" xfId="7" applyNumberFormat="1" applyFont="1" applyFill="1" applyBorder="1" applyAlignment="1">
      <alignment horizontal="center" vertical="center"/>
    </xf>
    <xf numFmtId="0" fontId="12" fillId="2" borderId="7" xfId="7" applyNumberFormat="1" applyFont="1" applyFill="1" applyBorder="1" applyAlignment="1">
      <alignment horizontal="center" vertical="center"/>
    </xf>
    <xf numFmtId="0" fontId="12" fillId="2" borderId="8" xfId="7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2" fillId="2" borderId="1" xfId="7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textRotation="90" wrapText="1"/>
    </xf>
    <xf numFmtId="0" fontId="10" fillId="2" borderId="3" xfId="0" applyFont="1" applyFill="1" applyBorder="1" applyAlignment="1">
      <alignment horizontal="center" vertical="center" textRotation="90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textRotation="90" wrapText="1"/>
    </xf>
    <xf numFmtId="49" fontId="1" fillId="2" borderId="0" xfId="7" applyNumberForma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8" fillId="2" borderId="0" xfId="7" applyFont="1" applyFill="1" applyBorder="1" applyAlignment="1">
      <alignment horizontal="left" vertical="center"/>
    </xf>
    <xf numFmtId="0" fontId="7" fillId="2" borderId="5" xfId="7" applyFont="1" applyFill="1" applyBorder="1" applyAlignment="1">
      <alignment horizontal="left" vertical="center" wrapText="1"/>
    </xf>
    <xf numFmtId="0" fontId="8" fillId="2" borderId="5" xfId="7" applyFont="1" applyFill="1" applyBorder="1" applyAlignment="1">
      <alignment horizontal="center" vertical="center"/>
    </xf>
    <xf numFmtId="0" fontId="10" fillId="2" borderId="9" xfId="0" applyNumberFormat="1" applyFont="1" applyFill="1" applyBorder="1" applyAlignment="1">
      <alignment horizontal="center" vertical="center" textRotation="90"/>
    </xf>
    <xf numFmtId="0" fontId="10" fillId="2" borderId="3" xfId="0" applyNumberFormat="1" applyFont="1" applyFill="1" applyBorder="1" applyAlignment="1">
      <alignment horizontal="center" vertical="center" textRotation="90"/>
    </xf>
    <xf numFmtId="0" fontId="10" fillId="2" borderId="1" xfId="0" applyFont="1" applyFill="1" applyBorder="1" applyAlignment="1">
      <alignment horizontal="center" vertical="center" textRotation="90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</cellXfs>
  <cellStyles count="19">
    <cellStyle name="S8" xfId="1"/>
    <cellStyle name="Обычный" xfId="0" builtinId="0"/>
    <cellStyle name="Обычный 14" xfId="2"/>
    <cellStyle name="Обычный 2" xfId="3"/>
    <cellStyle name="Обычный 2 2" xfId="4"/>
    <cellStyle name="Обычный 2 3" xfId="5"/>
    <cellStyle name="Обычный 2 4" xfId="6"/>
    <cellStyle name="Обычный 3" xfId="7"/>
    <cellStyle name="Обычный 3 2" xfId="8"/>
    <cellStyle name="Обычный 3 3" xfId="9"/>
    <cellStyle name="Обычный 3 4" xfId="10"/>
    <cellStyle name="Обычный 4" xfId="11"/>
    <cellStyle name="Обычный 4 2" xfId="12"/>
    <cellStyle name="Обычный 5" xfId="13"/>
    <cellStyle name="Обычный 6" xfId="14"/>
    <cellStyle name="Обычный 7" xfId="15"/>
    <cellStyle name="Обычный 8" xfId="16"/>
    <cellStyle name="Финансовый 2" xfId="17"/>
    <cellStyle name="Финансовый 3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Downloads/Users/user/Downloads/DOCUME~1/user5/LOCALS~1/Temp/&#1030;&#1085;&#1089;&#1090;&#1088;(7)%20%2001.08.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DOCUME~1/user5/LOCALS~1/Temp/&#1030;&#1085;&#1089;&#1090;&#1088;(7)%20%2001.08.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"/>
      <sheetName val="КОНТРОЛЬ"/>
      <sheetName val="Звіт_Держ"/>
      <sheetName val="Пацієнти_Держ"/>
      <sheetName val="Розрахунок_Держ"/>
      <sheetName val="Прогноз_Держ"/>
      <sheetName val="Звіт_ГФ"/>
      <sheetName val="Пацієнти_ГФ"/>
      <sheetName val="Розрахунок_ГФ"/>
      <sheetName val="Прогноз_ГФ"/>
      <sheetName val="ПРОГНОЗ_загальний"/>
      <sheetName val="Списки"/>
      <sheetName val="Отчет о совместимости"/>
      <sheetName val="звірка з Ф5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Препарат АРТ</v>
          </cell>
        </row>
        <row r="2">
          <cell r="A2" t="str">
            <v>ABC</v>
          </cell>
        </row>
        <row r="3">
          <cell r="A3" t="str">
            <v>AZT 100</v>
          </cell>
        </row>
        <row r="4">
          <cell r="A4" t="str">
            <v>AZT 300</v>
          </cell>
        </row>
        <row r="5">
          <cell r="A5" t="str">
            <v>d4T</v>
          </cell>
        </row>
        <row r="6">
          <cell r="A6" t="str">
            <v>TDF</v>
          </cell>
        </row>
        <row r="7">
          <cell r="A7" t="str">
            <v>3TC</v>
          </cell>
        </row>
        <row r="8">
          <cell r="A8" t="str">
            <v>AZT/3TC</v>
          </cell>
        </row>
        <row r="9">
          <cell r="A9" t="str">
            <v>TDF/FTC</v>
          </cell>
        </row>
        <row r="10">
          <cell r="A10" t="str">
            <v>EFV 200</v>
          </cell>
        </row>
        <row r="11">
          <cell r="A11" t="str">
            <v>EFV 600</v>
          </cell>
        </row>
        <row r="12">
          <cell r="A12" t="str">
            <v>NVP</v>
          </cell>
        </row>
        <row r="13">
          <cell r="A13" t="str">
            <v>LPV/rtv 200/50</v>
          </cell>
        </row>
        <row r="14">
          <cell r="A14" t="str">
            <v>NFV</v>
          </cell>
        </row>
        <row r="15">
          <cell r="A15" t="str">
            <v>DRV 300</v>
          </cell>
        </row>
        <row r="16">
          <cell r="A16" t="str">
            <v>RTV</v>
          </cell>
        </row>
        <row r="17">
          <cell r="A17" t="str">
            <v>RAL</v>
          </cell>
        </row>
        <row r="18">
          <cell r="A18" t="str">
            <v>LPV/rtv 100/25</v>
          </cell>
        </row>
        <row r="19">
          <cell r="A19" t="str">
            <v>ABC fl</v>
          </cell>
        </row>
        <row r="20">
          <cell r="A20" t="str">
            <v>LPV/rtv fl</v>
          </cell>
        </row>
        <row r="21">
          <cell r="A21" t="str">
            <v>3TC fl</v>
          </cell>
        </row>
        <row r="22">
          <cell r="A22" t="str">
            <v>ddI 100</v>
          </cell>
        </row>
        <row r="23">
          <cell r="A23" t="str">
            <v>DRV 400</v>
          </cell>
        </row>
        <row r="24">
          <cell r="A24" t="str">
            <v>AZT fl</v>
          </cell>
        </row>
        <row r="25">
          <cell r="A25" t="str">
            <v>NVP fl</v>
          </cell>
        </row>
        <row r="26">
          <cell r="A26" t="str">
            <v>ETR</v>
          </cell>
        </row>
        <row r="27">
          <cell r="A27" t="str">
            <v>TDF/FTC/EFV</v>
          </cell>
        </row>
        <row r="28">
          <cell r="A28" t="str">
            <v>ABC/ЗТС</v>
          </cell>
        </row>
      </sheetData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"/>
      <sheetName val="КОНТРОЛЬ"/>
      <sheetName val="Звіт_Держ"/>
      <sheetName val="Пацієнти_Держ"/>
      <sheetName val="Розрахунок_Держ"/>
      <sheetName val="Прогноз_Держ"/>
      <sheetName val="Звіт_ГФ"/>
      <sheetName val="Пацієнти_ГФ"/>
      <sheetName val="Розрахунок_ГФ"/>
      <sheetName val="Прогноз_ГФ"/>
      <sheetName val="ПРОГНОЗ_загальний"/>
      <sheetName val="Списки"/>
      <sheetName val="Отчет о совместимости"/>
      <sheetName val="звірка з Ф5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Препарат АРТ</v>
          </cell>
        </row>
        <row r="2">
          <cell r="A2" t="str">
            <v>ABC</v>
          </cell>
        </row>
        <row r="3">
          <cell r="A3" t="str">
            <v>AZT 100</v>
          </cell>
        </row>
        <row r="4">
          <cell r="A4" t="str">
            <v>AZT 300</v>
          </cell>
        </row>
        <row r="5">
          <cell r="A5" t="str">
            <v>d4T</v>
          </cell>
        </row>
        <row r="6">
          <cell r="A6" t="str">
            <v>TDF</v>
          </cell>
        </row>
        <row r="7">
          <cell r="A7" t="str">
            <v>3TC</v>
          </cell>
        </row>
        <row r="8">
          <cell r="A8" t="str">
            <v>AZT/3TC</v>
          </cell>
        </row>
        <row r="9">
          <cell r="A9" t="str">
            <v>TDF/FTC</v>
          </cell>
        </row>
        <row r="10">
          <cell r="A10" t="str">
            <v>EFV 200</v>
          </cell>
        </row>
        <row r="11">
          <cell r="A11" t="str">
            <v>EFV 600</v>
          </cell>
        </row>
        <row r="12">
          <cell r="A12" t="str">
            <v>NVP</v>
          </cell>
        </row>
        <row r="13">
          <cell r="A13" t="str">
            <v>LPV/rtv 200/50</v>
          </cell>
        </row>
        <row r="14">
          <cell r="A14" t="str">
            <v>NFV</v>
          </cell>
        </row>
        <row r="15">
          <cell r="A15" t="str">
            <v>DRV 300</v>
          </cell>
        </row>
        <row r="16">
          <cell r="A16" t="str">
            <v>RTV</v>
          </cell>
        </row>
        <row r="17">
          <cell r="A17" t="str">
            <v>RAL</v>
          </cell>
        </row>
        <row r="18">
          <cell r="A18" t="str">
            <v>LPV/rtv 100/25</v>
          </cell>
        </row>
        <row r="19">
          <cell r="A19" t="str">
            <v>ABC fl</v>
          </cell>
        </row>
        <row r="20">
          <cell r="A20" t="str">
            <v>LPV/rtv fl</v>
          </cell>
        </row>
        <row r="21">
          <cell r="A21" t="str">
            <v>3TC fl</v>
          </cell>
        </row>
        <row r="22">
          <cell r="A22" t="str">
            <v>ddI 100</v>
          </cell>
        </row>
        <row r="23">
          <cell r="A23" t="str">
            <v>DRV 400</v>
          </cell>
        </row>
        <row r="24">
          <cell r="A24" t="str">
            <v>AZT fl</v>
          </cell>
        </row>
        <row r="25">
          <cell r="A25" t="str">
            <v>NVP fl</v>
          </cell>
        </row>
        <row r="26">
          <cell r="A26" t="str">
            <v>ETR</v>
          </cell>
        </row>
        <row r="27">
          <cell r="A27" t="str">
            <v>TDF/FTC/EFV</v>
          </cell>
        </row>
        <row r="28">
          <cell r="A28" t="str">
            <v>ABC/ЗТС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AO71"/>
  <sheetViews>
    <sheetView tabSelected="1" view="pageBreakPreview" zoomScaleNormal="100" zoomScaleSheetLayoutView="100" workbookViewId="0">
      <selection activeCell="B2" sqref="B2:X2"/>
    </sheetView>
  </sheetViews>
  <sheetFormatPr defaultRowHeight="12.75"/>
  <cols>
    <col min="1" max="1" width="3" style="32" customWidth="1"/>
    <col min="2" max="2" width="23.42578125" style="76" customWidth="1"/>
    <col min="3" max="3" width="4.5703125" style="32" customWidth="1"/>
    <col min="4" max="4" width="13.5703125" style="32" customWidth="1"/>
    <col min="5" max="5" width="7.5703125" style="33" customWidth="1"/>
    <col min="6" max="6" width="6.42578125" style="35" customWidth="1"/>
    <col min="7" max="7" width="15" style="32" customWidth="1"/>
    <col min="8" max="8" width="10.5703125" style="32" customWidth="1"/>
    <col min="9" max="9" width="8" style="32" customWidth="1"/>
    <col min="10" max="10" width="9.85546875" style="32" customWidth="1"/>
    <col min="11" max="11" width="8.85546875" style="32" customWidth="1"/>
    <col min="12" max="12" width="14.85546875" style="32" customWidth="1"/>
    <col min="13" max="13" width="5.5703125" style="32" customWidth="1"/>
    <col min="14" max="14" width="8.140625" style="32" customWidth="1"/>
    <col min="15" max="15" width="7" style="77" customWidth="1"/>
    <col min="16" max="16" width="14.5703125" style="35" customWidth="1"/>
    <col min="17" max="22" width="1.28515625" style="35" customWidth="1"/>
    <col min="23" max="23" width="6.42578125" style="35" customWidth="1"/>
    <col min="24" max="24" width="15.42578125" style="35" customWidth="1"/>
    <col min="25" max="25" width="12" style="32" customWidth="1"/>
    <col min="26" max="16384" width="9.140625" style="32"/>
  </cols>
  <sheetData>
    <row r="1" spans="1:41">
      <c r="A1" s="30"/>
      <c r="B1" s="31"/>
      <c r="F1" s="34"/>
      <c r="H1" s="35"/>
      <c r="I1" s="35"/>
      <c r="N1" s="36"/>
      <c r="O1" s="108" t="s">
        <v>0</v>
      </c>
      <c r="P1" s="108"/>
      <c r="Q1" s="108"/>
      <c r="R1" s="108"/>
      <c r="S1" s="34"/>
      <c r="T1" s="34"/>
      <c r="U1" s="34"/>
      <c r="V1" s="34"/>
      <c r="W1" s="34"/>
      <c r="X1" s="34"/>
    </row>
    <row r="2" spans="1:41" s="38" customFormat="1" ht="34.5" customHeight="1">
      <c r="A2" s="37"/>
      <c r="B2" s="109" t="s">
        <v>43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</row>
    <row r="3" spans="1:41" s="42" customFormat="1" ht="15">
      <c r="A3" s="39"/>
      <c r="B3" s="40" t="s">
        <v>1</v>
      </c>
      <c r="C3" s="110" t="s">
        <v>29</v>
      </c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41"/>
      <c r="R3" s="41"/>
      <c r="S3" s="41"/>
      <c r="T3" s="41"/>
      <c r="U3" s="41"/>
      <c r="V3" s="41"/>
      <c r="W3" s="41"/>
      <c r="X3" s="41"/>
    </row>
    <row r="4" spans="1:41" s="42" customFormat="1" ht="15">
      <c r="A4" s="41"/>
      <c r="B4" s="40" t="s">
        <v>2</v>
      </c>
      <c r="C4" s="111" t="s">
        <v>3</v>
      </c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2"/>
      <c r="P4" s="112"/>
      <c r="Q4" s="112"/>
      <c r="R4" s="112"/>
      <c r="S4" s="112"/>
      <c r="T4" s="112"/>
      <c r="U4" s="112"/>
      <c r="V4" s="112"/>
      <c r="W4" s="112"/>
    </row>
    <row r="5" spans="1:41" s="2" customFormat="1" ht="33" customHeight="1">
      <c r="A5" s="91" t="s">
        <v>4</v>
      </c>
      <c r="B5" s="87" t="s">
        <v>5</v>
      </c>
      <c r="C5" s="87" t="s">
        <v>6</v>
      </c>
      <c r="D5" s="87" t="s">
        <v>7</v>
      </c>
      <c r="E5" s="87" t="s">
        <v>8</v>
      </c>
      <c r="F5" s="105" t="s">
        <v>42</v>
      </c>
      <c r="G5" s="106"/>
      <c r="H5" s="102" t="s">
        <v>9</v>
      </c>
      <c r="I5" s="87" t="s">
        <v>41</v>
      </c>
      <c r="J5" s="87"/>
      <c r="K5" s="87"/>
      <c r="L5" s="87"/>
      <c r="M5" s="87"/>
      <c r="N5" s="87"/>
      <c r="O5" s="116" t="s">
        <v>10</v>
      </c>
      <c r="P5" s="117"/>
      <c r="Q5" s="87" t="s">
        <v>11</v>
      </c>
      <c r="R5" s="87"/>
      <c r="S5" s="87"/>
      <c r="T5" s="87"/>
      <c r="U5" s="87"/>
      <c r="V5" s="87"/>
      <c r="W5" s="87" t="s">
        <v>44</v>
      </c>
      <c r="X5" s="87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</row>
    <row r="6" spans="1:41" s="2" customFormat="1" ht="26.25" customHeight="1">
      <c r="A6" s="91"/>
      <c r="B6" s="87"/>
      <c r="C6" s="87"/>
      <c r="D6" s="87"/>
      <c r="E6" s="87"/>
      <c r="F6" s="85" t="s">
        <v>12</v>
      </c>
      <c r="G6" s="100" t="s">
        <v>13</v>
      </c>
      <c r="H6" s="107"/>
      <c r="I6" s="102" t="s">
        <v>14</v>
      </c>
      <c r="J6" s="104" t="s">
        <v>15</v>
      </c>
      <c r="K6" s="92" t="s">
        <v>12</v>
      </c>
      <c r="L6" s="87" t="s">
        <v>13</v>
      </c>
      <c r="M6" s="87" t="s">
        <v>16</v>
      </c>
      <c r="N6" s="87"/>
      <c r="O6" s="113" t="s">
        <v>12</v>
      </c>
      <c r="P6" s="87" t="s">
        <v>13</v>
      </c>
      <c r="Q6" s="94" t="s">
        <v>17</v>
      </c>
      <c r="R6" s="95"/>
      <c r="S6" s="95"/>
      <c r="T6" s="96"/>
      <c r="U6" s="113" t="s">
        <v>12</v>
      </c>
      <c r="V6" s="115" t="s">
        <v>13</v>
      </c>
      <c r="W6" s="85" t="s">
        <v>12</v>
      </c>
      <c r="X6" s="87" t="s">
        <v>13</v>
      </c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</row>
    <row r="7" spans="1:41" s="2" customFormat="1" ht="15" customHeight="1">
      <c r="A7" s="91"/>
      <c r="B7" s="87"/>
      <c r="C7" s="87"/>
      <c r="D7" s="87"/>
      <c r="E7" s="87"/>
      <c r="F7" s="86"/>
      <c r="G7" s="101"/>
      <c r="H7" s="103"/>
      <c r="I7" s="103"/>
      <c r="J7" s="104"/>
      <c r="K7" s="92"/>
      <c r="L7" s="87"/>
      <c r="M7" s="80" t="s">
        <v>18</v>
      </c>
      <c r="N7" s="44" t="s">
        <v>19</v>
      </c>
      <c r="O7" s="114"/>
      <c r="P7" s="87"/>
      <c r="Q7" s="97"/>
      <c r="R7" s="98"/>
      <c r="S7" s="98"/>
      <c r="T7" s="99"/>
      <c r="U7" s="114"/>
      <c r="V7" s="115"/>
      <c r="W7" s="86"/>
      <c r="X7" s="87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</row>
    <row r="8" spans="1:41" s="2" customFormat="1" ht="21" customHeight="1">
      <c r="A8" s="93" t="s">
        <v>39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</row>
    <row r="9" spans="1:41" s="2" customFormat="1" ht="21.75" customHeight="1">
      <c r="A9" s="3">
        <v>1</v>
      </c>
      <c r="B9" s="4" t="s">
        <v>27</v>
      </c>
      <c r="C9" s="5" t="s">
        <v>20</v>
      </c>
      <c r="D9" s="5"/>
      <c r="E9" s="6">
        <v>74.744670999999997</v>
      </c>
      <c r="F9" s="7">
        <v>380</v>
      </c>
      <c r="G9" s="8">
        <f>E9*F9</f>
        <v>28402.974979999999</v>
      </c>
      <c r="H9" s="9"/>
      <c r="I9" s="10"/>
      <c r="J9" s="11"/>
      <c r="K9" s="7"/>
      <c r="L9" s="8"/>
      <c r="M9" s="5">
        <v>512</v>
      </c>
      <c r="N9" s="12">
        <v>43965</v>
      </c>
      <c r="O9" s="7">
        <f>F9+K9-W9</f>
        <v>0</v>
      </c>
      <c r="P9" s="5">
        <f>O9*E9</f>
        <v>0</v>
      </c>
      <c r="Q9" s="13"/>
      <c r="R9" s="14"/>
      <c r="S9" s="14"/>
      <c r="T9" s="15"/>
      <c r="U9" s="16"/>
      <c r="V9" s="17"/>
      <c r="W9" s="7">
        <v>380</v>
      </c>
      <c r="X9" s="8">
        <f>W9*E9</f>
        <v>28402.974979999999</v>
      </c>
      <c r="Y9" s="29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</row>
    <row r="10" spans="1:41" s="2" customFormat="1" ht="21" customHeight="1">
      <c r="A10" s="82"/>
      <c r="B10" s="18" t="s">
        <v>21</v>
      </c>
      <c r="C10" s="19"/>
      <c r="D10" s="20"/>
      <c r="E10" s="20"/>
      <c r="F10" s="21"/>
      <c r="G10" s="20">
        <f>SUM(G9:G9)</f>
        <v>28402.974979999999</v>
      </c>
      <c r="H10" s="22"/>
      <c r="I10" s="22"/>
      <c r="J10" s="20"/>
      <c r="K10" s="21"/>
      <c r="L10" s="20">
        <f>SUM(L9:L9)</f>
        <v>0</v>
      </c>
      <c r="M10" s="21"/>
      <c r="N10" s="23"/>
      <c r="O10" s="19"/>
      <c r="P10" s="20">
        <f>SUM(P9:P9)</f>
        <v>0</v>
      </c>
      <c r="Q10" s="21"/>
      <c r="R10" s="21"/>
      <c r="S10" s="21"/>
      <c r="T10" s="21"/>
      <c r="U10" s="21"/>
      <c r="V10" s="21"/>
      <c r="W10" s="21"/>
      <c r="X10" s="20">
        <f>SUM(X9:X9)</f>
        <v>28402.974979999999</v>
      </c>
      <c r="Y10" s="29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</row>
    <row r="11" spans="1:41" s="2" customFormat="1" ht="19.5" customHeight="1">
      <c r="A11" s="88" t="s">
        <v>38</v>
      </c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90"/>
      <c r="Y11" s="29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</row>
    <row r="12" spans="1:41" s="2" customFormat="1" ht="39" customHeight="1">
      <c r="A12" s="24">
        <v>1</v>
      </c>
      <c r="B12" s="4" t="s">
        <v>25</v>
      </c>
      <c r="C12" s="5" t="s">
        <v>20</v>
      </c>
      <c r="D12" s="5"/>
      <c r="E12" s="5">
        <v>491.32</v>
      </c>
      <c r="F12" s="7">
        <v>30</v>
      </c>
      <c r="G12" s="8">
        <f>E12*F12</f>
        <v>14739.6</v>
      </c>
      <c r="H12" s="9"/>
      <c r="I12" s="10"/>
      <c r="J12" s="11"/>
      <c r="K12" s="7"/>
      <c r="L12" s="8"/>
      <c r="M12" s="5">
        <v>512</v>
      </c>
      <c r="N12" s="12">
        <v>43965</v>
      </c>
      <c r="O12" s="7">
        <f>F12+K12-W12</f>
        <v>0</v>
      </c>
      <c r="P12" s="5">
        <f>O12*E12</f>
        <v>0</v>
      </c>
      <c r="Q12" s="13"/>
      <c r="R12" s="14"/>
      <c r="S12" s="14"/>
      <c r="T12" s="15"/>
      <c r="U12" s="16"/>
      <c r="V12" s="17"/>
      <c r="W12" s="7">
        <v>30</v>
      </c>
      <c r="X12" s="8">
        <f>W12*E12</f>
        <v>14739.6</v>
      </c>
      <c r="Y12" s="29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</row>
    <row r="13" spans="1:41" s="2" customFormat="1" ht="17.25" customHeight="1">
      <c r="A13" s="24">
        <v>2</v>
      </c>
      <c r="B13" s="4" t="s">
        <v>27</v>
      </c>
      <c r="C13" s="5" t="s">
        <v>20</v>
      </c>
      <c r="D13" s="5"/>
      <c r="E13" s="6">
        <v>74.744670999999997</v>
      </c>
      <c r="F13" s="7">
        <v>33</v>
      </c>
      <c r="G13" s="8">
        <f>E13*F13</f>
        <v>2466.5741429999998</v>
      </c>
      <c r="H13" s="9"/>
      <c r="I13" s="10"/>
      <c r="J13" s="11"/>
      <c r="K13" s="7"/>
      <c r="L13" s="8"/>
      <c r="M13" s="5">
        <v>512</v>
      </c>
      <c r="N13" s="12">
        <v>43965</v>
      </c>
      <c r="O13" s="7">
        <f>F13+K13-W13</f>
        <v>0</v>
      </c>
      <c r="P13" s="5">
        <f>O13*E13</f>
        <v>0</v>
      </c>
      <c r="Q13" s="13"/>
      <c r="R13" s="14"/>
      <c r="S13" s="14"/>
      <c r="T13" s="15"/>
      <c r="U13" s="16"/>
      <c r="V13" s="17"/>
      <c r="W13" s="7">
        <v>33</v>
      </c>
      <c r="X13" s="8">
        <f>W13*E13</f>
        <v>2466.5741429999998</v>
      </c>
      <c r="Y13" s="29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</row>
    <row r="14" spans="1:41" s="2" customFormat="1" ht="15.75" customHeight="1">
      <c r="A14" s="24">
        <v>3</v>
      </c>
      <c r="B14" s="4" t="s">
        <v>28</v>
      </c>
      <c r="C14" s="5" t="s">
        <v>20</v>
      </c>
      <c r="D14" s="5"/>
      <c r="E14" s="8">
        <v>32.755459999999999</v>
      </c>
      <c r="F14" s="7">
        <v>5</v>
      </c>
      <c r="G14" s="8">
        <f>E14*F14</f>
        <v>163.7773</v>
      </c>
      <c r="H14" s="9"/>
      <c r="I14" s="10"/>
      <c r="J14" s="11"/>
      <c r="K14" s="7"/>
      <c r="L14" s="8"/>
      <c r="M14" s="5">
        <v>512</v>
      </c>
      <c r="N14" s="12">
        <v>43965</v>
      </c>
      <c r="O14" s="7">
        <f>F14+K14-W14</f>
        <v>0</v>
      </c>
      <c r="P14" s="5">
        <f>O14*E14</f>
        <v>0</v>
      </c>
      <c r="Q14" s="13"/>
      <c r="R14" s="14"/>
      <c r="S14" s="14"/>
      <c r="T14" s="15"/>
      <c r="U14" s="16"/>
      <c r="V14" s="17"/>
      <c r="W14" s="7">
        <v>5</v>
      </c>
      <c r="X14" s="8">
        <f>W14*E14</f>
        <v>163.7773</v>
      </c>
      <c r="Y14" s="29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</row>
    <row r="15" spans="1:41" s="2" customFormat="1" ht="25.5" customHeight="1">
      <c r="A15" s="24">
        <v>4</v>
      </c>
      <c r="B15" s="4" t="s">
        <v>40</v>
      </c>
      <c r="C15" s="5" t="s">
        <v>20</v>
      </c>
      <c r="D15" s="5"/>
      <c r="E15" s="8">
        <v>78.783545000000004</v>
      </c>
      <c r="F15" s="7">
        <v>20</v>
      </c>
      <c r="G15" s="8">
        <f>E15*F15</f>
        <v>1575.6709000000001</v>
      </c>
      <c r="H15" s="9"/>
      <c r="I15" s="10"/>
      <c r="J15" s="11"/>
      <c r="K15" s="7"/>
      <c r="L15" s="8"/>
      <c r="M15" s="5">
        <v>507</v>
      </c>
      <c r="N15" s="12">
        <v>43963</v>
      </c>
      <c r="O15" s="7">
        <f>F15+K15-W15</f>
        <v>20</v>
      </c>
      <c r="P15" s="5">
        <f>O15*E15</f>
        <v>1575.6709000000001</v>
      </c>
      <c r="Q15" s="5"/>
      <c r="R15" s="5"/>
      <c r="S15" s="5"/>
      <c r="T15" s="5"/>
      <c r="U15" s="25"/>
      <c r="V15" s="17"/>
      <c r="W15" s="7">
        <v>0</v>
      </c>
      <c r="X15" s="8">
        <f>W15*E15</f>
        <v>0</v>
      </c>
      <c r="Y15" s="29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</row>
    <row r="16" spans="1:41" s="2" customFormat="1" ht="19.5" hidden="1" customHeight="1">
      <c r="A16" s="19"/>
      <c r="B16" s="26" t="s">
        <v>21</v>
      </c>
      <c r="C16" s="19"/>
      <c r="D16" s="19"/>
      <c r="E16" s="20"/>
      <c r="F16" s="19"/>
      <c r="G16" s="20">
        <f>SUM(G12:G15)</f>
        <v>18945.622343000003</v>
      </c>
      <c r="H16" s="22"/>
      <c r="I16" s="27"/>
      <c r="J16" s="19"/>
      <c r="K16" s="21"/>
      <c r="L16" s="20">
        <f>SUM(L12:L15)</f>
        <v>0</v>
      </c>
      <c r="M16" s="21"/>
      <c r="N16" s="23"/>
      <c r="O16" s="19"/>
      <c r="P16" s="20">
        <f>SUM(P12:P15)</f>
        <v>1575.6709000000001</v>
      </c>
      <c r="Q16" s="28"/>
      <c r="R16" s="21"/>
      <c r="S16" s="21"/>
      <c r="T16" s="21"/>
      <c r="U16" s="21"/>
      <c r="V16" s="21"/>
      <c r="W16" s="19"/>
      <c r="X16" s="20">
        <f>SUM(X12:X15)</f>
        <v>17369.951443000002</v>
      </c>
      <c r="Y16" s="29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</row>
    <row r="17" spans="1:41" s="2" customFormat="1" ht="16.5" hidden="1" customHeight="1">
      <c r="A17" s="88" t="s">
        <v>37</v>
      </c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90"/>
      <c r="Y17" s="29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</row>
    <row r="18" spans="1:41" s="2" customFormat="1" ht="19.5" hidden="1" customHeight="1">
      <c r="A18" s="24">
        <v>1</v>
      </c>
      <c r="B18" s="4" t="s">
        <v>27</v>
      </c>
      <c r="C18" s="5" t="s">
        <v>20</v>
      </c>
      <c r="D18" s="5"/>
      <c r="E18" s="6">
        <v>74.744670999999997</v>
      </c>
      <c r="F18" s="7">
        <v>0</v>
      </c>
      <c r="G18" s="8">
        <f>E18*F18</f>
        <v>0</v>
      </c>
      <c r="H18" s="9"/>
      <c r="I18" s="10"/>
      <c r="J18" s="11"/>
      <c r="K18" s="7"/>
      <c r="L18" s="8"/>
      <c r="M18" s="5">
        <v>512</v>
      </c>
      <c r="N18" s="12">
        <v>43965</v>
      </c>
      <c r="O18" s="7">
        <f>F18+K18-W18</f>
        <v>0</v>
      </c>
      <c r="P18" s="5">
        <f>O18*E18</f>
        <v>0</v>
      </c>
      <c r="Q18" s="13"/>
      <c r="R18" s="14"/>
      <c r="S18" s="14"/>
      <c r="T18" s="15"/>
      <c r="U18" s="16"/>
      <c r="V18" s="17"/>
      <c r="W18" s="7">
        <v>0</v>
      </c>
      <c r="X18" s="8">
        <f>W18*E18</f>
        <v>0</v>
      </c>
      <c r="Y18" s="29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</row>
    <row r="19" spans="1:41" s="2" customFormat="1" ht="16.5" hidden="1" customHeight="1">
      <c r="A19" s="19"/>
      <c r="B19" s="26" t="s">
        <v>21</v>
      </c>
      <c r="C19" s="19"/>
      <c r="D19" s="19"/>
      <c r="E19" s="20"/>
      <c r="F19" s="19"/>
      <c r="G19" s="20">
        <f>SUM(G18:G18)</f>
        <v>0</v>
      </c>
      <c r="H19" s="22"/>
      <c r="I19" s="27"/>
      <c r="J19" s="19"/>
      <c r="K19" s="21"/>
      <c r="L19" s="20">
        <f>SUM(L18:L18)</f>
        <v>0</v>
      </c>
      <c r="M19" s="21"/>
      <c r="N19" s="23"/>
      <c r="O19" s="19"/>
      <c r="P19" s="20">
        <f>SUM(P18:P18)</f>
        <v>0</v>
      </c>
      <c r="Q19" s="28"/>
      <c r="R19" s="21"/>
      <c r="S19" s="21"/>
      <c r="T19" s="21"/>
      <c r="U19" s="21"/>
      <c r="V19" s="21"/>
      <c r="W19" s="19"/>
      <c r="X19" s="20">
        <f>SUM(X18:X18)</f>
        <v>0</v>
      </c>
      <c r="Y19" s="29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</row>
    <row r="20" spans="1:41" s="2" customFormat="1" ht="19.5" hidden="1" customHeight="1">
      <c r="A20" s="88" t="s">
        <v>36</v>
      </c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90"/>
      <c r="Y20" s="29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</row>
    <row r="21" spans="1:41" s="2" customFormat="1" ht="40.5" hidden="1" customHeight="1">
      <c r="A21" s="24">
        <v>1</v>
      </c>
      <c r="B21" s="4" t="s">
        <v>25</v>
      </c>
      <c r="C21" s="5" t="s">
        <v>20</v>
      </c>
      <c r="D21" s="5"/>
      <c r="E21" s="5">
        <v>491.32</v>
      </c>
      <c r="F21" s="7">
        <v>0</v>
      </c>
      <c r="G21" s="8">
        <f>E21*F21</f>
        <v>0</v>
      </c>
      <c r="H21" s="9"/>
      <c r="I21" s="10"/>
      <c r="J21" s="11"/>
      <c r="K21" s="7"/>
      <c r="L21" s="8"/>
      <c r="M21" s="5">
        <v>512</v>
      </c>
      <c r="N21" s="12">
        <v>43965</v>
      </c>
      <c r="O21" s="7">
        <f>F21+K21-W21</f>
        <v>0</v>
      </c>
      <c r="P21" s="5">
        <f>O21*E21</f>
        <v>0</v>
      </c>
      <c r="Q21" s="13"/>
      <c r="R21" s="14"/>
      <c r="S21" s="14"/>
      <c r="T21" s="15"/>
      <c r="U21" s="16"/>
      <c r="V21" s="17"/>
      <c r="W21" s="7">
        <v>0</v>
      </c>
      <c r="X21" s="8">
        <f>W21*E21</f>
        <v>0</v>
      </c>
      <c r="Y21" s="29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</row>
    <row r="22" spans="1:41" s="2" customFormat="1" ht="17.25" hidden="1" customHeight="1">
      <c r="A22" s="24">
        <v>2</v>
      </c>
      <c r="B22" s="4" t="s">
        <v>27</v>
      </c>
      <c r="C22" s="5" t="s">
        <v>20</v>
      </c>
      <c r="D22" s="5"/>
      <c r="E22" s="6">
        <v>74.744670999999997</v>
      </c>
      <c r="F22" s="7">
        <v>0</v>
      </c>
      <c r="G22" s="8">
        <f>E22*F22</f>
        <v>0</v>
      </c>
      <c r="H22" s="9"/>
      <c r="I22" s="10"/>
      <c r="J22" s="11"/>
      <c r="K22" s="7"/>
      <c r="L22" s="8"/>
      <c r="M22" s="5">
        <v>512</v>
      </c>
      <c r="N22" s="12">
        <v>43965</v>
      </c>
      <c r="O22" s="7">
        <f>F22+K22-W22</f>
        <v>0</v>
      </c>
      <c r="P22" s="5">
        <f>O22*E22</f>
        <v>0</v>
      </c>
      <c r="Q22" s="13"/>
      <c r="R22" s="14"/>
      <c r="S22" s="14"/>
      <c r="T22" s="15"/>
      <c r="U22" s="16"/>
      <c r="V22" s="17"/>
      <c r="W22" s="7">
        <v>0</v>
      </c>
      <c r="X22" s="8">
        <f>W22*E22</f>
        <v>0</v>
      </c>
      <c r="Y22" s="29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</row>
    <row r="23" spans="1:41" s="2" customFormat="1" ht="17.25" hidden="1" customHeight="1">
      <c r="A23" s="24">
        <v>3</v>
      </c>
      <c r="B23" s="4" t="s">
        <v>28</v>
      </c>
      <c r="C23" s="5" t="s">
        <v>20</v>
      </c>
      <c r="D23" s="5"/>
      <c r="E23" s="8">
        <v>32.755459999999999</v>
      </c>
      <c r="F23" s="7">
        <v>0</v>
      </c>
      <c r="G23" s="8">
        <f>E23*F23</f>
        <v>0</v>
      </c>
      <c r="H23" s="9"/>
      <c r="I23" s="10"/>
      <c r="J23" s="11"/>
      <c r="K23" s="7"/>
      <c r="L23" s="8"/>
      <c r="M23" s="5">
        <v>512</v>
      </c>
      <c r="N23" s="12">
        <v>43965</v>
      </c>
      <c r="O23" s="7">
        <f>F23+K23-W23</f>
        <v>0</v>
      </c>
      <c r="P23" s="5">
        <f>O23*E23</f>
        <v>0</v>
      </c>
      <c r="Q23" s="13"/>
      <c r="R23" s="14"/>
      <c r="S23" s="14"/>
      <c r="T23" s="15"/>
      <c r="U23" s="16"/>
      <c r="V23" s="17"/>
      <c r="W23" s="7">
        <v>0</v>
      </c>
      <c r="X23" s="8">
        <f>W23*E23</f>
        <v>0</v>
      </c>
      <c r="Y23" s="29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</row>
    <row r="24" spans="1:41" s="2" customFormat="1" ht="28.5" hidden="1" customHeight="1">
      <c r="A24" s="3">
        <v>4</v>
      </c>
      <c r="B24" s="4" t="s">
        <v>40</v>
      </c>
      <c r="C24" s="5" t="s">
        <v>20</v>
      </c>
      <c r="D24" s="5"/>
      <c r="E24" s="8">
        <v>78.783545000000004</v>
      </c>
      <c r="F24" s="7">
        <v>0</v>
      </c>
      <c r="G24" s="8">
        <f>E24*F24</f>
        <v>0</v>
      </c>
      <c r="H24" s="9"/>
      <c r="I24" s="10"/>
      <c r="J24" s="11"/>
      <c r="K24" s="7"/>
      <c r="L24" s="8"/>
      <c r="M24" s="5">
        <v>507</v>
      </c>
      <c r="N24" s="12">
        <v>43963</v>
      </c>
      <c r="O24" s="7">
        <f>F24+K24-W24</f>
        <v>0</v>
      </c>
      <c r="P24" s="5">
        <f>O24*E24</f>
        <v>0</v>
      </c>
      <c r="Q24" s="5"/>
      <c r="R24" s="5"/>
      <c r="S24" s="5"/>
      <c r="T24" s="5"/>
      <c r="U24" s="25"/>
      <c r="V24" s="17"/>
      <c r="W24" s="7">
        <v>0</v>
      </c>
      <c r="X24" s="8">
        <f>W24*E24</f>
        <v>0</v>
      </c>
      <c r="Y24" s="29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</row>
    <row r="25" spans="1:41" s="2" customFormat="1" ht="20.25" hidden="1" customHeight="1">
      <c r="A25" s="19"/>
      <c r="B25" s="26" t="s">
        <v>21</v>
      </c>
      <c r="C25" s="19"/>
      <c r="D25" s="19"/>
      <c r="E25" s="20"/>
      <c r="F25" s="19"/>
      <c r="G25" s="20">
        <f>SUM(G21:G24)</f>
        <v>0</v>
      </c>
      <c r="H25" s="22"/>
      <c r="I25" s="27"/>
      <c r="J25" s="19"/>
      <c r="K25" s="21"/>
      <c r="L25" s="20">
        <f>SUM(L21:L24)</f>
        <v>0</v>
      </c>
      <c r="M25" s="21"/>
      <c r="N25" s="23"/>
      <c r="O25" s="19"/>
      <c r="P25" s="20">
        <f>SUM(P21:P24)</f>
        <v>0</v>
      </c>
      <c r="Q25" s="28"/>
      <c r="R25" s="21"/>
      <c r="S25" s="21"/>
      <c r="T25" s="21"/>
      <c r="U25" s="21"/>
      <c r="V25" s="21"/>
      <c r="W25" s="19"/>
      <c r="X25" s="20">
        <f>SUM(X21:X24)</f>
        <v>0</v>
      </c>
      <c r="Y25" s="29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</row>
    <row r="26" spans="1:41" s="2" customFormat="1" ht="21.75" hidden="1" customHeight="1">
      <c r="A26" s="88" t="s">
        <v>35</v>
      </c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90"/>
      <c r="Y26" s="29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</row>
    <row r="27" spans="1:41" s="2" customFormat="1" ht="36.75" customHeight="1">
      <c r="A27" s="24">
        <v>5</v>
      </c>
      <c r="B27" s="4" t="s">
        <v>25</v>
      </c>
      <c r="C27" s="5" t="s">
        <v>20</v>
      </c>
      <c r="D27" s="5"/>
      <c r="E27" s="5">
        <v>491.32</v>
      </c>
      <c r="F27" s="7">
        <v>8</v>
      </c>
      <c r="G27" s="8">
        <f>E27*F27</f>
        <v>3930.56</v>
      </c>
      <c r="H27" s="9"/>
      <c r="I27" s="10"/>
      <c r="J27" s="11"/>
      <c r="K27" s="7"/>
      <c r="L27" s="8"/>
      <c r="M27" s="5">
        <v>512</v>
      </c>
      <c r="N27" s="12">
        <v>43965</v>
      </c>
      <c r="O27" s="7">
        <f>F27+K27-W27</f>
        <v>0</v>
      </c>
      <c r="P27" s="5">
        <f>O27*E27</f>
        <v>0</v>
      </c>
      <c r="Q27" s="13"/>
      <c r="R27" s="14"/>
      <c r="S27" s="14"/>
      <c r="T27" s="15"/>
      <c r="U27" s="16"/>
      <c r="V27" s="17"/>
      <c r="W27" s="7">
        <v>8</v>
      </c>
      <c r="X27" s="8">
        <f>W27*E27</f>
        <v>3930.56</v>
      </c>
      <c r="Y27" s="29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</row>
    <row r="28" spans="1:41" s="2" customFormat="1" ht="21.75" customHeight="1">
      <c r="A28" s="82"/>
      <c r="B28" s="26" t="s">
        <v>21</v>
      </c>
      <c r="C28" s="19"/>
      <c r="D28" s="19"/>
      <c r="E28" s="20"/>
      <c r="F28" s="19"/>
      <c r="G28" s="20">
        <f>SUM(G27:G27)</f>
        <v>3930.56</v>
      </c>
      <c r="H28" s="22"/>
      <c r="I28" s="27"/>
      <c r="J28" s="19"/>
      <c r="K28" s="21"/>
      <c r="L28" s="20">
        <f>SUM(L27:L27)</f>
        <v>0</v>
      </c>
      <c r="M28" s="21"/>
      <c r="N28" s="23"/>
      <c r="O28" s="19"/>
      <c r="P28" s="20">
        <f>SUM(P27:P27)</f>
        <v>0</v>
      </c>
      <c r="Q28" s="28"/>
      <c r="R28" s="21"/>
      <c r="S28" s="21"/>
      <c r="T28" s="21"/>
      <c r="U28" s="21"/>
      <c r="V28" s="21"/>
      <c r="W28" s="19"/>
      <c r="X28" s="20">
        <f>SUM(X27:X27)</f>
        <v>3930.56</v>
      </c>
      <c r="Y28" s="29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</row>
    <row r="29" spans="1:41" s="2" customFormat="1" ht="18" customHeight="1">
      <c r="A29" s="88" t="s">
        <v>34</v>
      </c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90"/>
      <c r="Y29" s="29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</row>
    <row r="30" spans="1:41" s="2" customFormat="1" ht="16.5" customHeight="1">
      <c r="A30" s="24">
        <v>1</v>
      </c>
      <c r="B30" s="4" t="s">
        <v>27</v>
      </c>
      <c r="C30" s="5" t="s">
        <v>20</v>
      </c>
      <c r="D30" s="5"/>
      <c r="E30" s="6">
        <v>74.744670999999997</v>
      </c>
      <c r="F30" s="7">
        <v>50</v>
      </c>
      <c r="G30" s="8">
        <f>E30*F30</f>
        <v>3737.2335499999999</v>
      </c>
      <c r="H30" s="9"/>
      <c r="I30" s="10"/>
      <c r="J30" s="11"/>
      <c r="K30" s="7"/>
      <c r="L30" s="8"/>
      <c r="M30" s="5">
        <v>512</v>
      </c>
      <c r="N30" s="12">
        <v>43965</v>
      </c>
      <c r="O30" s="7">
        <f>F30+K30-W30</f>
        <v>10</v>
      </c>
      <c r="P30" s="5">
        <f>O30*E30</f>
        <v>747.44670999999994</v>
      </c>
      <c r="Q30" s="13"/>
      <c r="R30" s="14"/>
      <c r="S30" s="14"/>
      <c r="T30" s="15"/>
      <c r="U30" s="16"/>
      <c r="V30" s="17"/>
      <c r="W30" s="7">
        <v>40</v>
      </c>
      <c r="X30" s="8">
        <f>W30*E30</f>
        <v>2989.7868399999998</v>
      </c>
      <c r="Y30" s="29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</row>
    <row r="31" spans="1:41" s="2" customFormat="1" ht="18" customHeight="1">
      <c r="A31" s="82"/>
      <c r="B31" s="26" t="s">
        <v>21</v>
      </c>
      <c r="C31" s="19"/>
      <c r="D31" s="19"/>
      <c r="E31" s="20"/>
      <c r="F31" s="19"/>
      <c r="G31" s="20">
        <f>SUM(G30:G30)</f>
        <v>3737.2335499999999</v>
      </c>
      <c r="H31" s="22"/>
      <c r="I31" s="27"/>
      <c r="J31" s="19"/>
      <c r="K31" s="21"/>
      <c r="L31" s="20">
        <f>SUM(L30:L30)</f>
        <v>0</v>
      </c>
      <c r="M31" s="21"/>
      <c r="N31" s="23"/>
      <c r="O31" s="19"/>
      <c r="P31" s="20">
        <f>SUM(P30:P30)</f>
        <v>747.44670999999994</v>
      </c>
      <c r="Q31" s="28"/>
      <c r="R31" s="21"/>
      <c r="S31" s="21"/>
      <c r="T31" s="21"/>
      <c r="U31" s="21"/>
      <c r="V31" s="21"/>
      <c r="W31" s="19"/>
      <c r="X31" s="20">
        <f>SUM(X30:X30)</f>
        <v>2989.7868399999998</v>
      </c>
      <c r="Y31" s="29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</row>
    <row r="32" spans="1:41" s="2" customFormat="1" ht="22.5" hidden="1" customHeight="1">
      <c r="A32" s="88" t="s">
        <v>33</v>
      </c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90"/>
      <c r="Y32" s="29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</row>
    <row r="33" spans="1:41" s="2" customFormat="1" ht="39" hidden="1" customHeight="1">
      <c r="A33" s="24">
        <v>1</v>
      </c>
      <c r="B33" s="4" t="s">
        <v>25</v>
      </c>
      <c r="C33" s="5" t="s">
        <v>20</v>
      </c>
      <c r="D33" s="5"/>
      <c r="E33" s="5">
        <v>491.32</v>
      </c>
      <c r="F33" s="7">
        <v>0</v>
      </c>
      <c r="G33" s="8">
        <f>E33*F33</f>
        <v>0</v>
      </c>
      <c r="H33" s="9"/>
      <c r="I33" s="10"/>
      <c r="J33" s="11"/>
      <c r="K33" s="7"/>
      <c r="L33" s="8"/>
      <c r="M33" s="5">
        <v>512</v>
      </c>
      <c r="N33" s="12">
        <v>43965</v>
      </c>
      <c r="O33" s="7">
        <f>F33+K33-W33</f>
        <v>0</v>
      </c>
      <c r="P33" s="5">
        <f>O33*E33</f>
        <v>0</v>
      </c>
      <c r="Q33" s="5"/>
      <c r="R33" s="5"/>
      <c r="S33" s="5"/>
      <c r="T33" s="5"/>
      <c r="U33" s="16"/>
      <c r="V33" s="17"/>
      <c r="W33" s="7">
        <v>0</v>
      </c>
      <c r="X33" s="8">
        <f>W33*E33</f>
        <v>0</v>
      </c>
      <c r="Y33" s="29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</row>
    <row r="34" spans="1:41" s="2" customFormat="1" ht="16.5" hidden="1" customHeight="1">
      <c r="A34" s="24">
        <v>2</v>
      </c>
      <c r="B34" s="4" t="s">
        <v>27</v>
      </c>
      <c r="C34" s="5" t="s">
        <v>20</v>
      </c>
      <c r="D34" s="5"/>
      <c r="E34" s="6">
        <v>74.744670999999997</v>
      </c>
      <c r="F34" s="7">
        <v>0</v>
      </c>
      <c r="G34" s="8">
        <f>E34*F34</f>
        <v>0</v>
      </c>
      <c r="H34" s="9"/>
      <c r="I34" s="10"/>
      <c r="J34" s="11"/>
      <c r="K34" s="7"/>
      <c r="L34" s="8"/>
      <c r="M34" s="5">
        <v>512</v>
      </c>
      <c r="N34" s="12">
        <v>43965</v>
      </c>
      <c r="O34" s="7">
        <f>F34+K34-W34</f>
        <v>0</v>
      </c>
      <c r="P34" s="5">
        <f>O34*E34</f>
        <v>0</v>
      </c>
      <c r="Q34" s="5"/>
      <c r="R34" s="5"/>
      <c r="S34" s="5"/>
      <c r="T34" s="5"/>
      <c r="U34" s="16"/>
      <c r="V34" s="17"/>
      <c r="W34" s="7">
        <v>0</v>
      </c>
      <c r="X34" s="8">
        <f>W34*E34</f>
        <v>0</v>
      </c>
      <c r="Y34" s="29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</row>
    <row r="35" spans="1:41" s="2" customFormat="1" ht="18" hidden="1" customHeight="1">
      <c r="A35" s="24">
        <v>3</v>
      </c>
      <c r="B35" s="4" t="s">
        <v>28</v>
      </c>
      <c r="C35" s="5" t="s">
        <v>20</v>
      </c>
      <c r="D35" s="5"/>
      <c r="E35" s="8">
        <v>32.755459999999999</v>
      </c>
      <c r="F35" s="7">
        <v>0</v>
      </c>
      <c r="G35" s="8">
        <f>E35*F35</f>
        <v>0</v>
      </c>
      <c r="H35" s="9"/>
      <c r="I35" s="10"/>
      <c r="J35" s="11"/>
      <c r="K35" s="7"/>
      <c r="L35" s="8"/>
      <c r="M35" s="5">
        <v>512</v>
      </c>
      <c r="N35" s="12">
        <v>43965</v>
      </c>
      <c r="O35" s="7">
        <f>F35+K35-W35</f>
        <v>0</v>
      </c>
      <c r="P35" s="5">
        <f>O35*E35</f>
        <v>0</v>
      </c>
      <c r="Q35" s="5"/>
      <c r="R35" s="5"/>
      <c r="S35" s="5"/>
      <c r="T35" s="5"/>
      <c r="U35" s="16"/>
      <c r="V35" s="17"/>
      <c r="W35" s="7">
        <v>0</v>
      </c>
      <c r="X35" s="8">
        <f>W35*E35</f>
        <v>0</v>
      </c>
      <c r="Y35" s="29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</row>
    <row r="36" spans="1:41" s="2" customFormat="1" ht="25.5" hidden="1" customHeight="1">
      <c r="A36" s="24">
        <v>4</v>
      </c>
      <c r="B36" s="4" t="s">
        <v>40</v>
      </c>
      <c r="C36" s="5" t="s">
        <v>20</v>
      </c>
      <c r="D36" s="5"/>
      <c r="E36" s="8">
        <v>78.783545000000004</v>
      </c>
      <c r="F36" s="7">
        <v>0</v>
      </c>
      <c r="G36" s="8">
        <f>E36*F36</f>
        <v>0</v>
      </c>
      <c r="H36" s="9"/>
      <c r="I36" s="10"/>
      <c r="J36" s="11"/>
      <c r="K36" s="7"/>
      <c r="L36" s="8"/>
      <c r="M36" s="5">
        <v>507</v>
      </c>
      <c r="N36" s="12">
        <v>43963</v>
      </c>
      <c r="O36" s="7">
        <f>F36+K36-W36</f>
        <v>0</v>
      </c>
      <c r="P36" s="5">
        <f>O36*E36</f>
        <v>0</v>
      </c>
      <c r="Q36" s="5"/>
      <c r="R36" s="5"/>
      <c r="S36" s="5"/>
      <c r="T36" s="5"/>
      <c r="U36" s="25"/>
      <c r="V36" s="17"/>
      <c r="W36" s="7">
        <v>0</v>
      </c>
      <c r="X36" s="8">
        <f>W36*E36</f>
        <v>0</v>
      </c>
      <c r="Y36" s="29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</row>
    <row r="37" spans="1:41" s="2" customFormat="1" ht="18.75" hidden="1" customHeight="1">
      <c r="A37" s="19"/>
      <c r="B37" s="26" t="s">
        <v>21</v>
      </c>
      <c r="C37" s="19"/>
      <c r="D37" s="19"/>
      <c r="E37" s="20"/>
      <c r="F37" s="19"/>
      <c r="G37" s="20">
        <f>SUM(G33:G36)</f>
        <v>0</v>
      </c>
      <c r="H37" s="22"/>
      <c r="I37" s="27"/>
      <c r="J37" s="19"/>
      <c r="K37" s="21"/>
      <c r="L37" s="20">
        <f>SUM(L33:L36)</f>
        <v>0</v>
      </c>
      <c r="M37" s="21"/>
      <c r="N37" s="23"/>
      <c r="O37" s="19"/>
      <c r="P37" s="20">
        <f>SUM(P33:P36)</f>
        <v>0</v>
      </c>
      <c r="Q37" s="28"/>
      <c r="R37" s="21"/>
      <c r="S37" s="21"/>
      <c r="T37" s="21"/>
      <c r="U37" s="21"/>
      <c r="V37" s="21"/>
      <c r="W37" s="19"/>
      <c r="X37" s="20">
        <f>SUM(X33:X36)</f>
        <v>0</v>
      </c>
      <c r="Y37" s="29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</row>
    <row r="38" spans="1:41" s="2" customFormat="1" ht="22.5" customHeight="1">
      <c r="A38" s="88" t="s">
        <v>32</v>
      </c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90"/>
      <c r="Y38" s="29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</row>
    <row r="39" spans="1:41" s="2" customFormat="1" ht="38.25" customHeight="1">
      <c r="A39" s="24">
        <v>1</v>
      </c>
      <c r="B39" s="4" t="s">
        <v>26</v>
      </c>
      <c r="C39" s="5" t="s">
        <v>20</v>
      </c>
      <c r="D39" s="5"/>
      <c r="E39" s="6">
        <v>524.59568999999999</v>
      </c>
      <c r="F39" s="7">
        <v>5</v>
      </c>
      <c r="G39" s="8">
        <f>E39*F39</f>
        <v>2622.9784500000001</v>
      </c>
      <c r="H39" s="9"/>
      <c r="I39" s="10"/>
      <c r="J39" s="11"/>
      <c r="K39" s="7"/>
      <c r="L39" s="8"/>
      <c r="M39" s="5">
        <v>512</v>
      </c>
      <c r="N39" s="12">
        <v>43965</v>
      </c>
      <c r="O39" s="7">
        <f>F39+K39-W39</f>
        <v>0</v>
      </c>
      <c r="P39" s="5">
        <f>O39*E39</f>
        <v>0</v>
      </c>
      <c r="Q39" s="13"/>
      <c r="R39" s="14"/>
      <c r="S39" s="14"/>
      <c r="T39" s="15"/>
      <c r="U39" s="16"/>
      <c r="V39" s="17"/>
      <c r="W39" s="7">
        <v>5</v>
      </c>
      <c r="X39" s="8">
        <f>W39*E39</f>
        <v>2622.9784500000001</v>
      </c>
      <c r="Y39" s="29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</row>
    <row r="40" spans="1:41" s="2" customFormat="1" ht="16.5" customHeight="1">
      <c r="A40" s="24">
        <v>2</v>
      </c>
      <c r="B40" s="4" t="s">
        <v>27</v>
      </c>
      <c r="C40" s="5" t="s">
        <v>20</v>
      </c>
      <c r="D40" s="5"/>
      <c r="E40" s="6">
        <v>74.744670999999997</v>
      </c>
      <c r="F40" s="7">
        <v>8</v>
      </c>
      <c r="G40" s="8">
        <f>E40*F40</f>
        <v>597.95736799999997</v>
      </c>
      <c r="H40" s="9"/>
      <c r="I40" s="10"/>
      <c r="J40" s="11"/>
      <c r="K40" s="7"/>
      <c r="L40" s="8"/>
      <c r="M40" s="5">
        <v>512</v>
      </c>
      <c r="N40" s="12">
        <v>43965</v>
      </c>
      <c r="O40" s="7">
        <f>F40+K40-W40</f>
        <v>0</v>
      </c>
      <c r="P40" s="5">
        <f>O40*E40</f>
        <v>0</v>
      </c>
      <c r="Q40" s="13"/>
      <c r="R40" s="14"/>
      <c r="S40" s="14"/>
      <c r="T40" s="15"/>
      <c r="U40" s="16"/>
      <c r="V40" s="17"/>
      <c r="W40" s="7">
        <v>8</v>
      </c>
      <c r="X40" s="8">
        <f>W40*E40</f>
        <v>597.95736799999997</v>
      </c>
      <c r="Y40" s="29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</row>
    <row r="41" spans="1:41" s="2" customFormat="1" ht="18" customHeight="1">
      <c r="A41" s="19"/>
      <c r="B41" s="26" t="s">
        <v>21</v>
      </c>
      <c r="C41" s="19"/>
      <c r="D41" s="19"/>
      <c r="E41" s="20"/>
      <c r="F41" s="19"/>
      <c r="G41" s="20">
        <f>SUM(G39:G40)</f>
        <v>3220.9358179999999</v>
      </c>
      <c r="H41" s="22"/>
      <c r="I41" s="27"/>
      <c r="J41" s="19"/>
      <c r="K41" s="21"/>
      <c r="L41" s="20">
        <f>SUM(L39:L40)</f>
        <v>0</v>
      </c>
      <c r="M41" s="21"/>
      <c r="N41" s="23"/>
      <c r="O41" s="19"/>
      <c r="P41" s="20">
        <f>SUM(P39:P40)</f>
        <v>0</v>
      </c>
      <c r="Q41" s="28"/>
      <c r="R41" s="21"/>
      <c r="S41" s="21"/>
      <c r="T41" s="21"/>
      <c r="U41" s="21"/>
      <c r="V41" s="21"/>
      <c r="W41" s="19"/>
      <c r="X41" s="20">
        <f>SUM(X39:X40)</f>
        <v>3220.9358179999999</v>
      </c>
      <c r="Y41" s="29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</row>
    <row r="42" spans="1:41" s="2" customFormat="1" ht="22.5" customHeight="1">
      <c r="A42" s="88" t="s">
        <v>31</v>
      </c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90"/>
      <c r="Y42" s="29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</row>
    <row r="43" spans="1:41" s="2" customFormat="1" ht="26.25" customHeight="1">
      <c r="A43" s="24">
        <v>1</v>
      </c>
      <c r="B43" s="4" t="s">
        <v>40</v>
      </c>
      <c r="C43" s="5" t="s">
        <v>20</v>
      </c>
      <c r="D43" s="5"/>
      <c r="E43" s="8">
        <v>78.783545000000004</v>
      </c>
      <c r="F43" s="7">
        <v>19</v>
      </c>
      <c r="G43" s="8">
        <f>E43*F43</f>
        <v>1496.8873550000001</v>
      </c>
      <c r="H43" s="9"/>
      <c r="I43" s="10"/>
      <c r="J43" s="11"/>
      <c r="K43" s="7"/>
      <c r="L43" s="8"/>
      <c r="M43" s="5">
        <v>507</v>
      </c>
      <c r="N43" s="12">
        <v>43963</v>
      </c>
      <c r="O43" s="7">
        <f>F43+K43-W43</f>
        <v>0</v>
      </c>
      <c r="P43" s="5">
        <f>O43*E43</f>
        <v>0</v>
      </c>
      <c r="Q43" s="5"/>
      <c r="R43" s="5"/>
      <c r="S43" s="5"/>
      <c r="T43" s="5"/>
      <c r="U43" s="25"/>
      <c r="V43" s="17"/>
      <c r="W43" s="7">
        <v>19</v>
      </c>
      <c r="X43" s="8">
        <f>W43*E43</f>
        <v>1496.8873550000001</v>
      </c>
      <c r="Y43" s="29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</row>
    <row r="44" spans="1:41" s="2" customFormat="1" ht="20.25" customHeight="1">
      <c r="A44" s="19"/>
      <c r="B44" s="26" t="s">
        <v>21</v>
      </c>
      <c r="C44" s="19"/>
      <c r="D44" s="19"/>
      <c r="E44" s="20"/>
      <c r="F44" s="19"/>
      <c r="G44" s="20">
        <f>SUM(G43:G43)</f>
        <v>1496.8873550000001</v>
      </c>
      <c r="H44" s="22"/>
      <c r="I44" s="27"/>
      <c r="J44" s="19"/>
      <c r="K44" s="21"/>
      <c r="L44" s="20">
        <f>SUM(L43:L43)</f>
        <v>0</v>
      </c>
      <c r="M44" s="21"/>
      <c r="N44" s="23"/>
      <c r="O44" s="19"/>
      <c r="P44" s="20">
        <f>SUM(P43:P43)</f>
        <v>0</v>
      </c>
      <c r="Q44" s="28"/>
      <c r="R44" s="21"/>
      <c r="S44" s="21"/>
      <c r="T44" s="21"/>
      <c r="U44" s="21"/>
      <c r="V44" s="21"/>
      <c r="W44" s="19"/>
      <c r="X44" s="20">
        <f>SUM(X43:X43)</f>
        <v>1496.8873550000001</v>
      </c>
      <c r="Y44" s="29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</row>
    <row r="45" spans="1:41" s="2" customFormat="1" ht="23.25" customHeight="1">
      <c r="A45" s="88" t="s">
        <v>30</v>
      </c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90"/>
      <c r="Y45" s="29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</row>
    <row r="46" spans="1:41" s="2" customFormat="1" ht="37.5" customHeight="1">
      <c r="A46" s="24">
        <v>1</v>
      </c>
      <c r="B46" s="4" t="s">
        <v>26</v>
      </c>
      <c r="C46" s="5" t="s">
        <v>20</v>
      </c>
      <c r="D46" s="5"/>
      <c r="E46" s="6">
        <v>524.59</v>
      </c>
      <c r="F46" s="7">
        <v>15</v>
      </c>
      <c r="G46" s="8">
        <f>E46*F46</f>
        <v>7868.85</v>
      </c>
      <c r="H46" s="9"/>
      <c r="I46" s="10"/>
      <c r="J46" s="11"/>
      <c r="K46" s="7"/>
      <c r="L46" s="8"/>
      <c r="M46" s="5">
        <v>512</v>
      </c>
      <c r="N46" s="12">
        <v>43965</v>
      </c>
      <c r="O46" s="7">
        <v>0</v>
      </c>
      <c r="P46" s="5">
        <f>O46*E46</f>
        <v>0</v>
      </c>
      <c r="Q46" s="13"/>
      <c r="R46" s="14"/>
      <c r="S46" s="14"/>
      <c r="T46" s="15"/>
      <c r="U46" s="16"/>
      <c r="V46" s="17"/>
      <c r="W46" s="7">
        <v>15</v>
      </c>
      <c r="X46" s="8">
        <f>W46*E46</f>
        <v>7868.85</v>
      </c>
      <c r="Y46" s="29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</row>
    <row r="47" spans="1:41" s="2" customFormat="1" ht="16.5" customHeight="1">
      <c r="A47" s="24">
        <v>2</v>
      </c>
      <c r="B47" s="4" t="s">
        <v>27</v>
      </c>
      <c r="C47" s="5" t="s">
        <v>20</v>
      </c>
      <c r="D47" s="5"/>
      <c r="E47" s="6">
        <v>74.744670999999997</v>
      </c>
      <c r="F47" s="7">
        <v>10</v>
      </c>
      <c r="G47" s="8">
        <f>E47*F47</f>
        <v>747.44670999999994</v>
      </c>
      <c r="H47" s="9"/>
      <c r="I47" s="10"/>
      <c r="J47" s="11"/>
      <c r="K47" s="7"/>
      <c r="L47" s="8"/>
      <c r="M47" s="5">
        <v>512</v>
      </c>
      <c r="N47" s="12">
        <v>43965</v>
      </c>
      <c r="O47" s="7">
        <f>F47+K47-W47</f>
        <v>0</v>
      </c>
      <c r="P47" s="5">
        <f>O47*E47</f>
        <v>0</v>
      </c>
      <c r="Q47" s="13"/>
      <c r="R47" s="14"/>
      <c r="S47" s="14"/>
      <c r="T47" s="15"/>
      <c r="U47" s="16"/>
      <c r="V47" s="17"/>
      <c r="W47" s="7">
        <v>10</v>
      </c>
      <c r="X47" s="8">
        <f>W47*E47</f>
        <v>747.44670999999994</v>
      </c>
      <c r="Y47" s="29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</row>
    <row r="48" spans="1:41" s="2" customFormat="1" ht="23.25" customHeight="1">
      <c r="A48" s="24">
        <v>3</v>
      </c>
      <c r="B48" s="4" t="s">
        <v>40</v>
      </c>
      <c r="C48" s="5" t="s">
        <v>20</v>
      </c>
      <c r="D48" s="5"/>
      <c r="E48" s="8">
        <v>78.783545000000004</v>
      </c>
      <c r="F48" s="7">
        <v>0</v>
      </c>
      <c r="G48" s="8">
        <f>E48*F48</f>
        <v>0</v>
      </c>
      <c r="H48" s="9"/>
      <c r="I48" s="10"/>
      <c r="J48" s="11"/>
      <c r="K48" s="7"/>
      <c r="L48" s="8"/>
      <c r="M48" s="5">
        <v>507</v>
      </c>
      <c r="N48" s="12">
        <v>43963</v>
      </c>
      <c r="O48" s="7">
        <f>F48+K48-W48</f>
        <v>0</v>
      </c>
      <c r="P48" s="5">
        <f>O48*E48</f>
        <v>0</v>
      </c>
      <c r="Q48" s="5"/>
      <c r="R48" s="5"/>
      <c r="S48" s="5"/>
      <c r="T48" s="5"/>
      <c r="U48" s="25"/>
      <c r="V48" s="17"/>
      <c r="W48" s="7">
        <v>0</v>
      </c>
      <c r="X48" s="8">
        <f>W48*E48</f>
        <v>0</v>
      </c>
      <c r="Y48" s="29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</row>
    <row r="49" spans="1:41" s="2" customFormat="1" ht="13.5" customHeight="1">
      <c r="A49" s="19"/>
      <c r="B49" s="26" t="s">
        <v>21</v>
      </c>
      <c r="C49" s="19"/>
      <c r="D49" s="19"/>
      <c r="E49" s="20"/>
      <c r="F49" s="19"/>
      <c r="G49" s="20">
        <f>SUM(G46:G48)</f>
        <v>8616.2967100000005</v>
      </c>
      <c r="H49" s="22"/>
      <c r="I49" s="27"/>
      <c r="J49" s="19"/>
      <c r="K49" s="21"/>
      <c r="L49" s="20">
        <f>SUM(L46:L48)</f>
        <v>0</v>
      </c>
      <c r="M49" s="21"/>
      <c r="N49" s="23"/>
      <c r="O49" s="19"/>
      <c r="P49" s="20">
        <f>SUM(P46:P48)</f>
        <v>0</v>
      </c>
      <c r="Q49" s="28"/>
      <c r="R49" s="21"/>
      <c r="S49" s="21"/>
      <c r="T49" s="21"/>
      <c r="U49" s="21"/>
      <c r="V49" s="21"/>
      <c r="W49" s="19"/>
      <c r="X49" s="20">
        <f>SUM(X46:X48)</f>
        <v>8616.2967100000005</v>
      </c>
      <c r="Y49" s="29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</row>
    <row r="50" spans="1:41" s="35" customFormat="1" ht="20.25" customHeight="1">
      <c r="A50" s="19"/>
      <c r="B50" s="45" t="s">
        <v>22</v>
      </c>
      <c r="C50" s="19"/>
      <c r="D50" s="19"/>
      <c r="E50" s="19"/>
      <c r="F50" s="21"/>
      <c r="G50" s="20">
        <f>G10+G16+G28+G31+G41+G44+G49</f>
        <v>68350.510755999989</v>
      </c>
      <c r="H50" s="22"/>
      <c r="I50" s="20"/>
      <c r="J50" s="21"/>
      <c r="K50" s="20"/>
      <c r="L50" s="20">
        <f>L10+L16+L19+L25+L28+L31+L37+L41+L44+L49</f>
        <v>0</v>
      </c>
      <c r="M50" s="22"/>
      <c r="N50" s="23"/>
      <c r="O50" s="19"/>
      <c r="P50" s="20">
        <f>P10+P16+P19+P25+P28+P31+P37+P41+P44+P49</f>
        <v>2323.1176100000002</v>
      </c>
      <c r="Q50" s="28"/>
      <c r="R50" s="21"/>
      <c r="S50" s="21"/>
      <c r="T50" s="21"/>
      <c r="U50" s="21"/>
      <c r="V50" s="21"/>
      <c r="W50" s="21"/>
      <c r="X50" s="20">
        <f>X10+X16+X19+X25+X28+X31+X37+X41+X44+X49</f>
        <v>66027.393145999988</v>
      </c>
      <c r="Y50" s="29"/>
    </row>
    <row r="51" spans="1:41">
      <c r="A51" s="46"/>
      <c r="B51" s="47"/>
      <c r="C51" s="46"/>
      <c r="D51" s="46"/>
      <c r="E51" s="46"/>
      <c r="F51" s="48"/>
      <c r="G51" s="49"/>
      <c r="H51" s="50"/>
      <c r="I51" s="51"/>
      <c r="J51" s="52"/>
      <c r="K51" s="53"/>
      <c r="L51" s="49"/>
      <c r="M51" s="54"/>
      <c r="N51" s="55"/>
      <c r="O51" s="46"/>
      <c r="P51" s="49"/>
      <c r="Q51" s="56"/>
      <c r="R51" s="48"/>
      <c r="S51" s="48"/>
      <c r="T51" s="48"/>
      <c r="U51" s="48"/>
      <c r="V51" s="48"/>
      <c r="W51" s="48"/>
      <c r="X51" s="57">
        <f>G50+L50-P50</f>
        <v>66027.393145999988</v>
      </c>
      <c r="Y51" s="58"/>
    </row>
    <row r="52" spans="1:41" ht="14.25" customHeight="1">
      <c r="A52" s="46"/>
      <c r="B52" s="83" t="s">
        <v>23</v>
      </c>
      <c r="C52" s="83"/>
      <c r="D52" s="83"/>
      <c r="E52" s="83"/>
      <c r="F52" s="48"/>
      <c r="G52" s="49"/>
      <c r="H52" s="50"/>
      <c r="I52" s="51"/>
      <c r="J52" s="84" t="s">
        <v>24</v>
      </c>
      <c r="K52" s="84"/>
      <c r="L52" s="84"/>
      <c r="M52" s="84"/>
      <c r="N52" s="55"/>
      <c r="O52" s="46"/>
      <c r="P52" s="49"/>
      <c r="Q52" s="56"/>
      <c r="R52" s="48"/>
      <c r="S52" s="48"/>
      <c r="T52" s="48"/>
      <c r="U52" s="48"/>
      <c r="V52" s="48"/>
      <c r="W52" s="48"/>
      <c r="X52" s="57"/>
      <c r="Y52" s="58"/>
    </row>
    <row r="53" spans="1:41">
      <c r="A53" s="46"/>
      <c r="B53" s="47"/>
      <c r="C53" s="46"/>
      <c r="D53" s="46"/>
      <c r="E53" s="46"/>
      <c r="F53" s="48"/>
      <c r="G53" s="49"/>
      <c r="H53" s="50"/>
      <c r="I53" s="51"/>
      <c r="J53" s="52"/>
      <c r="K53" s="53"/>
      <c r="L53" s="49"/>
      <c r="M53" s="54"/>
      <c r="N53" s="55"/>
      <c r="O53" s="46"/>
      <c r="P53" s="49"/>
      <c r="Q53" s="56"/>
      <c r="R53" s="48"/>
      <c r="S53" s="48"/>
      <c r="T53" s="48"/>
      <c r="U53" s="48"/>
      <c r="V53" s="48"/>
      <c r="W53" s="48"/>
      <c r="X53" s="57"/>
      <c r="Y53" s="58"/>
    </row>
    <row r="54" spans="1:41">
      <c r="A54" s="46"/>
      <c r="B54" s="47"/>
      <c r="C54" s="46"/>
      <c r="D54" s="46"/>
      <c r="E54" s="46"/>
      <c r="F54" s="48"/>
      <c r="G54" s="49"/>
      <c r="H54" s="50"/>
      <c r="I54" s="51"/>
      <c r="J54" s="52"/>
      <c r="K54" s="53"/>
      <c r="L54" s="49"/>
      <c r="M54" s="54"/>
      <c r="N54" s="55"/>
      <c r="O54" s="46"/>
      <c r="P54" s="49"/>
      <c r="Q54" s="56"/>
      <c r="R54" s="48"/>
      <c r="S54" s="48"/>
      <c r="T54" s="48"/>
      <c r="U54" s="48"/>
      <c r="V54" s="48"/>
      <c r="W54" s="48"/>
      <c r="X54" s="49"/>
    </row>
    <row r="55" spans="1:41">
      <c r="A55" s="46"/>
      <c r="B55" s="47"/>
      <c r="C55" s="46"/>
      <c r="D55" s="46"/>
      <c r="E55" s="46"/>
      <c r="F55" s="48"/>
      <c r="G55" s="49"/>
      <c r="H55" s="50"/>
      <c r="I55" s="51"/>
      <c r="J55" s="52"/>
      <c r="K55" s="53"/>
      <c r="L55" s="49"/>
      <c r="M55" s="54"/>
      <c r="N55" s="55"/>
      <c r="O55" s="46"/>
      <c r="P55" s="49"/>
      <c r="Q55" s="56"/>
      <c r="R55" s="48"/>
      <c r="S55" s="48"/>
      <c r="T55" s="48"/>
      <c r="U55" s="48"/>
      <c r="V55" s="48"/>
      <c r="W55" s="48"/>
      <c r="X55" s="49"/>
    </row>
    <row r="56" spans="1:41" ht="18.75">
      <c r="A56" s="59"/>
      <c r="B56" s="83" t="s">
        <v>23</v>
      </c>
      <c r="C56" s="83"/>
      <c r="D56" s="83"/>
      <c r="E56" s="83"/>
      <c r="F56" s="60"/>
      <c r="G56" s="81"/>
      <c r="H56" s="81"/>
      <c r="I56" s="81"/>
      <c r="J56" s="84" t="s">
        <v>24</v>
      </c>
      <c r="K56" s="84"/>
      <c r="L56" s="84"/>
      <c r="M56" s="84"/>
      <c r="N56" s="61"/>
      <c r="O56" s="62"/>
      <c r="P56" s="62"/>
      <c r="Q56" s="60"/>
      <c r="R56" s="60"/>
      <c r="S56" s="60"/>
      <c r="T56" s="60"/>
      <c r="U56" s="63"/>
      <c r="V56" s="64"/>
      <c r="W56" s="60"/>
      <c r="X56" s="65">
        <f>X50-X51</f>
        <v>0</v>
      </c>
    </row>
    <row r="57" spans="1:41" s="75" customFormat="1">
      <c r="A57" s="46"/>
      <c r="B57" s="66"/>
      <c r="C57" s="67"/>
      <c r="D57" s="67"/>
      <c r="E57" s="67"/>
      <c r="F57" s="68"/>
      <c r="G57" s="57"/>
      <c r="H57" s="69"/>
      <c r="I57" s="70"/>
      <c r="J57" s="71"/>
      <c r="K57" s="57"/>
      <c r="L57" s="71"/>
      <c r="M57" s="72"/>
      <c r="N57" s="73"/>
      <c r="O57" s="67"/>
      <c r="P57" s="70"/>
      <c r="Q57" s="56"/>
      <c r="R57" s="68"/>
      <c r="S57" s="68"/>
      <c r="T57" s="68"/>
      <c r="U57" s="68"/>
      <c r="V57" s="68"/>
      <c r="W57" s="68"/>
      <c r="X57" s="68"/>
      <c r="Y57" s="74"/>
    </row>
    <row r="58" spans="1:41">
      <c r="A58" s="46"/>
      <c r="B58" s="66"/>
      <c r="C58" s="67"/>
      <c r="D58" s="67"/>
      <c r="E58" s="67"/>
      <c r="F58" s="68"/>
      <c r="G58" s="57"/>
      <c r="H58" s="69"/>
      <c r="I58" s="70"/>
      <c r="J58" s="71"/>
      <c r="K58" s="57"/>
      <c r="L58" s="71"/>
      <c r="M58" s="72"/>
      <c r="N58" s="73"/>
      <c r="O58" s="67"/>
      <c r="P58" s="70"/>
      <c r="Q58" s="56"/>
      <c r="R58" s="68"/>
      <c r="S58" s="68"/>
      <c r="T58" s="68"/>
      <c r="U58" s="68"/>
      <c r="V58" s="68"/>
      <c r="W58" s="68"/>
      <c r="X58" s="68"/>
    </row>
    <row r="59" spans="1:41">
      <c r="A59" s="46"/>
      <c r="B59" s="66"/>
      <c r="C59" s="67"/>
      <c r="D59" s="67"/>
      <c r="E59" s="67"/>
      <c r="F59" s="68"/>
      <c r="G59" s="57"/>
      <c r="H59" s="69"/>
      <c r="I59" s="70"/>
      <c r="J59" s="71"/>
      <c r="K59" s="57"/>
      <c r="L59" s="71"/>
      <c r="M59" s="72"/>
      <c r="N59" s="73"/>
      <c r="O59" s="67"/>
      <c r="P59" s="70"/>
      <c r="Q59" s="56"/>
      <c r="R59" s="68"/>
      <c r="S59" s="68"/>
      <c r="T59" s="68"/>
      <c r="U59" s="68"/>
      <c r="V59" s="68"/>
      <c r="W59" s="68"/>
      <c r="X59" s="68"/>
    </row>
    <row r="60" spans="1:41">
      <c r="X60" s="78"/>
    </row>
    <row r="61" spans="1:41">
      <c r="P61" s="78"/>
      <c r="X61" s="78"/>
    </row>
    <row r="62" spans="1:41">
      <c r="L62" s="78"/>
      <c r="P62" s="78"/>
      <c r="X62" s="78"/>
    </row>
    <row r="63" spans="1:41">
      <c r="B63" s="79"/>
    </row>
    <row r="64" spans="1:41">
      <c r="B64" s="79"/>
    </row>
    <row r="65" spans="2:24">
      <c r="B65" s="79"/>
      <c r="X65" s="78"/>
    </row>
    <row r="66" spans="2:24">
      <c r="B66" s="79"/>
      <c r="X66" s="78"/>
    </row>
    <row r="67" spans="2:24">
      <c r="B67" s="79"/>
    </row>
    <row r="68" spans="2:24">
      <c r="B68" s="79"/>
    </row>
    <row r="69" spans="2:24">
      <c r="B69" s="79"/>
      <c r="E69" s="32"/>
      <c r="F69" s="32"/>
      <c r="O69" s="32"/>
      <c r="P69" s="32"/>
      <c r="Q69" s="32"/>
      <c r="R69" s="32"/>
      <c r="S69" s="32"/>
      <c r="T69" s="32"/>
      <c r="U69" s="32"/>
      <c r="V69" s="32"/>
      <c r="W69" s="32"/>
      <c r="X69" s="32"/>
    </row>
    <row r="70" spans="2:24">
      <c r="B70" s="79"/>
      <c r="E70" s="32"/>
      <c r="F70" s="32"/>
      <c r="O70" s="32"/>
      <c r="P70" s="32"/>
      <c r="Q70" s="32"/>
      <c r="R70" s="32"/>
      <c r="S70" s="32"/>
      <c r="T70" s="32"/>
      <c r="U70" s="32"/>
      <c r="V70" s="32"/>
      <c r="W70" s="32"/>
      <c r="X70" s="32"/>
    </row>
    <row r="71" spans="2:24">
      <c r="B71" s="79"/>
      <c r="E71" s="32"/>
      <c r="F71" s="32"/>
      <c r="O71" s="32"/>
      <c r="P71" s="32"/>
      <c r="Q71" s="32"/>
      <c r="R71" s="32"/>
      <c r="S71" s="32"/>
      <c r="T71" s="32"/>
      <c r="U71" s="32"/>
      <c r="V71" s="32"/>
      <c r="W71" s="32"/>
      <c r="X71" s="32"/>
    </row>
  </sheetData>
  <mergeCells count="44">
    <mergeCell ref="F5:G5"/>
    <mergeCell ref="H5:H7"/>
    <mergeCell ref="O1:R1"/>
    <mergeCell ref="B2:X2"/>
    <mergeCell ref="C3:P3"/>
    <mergeCell ref="C4:N4"/>
    <mergeCell ref="O4:W4"/>
    <mergeCell ref="Q5:V5"/>
    <mergeCell ref="U6:U7"/>
    <mergeCell ref="V6:V7"/>
    <mergeCell ref="O5:P5"/>
    <mergeCell ref="O6:O7"/>
    <mergeCell ref="I5:N5"/>
    <mergeCell ref="G6:G7"/>
    <mergeCell ref="I6:I7"/>
    <mergeCell ref="M6:N6"/>
    <mergeCell ref="B56:E56"/>
    <mergeCell ref="J56:M56"/>
    <mergeCell ref="A20:X20"/>
    <mergeCell ref="A45:X45"/>
    <mergeCell ref="A42:X42"/>
    <mergeCell ref="A26:X26"/>
    <mergeCell ref="A38:X38"/>
    <mergeCell ref="A29:X29"/>
    <mergeCell ref="A32:X32"/>
    <mergeCell ref="B5:B7"/>
    <mergeCell ref="E5:E7"/>
    <mergeCell ref="J6:J7"/>
    <mergeCell ref="B52:E52"/>
    <mergeCell ref="J52:M52"/>
    <mergeCell ref="F6:F7"/>
    <mergeCell ref="W5:X5"/>
    <mergeCell ref="A11:X11"/>
    <mergeCell ref="A17:X17"/>
    <mergeCell ref="A5:A7"/>
    <mergeCell ref="K6:K7"/>
    <mergeCell ref="L6:L7"/>
    <mergeCell ref="D5:D7"/>
    <mergeCell ref="A8:X8"/>
    <mergeCell ref="P6:P7"/>
    <mergeCell ref="C5:C7"/>
    <mergeCell ref="W6:W7"/>
    <mergeCell ref="X6:X7"/>
    <mergeCell ref="Q6:T7"/>
  </mergeCells>
  <phoneticPr fontId="21" type="noConversion"/>
  <pageMargins left="0" right="0" top="0.19685039370078741" bottom="0.19685039370078741" header="0" footer="0"/>
  <pageSetup paperSize="9" scale="75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установи</vt:lpstr>
      <vt:lpstr>установи!Область_печати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</dc:creator>
  <cp:lastModifiedBy>bugera</cp:lastModifiedBy>
  <cp:lastPrinted>2021-06-14T06:08:15Z</cp:lastPrinted>
  <dcterms:created xsi:type="dcterms:W3CDTF">2020-05-13T12:33:03Z</dcterms:created>
  <dcterms:modified xsi:type="dcterms:W3CDTF">2021-07-19T07:36:09Z</dcterms:modified>
</cp:coreProperties>
</file>