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7500"/>
  </bookViews>
  <sheets>
    <sheet name="Олександрівська" sheetId="1" r:id="rId1"/>
    <sheet name="КМКЛШМД" sheetId="2" r:id="rId2"/>
    <sheet name="КМДКЛ №1" sheetId="3" r:id="rId3"/>
    <sheet name="КМДКЛ № 2" sheetId="4" r:id="rId4"/>
    <sheet name="КМДКЛ № 3. Солом." sheetId="5" r:id="rId5"/>
    <sheet name="КМДКЛ№4.Солом.р-н" sheetId="6" r:id="rId6"/>
    <sheet name="КМДКЛ № 6" sheetId="7" r:id="rId7"/>
    <sheet name="КМДКЛ№7. Печерського р-н." sheetId="8" r:id="rId8"/>
    <sheet name="КМДКЛ №8. Шевченк.р-н." sheetId="9" r:id="rId9"/>
    <sheet name="КМДКЛ №9.Поділ.р-н." sheetId="10" r:id="rId10"/>
    <sheet name="КМКЛ №1" sheetId="11" r:id="rId11"/>
    <sheet name="КМКЛ №2" sheetId="12" r:id="rId12"/>
    <sheet name="КМКЛ №3" sheetId="13" r:id="rId13"/>
    <sheet name="КМКЛ № 4" sheetId="14" r:id="rId14"/>
    <sheet name="КМКЛ №5" sheetId="15" r:id="rId15"/>
    <sheet name="КМКЛ № 6" sheetId="16" r:id="rId16"/>
    <sheet name="КМКЛ №7" sheetId="17" r:id="rId17"/>
    <sheet name="КМКЛ №8" sheetId="18" r:id="rId18"/>
    <sheet name="КМКЛ №9" sheetId="19" r:id="rId19"/>
    <sheet name="КМКЛ №10" sheetId="20" r:id="rId20"/>
    <sheet name="КМКЛ №12" sheetId="21" r:id="rId21"/>
    <sheet name="КМКЛ №15" sheetId="22" r:id="rId22"/>
    <sheet name="КМКЛ №18" sheetId="23" r:id="rId23"/>
    <sheet name="КМКЛ №11" sheetId="24" r:id="rId24"/>
  </sheets>
  <definedNames>
    <definedName name="Print_Area" localSheetId="15">'КМКЛ № 6'!$A$1:$K$36</definedName>
    <definedName name="_xlnm.Print_Area" localSheetId="3">'КМДКЛ № 2'!$A$1:$K$24</definedName>
    <definedName name="_xlnm.Print_Area" localSheetId="4">'КМДКЛ № 3. Солом.'!$A$1:$K$57</definedName>
    <definedName name="_xlnm.Print_Area" localSheetId="6">'КМДКЛ № 6'!$A$1:$P$52</definedName>
    <definedName name="_xlnm.Print_Area" localSheetId="2">'КМДКЛ №1'!$A$1:$K$43</definedName>
    <definedName name="_xlnm.Print_Area" localSheetId="8">'КМДКЛ №8. Шевченк.р-н.'!$A$1:$K$16</definedName>
    <definedName name="_xlnm.Print_Area" localSheetId="9">'КМДКЛ №9.Поділ.р-н.'!$A$1:$K$58</definedName>
    <definedName name="_xlnm.Print_Area" localSheetId="5">'КМДКЛ№4.Солом.р-н'!$A$1:$K$56</definedName>
    <definedName name="_xlnm.Print_Area" localSheetId="7">'КМДКЛ№7. Печерського р-н.'!$A$1:$P$30</definedName>
    <definedName name="_xlnm.Print_Area" localSheetId="13">'КМКЛ № 4'!$A$1:$K$56</definedName>
    <definedName name="_xlnm.Print_Area" localSheetId="10">'КМКЛ №1'!$A$1:$K$36</definedName>
    <definedName name="_xlnm.Print_Area" localSheetId="19">'КМКЛ №10'!$A$1:$K$41</definedName>
    <definedName name="_xlnm.Print_Area" localSheetId="23">'КМКЛ №11'!$A$1:$K$56</definedName>
    <definedName name="_xlnm.Print_Area" localSheetId="20">'КМКЛ №12'!$A$1:$K$35</definedName>
    <definedName name="_xlnm.Print_Area" localSheetId="21">'КМКЛ №15'!$A$1:$K$32</definedName>
    <definedName name="_xlnm.Print_Area" localSheetId="22">'КМКЛ №18'!$A$1:$K$43</definedName>
    <definedName name="_xlnm.Print_Area" localSheetId="11">'КМКЛ №2'!$A$1:$K$59</definedName>
    <definedName name="_xlnm.Print_Area" localSheetId="12">'КМКЛ №3'!$A$1:$K$23</definedName>
    <definedName name="_xlnm.Print_Area" localSheetId="14">'КМКЛ №5'!$A$1:$K$32</definedName>
    <definedName name="_xlnm.Print_Area" localSheetId="18">'КМКЛ №9'!$A$1:$K$20</definedName>
    <definedName name="_xlnm.Print_Area" localSheetId="0">Олександрівська!$A$1:$K$28</definedName>
  </definedNames>
  <calcPr calcId="145621"/>
</workbook>
</file>

<file path=xl/calcChain.xml><?xml version="1.0" encoding="utf-8"?>
<calcChain xmlns="http://schemas.openxmlformats.org/spreadsheetml/2006/main">
  <c r="F5" i="24" l="1"/>
  <c r="D6" i="24"/>
  <c r="F6" i="24"/>
  <c r="D7" i="24"/>
  <c r="F7" i="24"/>
  <c r="D8" i="24"/>
  <c r="F8" i="24"/>
  <c r="D9" i="24"/>
  <c r="F9" i="24"/>
  <c r="D10" i="24"/>
  <c r="F10" i="24"/>
  <c r="D11" i="24"/>
  <c r="F11" i="24"/>
  <c r="D12" i="24"/>
  <c r="F12" i="24"/>
  <c r="F13" i="24"/>
  <c r="F14" i="24"/>
  <c r="F15" i="24"/>
  <c r="F16" i="24"/>
  <c r="F17" i="24"/>
  <c r="F18" i="24"/>
  <c r="F19" i="24"/>
  <c r="F20" i="24"/>
  <c r="F21" i="24"/>
  <c r="F22" i="24"/>
  <c r="F23" i="24"/>
  <c r="F24" i="24"/>
  <c r="F25" i="24"/>
  <c r="F26" i="24"/>
  <c r="F27" i="24"/>
  <c r="F28" i="24"/>
  <c r="F29" i="24"/>
  <c r="F30" i="24"/>
  <c r="F31" i="24"/>
  <c r="F32" i="24"/>
  <c r="F33" i="24"/>
  <c r="F34" i="24"/>
  <c r="F35" i="24"/>
  <c r="F36" i="24"/>
  <c r="F37" i="24"/>
  <c r="F38" i="24"/>
  <c r="F39" i="24"/>
  <c r="F40" i="24"/>
  <c r="F41" i="24"/>
  <c r="F42" i="24"/>
  <c r="F43" i="24"/>
  <c r="F44" i="24"/>
  <c r="F45" i="24"/>
  <c r="F46" i="24"/>
  <c r="F47" i="24"/>
  <c r="C48" i="24"/>
  <c r="K48" i="24" s="1"/>
  <c r="D48" i="24"/>
  <c r="H48" i="24"/>
  <c r="J48" i="24"/>
  <c r="F6" i="23"/>
  <c r="I6" i="23"/>
  <c r="K6" i="23"/>
  <c r="F7" i="23"/>
  <c r="I7" i="23"/>
  <c r="J7" i="23"/>
  <c r="K7" i="23" s="1"/>
  <c r="F8" i="23"/>
  <c r="I8" i="23"/>
  <c r="K8" i="23"/>
  <c r="F9" i="23"/>
  <c r="I9" i="23"/>
  <c r="J9" i="23"/>
  <c r="K9" i="23" s="1"/>
  <c r="F10" i="23"/>
  <c r="I10" i="23"/>
  <c r="K10" i="23"/>
  <c r="F11" i="23"/>
  <c r="I11" i="23"/>
  <c r="K11" i="23"/>
  <c r="F12" i="23"/>
  <c r="I12" i="23"/>
  <c r="J12" i="23"/>
  <c r="K12" i="23"/>
  <c r="F13" i="23"/>
  <c r="I13" i="23"/>
  <c r="J13" i="23"/>
  <c r="K13" i="23"/>
  <c r="F14" i="23"/>
  <c r="I14" i="23"/>
  <c r="J14" i="23"/>
  <c r="K14" i="23"/>
  <c r="F15" i="23"/>
  <c r="I15" i="23"/>
  <c r="K15" i="23"/>
  <c r="F16" i="23"/>
  <c r="I16" i="23"/>
  <c r="K16" i="23"/>
  <c r="F17" i="23"/>
  <c r="I17" i="23"/>
  <c r="K17" i="23"/>
  <c r="F18" i="23"/>
  <c r="I18" i="23"/>
  <c r="K18" i="23"/>
  <c r="F19" i="23"/>
  <c r="K19" i="23" s="1"/>
  <c r="I19" i="23"/>
  <c r="F20" i="23"/>
  <c r="I20" i="23"/>
  <c r="K20" i="23"/>
  <c r="F21" i="23"/>
  <c r="I21" i="23"/>
  <c r="K21" i="23"/>
  <c r="F22" i="23"/>
  <c r="I22" i="23"/>
  <c r="K22" i="23"/>
  <c r="F23" i="23"/>
  <c r="K23" i="23" s="1"/>
  <c r="I23" i="23"/>
  <c r="F24" i="23"/>
  <c r="I24" i="23"/>
  <c r="K24" i="23"/>
  <c r="F25" i="23"/>
  <c r="F26" i="23"/>
  <c r="D35" i="23"/>
  <c r="F35" i="23"/>
  <c r="G35" i="23"/>
  <c r="H35" i="23"/>
  <c r="J35" i="23"/>
  <c r="F5" i="22"/>
  <c r="F10" i="22"/>
  <c r="F11" i="22"/>
  <c r="F17" i="22"/>
  <c r="J17" i="22"/>
  <c r="F18" i="22"/>
  <c r="J18" i="22"/>
  <c r="F19" i="22"/>
  <c r="J19" i="22"/>
  <c r="F20" i="22"/>
  <c r="J20" i="22"/>
  <c r="F21" i="22"/>
  <c r="F22" i="22"/>
  <c r="F23" i="22"/>
  <c r="C24" i="22"/>
  <c r="K24" i="22" s="1"/>
  <c r="D24" i="22"/>
  <c r="F24" i="22"/>
  <c r="H24" i="22"/>
  <c r="J24" i="22"/>
  <c r="F5" i="21"/>
  <c r="F6" i="21"/>
  <c r="F7" i="21"/>
  <c r="F8" i="21"/>
  <c r="F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C27" i="21"/>
  <c r="K27" i="21" s="1"/>
  <c r="D27" i="21"/>
  <c r="F27" i="21"/>
  <c r="H27" i="21"/>
  <c r="J27" i="21"/>
  <c r="F48" i="24" l="1"/>
  <c r="K35" i="23"/>
  <c r="F5" i="20"/>
  <c r="J5" i="20"/>
  <c r="J27" i="20" s="1"/>
  <c r="F6" i="20"/>
  <c r="J6" i="20"/>
  <c r="F7" i="20"/>
  <c r="J7" i="20"/>
  <c r="F8" i="20"/>
  <c r="J8" i="20"/>
  <c r="F9" i="20"/>
  <c r="J9" i="20"/>
  <c r="F10" i="20"/>
  <c r="J10" i="20"/>
  <c r="F11" i="20"/>
  <c r="J11" i="20"/>
  <c r="F12" i="20"/>
  <c r="J12" i="20"/>
  <c r="F13" i="20"/>
  <c r="J13" i="20"/>
  <c r="F14" i="20"/>
  <c r="D27" i="20"/>
  <c r="F27" i="20"/>
  <c r="H27" i="20"/>
  <c r="K27" i="20" s="1"/>
  <c r="F5" i="19"/>
  <c r="I5" i="19"/>
  <c r="F6" i="19"/>
  <c r="I6" i="19"/>
  <c r="F7" i="19"/>
  <c r="I7" i="19"/>
  <c r="F8" i="19"/>
  <c r="I8" i="19"/>
  <c r="F9" i="19"/>
  <c r="I9" i="19"/>
  <c r="F10" i="19"/>
  <c r="I10" i="19"/>
  <c r="F11" i="19"/>
  <c r="I11" i="19"/>
  <c r="C12" i="19"/>
  <c r="D12" i="19"/>
  <c r="F12" i="19"/>
  <c r="H12" i="19"/>
  <c r="J12" i="19"/>
  <c r="K12" i="19"/>
  <c r="F5" i="17"/>
  <c r="F6" i="17"/>
  <c r="F7" i="17"/>
  <c r="F8" i="17"/>
  <c r="F9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C24" i="17"/>
  <c r="F24" i="17" s="1"/>
  <c r="D24" i="17"/>
  <c r="H24" i="17"/>
  <c r="J24" i="17"/>
  <c r="K24" i="17"/>
  <c r="F5" i="16"/>
  <c r="F6" i="16"/>
  <c r="F7" i="16"/>
  <c r="F8" i="16"/>
  <c r="F9" i="16"/>
  <c r="F10" i="16"/>
  <c r="F11" i="16"/>
  <c r="F12" i="16"/>
  <c r="F13" i="16"/>
  <c r="F14" i="16"/>
  <c r="F15" i="16"/>
  <c r="F17" i="16"/>
  <c r="F18" i="16"/>
  <c r="F19" i="16"/>
  <c r="F20" i="16"/>
  <c r="F21" i="16"/>
  <c r="F22" i="16"/>
  <c r="F23" i="16"/>
  <c r="F24" i="16"/>
  <c r="F25" i="16"/>
  <c r="F26" i="16"/>
  <c r="F27" i="16"/>
  <c r="C28" i="16"/>
  <c r="K28" i="16" s="1"/>
  <c r="D28" i="16"/>
  <c r="F28" i="16"/>
  <c r="H28" i="16"/>
  <c r="J28" i="16"/>
  <c r="F5" i="15"/>
  <c r="F6" i="15"/>
  <c r="J6" i="15"/>
  <c r="F7" i="15"/>
  <c r="J7" i="15"/>
  <c r="F8" i="15"/>
  <c r="J8" i="15"/>
  <c r="F9" i="15"/>
  <c r="J9" i="15"/>
  <c r="F10" i="15"/>
  <c r="J10" i="15"/>
  <c r="F11" i="15"/>
  <c r="J11" i="15"/>
  <c r="F12" i="15"/>
  <c r="J12" i="15"/>
  <c r="F13" i="15"/>
  <c r="J13" i="15"/>
  <c r="F14" i="15"/>
  <c r="J14" i="15"/>
  <c r="F15" i="15"/>
  <c r="J15" i="15"/>
  <c r="F16" i="15"/>
  <c r="J16" i="15"/>
  <c r="F17" i="15"/>
  <c r="J17" i="15"/>
  <c r="F18" i="15"/>
  <c r="J18" i="15"/>
  <c r="F19" i="15"/>
  <c r="J19" i="15"/>
  <c r="F20" i="15"/>
  <c r="C23" i="15"/>
  <c r="K23" i="15" s="1"/>
  <c r="D23" i="15"/>
  <c r="F23" i="15"/>
  <c r="H23" i="15"/>
  <c r="J23" i="15"/>
  <c r="F5" i="14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C48" i="14"/>
  <c r="F48" i="14" s="1"/>
  <c r="D48" i="14"/>
  <c r="H48" i="14"/>
  <c r="J48" i="14"/>
  <c r="K48" i="14"/>
  <c r="F5" i="13"/>
  <c r="F6" i="13"/>
  <c r="F7" i="13"/>
  <c r="F8" i="13"/>
  <c r="F9" i="13"/>
  <c r="F10" i="13"/>
  <c r="F11" i="13"/>
  <c r="F12" i="13"/>
  <c r="F13" i="13"/>
  <c r="F14" i="13"/>
  <c r="C15" i="13"/>
  <c r="K15" i="13" s="1"/>
  <c r="D15" i="13"/>
  <c r="F15" i="13"/>
  <c r="H15" i="13"/>
  <c r="J15" i="13"/>
  <c r="F5" i="12"/>
  <c r="F6" i="12"/>
  <c r="F7" i="12"/>
  <c r="F8" i="12"/>
  <c r="F9" i="12"/>
  <c r="F10" i="12"/>
  <c r="F11" i="12"/>
  <c r="F13" i="12"/>
  <c r="F14" i="12"/>
  <c r="F15" i="12"/>
  <c r="F16" i="12"/>
  <c r="F17" i="12"/>
  <c r="H17" i="12"/>
  <c r="F18" i="12"/>
  <c r="H18" i="12"/>
  <c r="F19" i="12"/>
  <c r="H19" i="12"/>
  <c r="F20" i="12"/>
  <c r="H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C51" i="12"/>
  <c r="D51" i="12"/>
  <c r="F51" i="12"/>
  <c r="H51" i="12"/>
  <c r="J51" i="12"/>
  <c r="K51" i="12"/>
  <c r="F5" i="11"/>
  <c r="F6" i="11"/>
  <c r="F7" i="11"/>
  <c r="F8" i="11"/>
  <c r="F9" i="11"/>
  <c r="F10" i="11"/>
  <c r="F11" i="11"/>
  <c r="F12" i="11"/>
  <c r="F13" i="11"/>
  <c r="F14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C28" i="11"/>
  <c r="F28" i="11" s="1"/>
  <c r="D28" i="11"/>
  <c r="H28" i="11"/>
  <c r="J28" i="11"/>
  <c r="K28" i="11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C50" i="10"/>
  <c r="K50" i="10" s="1"/>
  <c r="D50" i="10"/>
  <c r="H50" i="10"/>
  <c r="J50" i="10"/>
  <c r="F5" i="9"/>
  <c r="F6" i="9"/>
  <c r="F7" i="9"/>
  <c r="C8" i="9"/>
  <c r="D8" i="9"/>
  <c r="F8" i="9" s="1"/>
  <c r="H8" i="9"/>
  <c r="J8" i="9"/>
  <c r="D22" i="8"/>
  <c r="F22" i="8"/>
  <c r="H22" i="8"/>
  <c r="J22" i="8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C44" i="7"/>
  <c r="F44" i="7" s="1"/>
  <c r="D44" i="7"/>
  <c r="H44" i="7"/>
  <c r="J44" i="7"/>
  <c r="K44" i="7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C48" i="6"/>
  <c r="F48" i="6" s="1"/>
  <c r="D48" i="6"/>
  <c r="H48" i="6"/>
  <c r="J48" i="6"/>
  <c r="K48" i="6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C49" i="5"/>
  <c r="F49" i="5" s="1"/>
  <c r="D49" i="5"/>
  <c r="H49" i="5"/>
  <c r="J49" i="5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4" i="3"/>
  <c r="C35" i="3"/>
  <c r="F35" i="3" s="1"/>
  <c r="D35" i="3"/>
  <c r="H35" i="3"/>
  <c r="K35" i="3" s="1"/>
  <c r="J35" i="3"/>
  <c r="J48" i="2"/>
  <c r="H48" i="2"/>
  <c r="K48" i="2" s="1"/>
  <c r="D48" i="2"/>
  <c r="C48" i="2"/>
  <c r="F48" i="2" s="1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50" i="10" l="1"/>
  <c r="J20" i="1"/>
  <c r="H20" i="1"/>
  <c r="D20" i="1"/>
  <c r="C20" i="1"/>
  <c r="F20" i="1" s="1"/>
  <c r="K20" i="1" l="1"/>
</calcChain>
</file>

<file path=xl/sharedStrings.xml><?xml version="1.0" encoding="utf-8"?>
<sst xmlns="http://schemas.openxmlformats.org/spreadsheetml/2006/main" count="1268" uniqueCount="490">
  <si>
    <t xml:space="preserve">          Додаток до листа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</si>
  <si>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  пожертв від фізичних та юридичних осіб                                                                                                                                                     КНП "Олександрівська  клінічна  лікарня м.Києва"_  за_4___квартал__2021___року </t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</si>
  <si>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</si>
  <si>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>№ пп</t>
  </si>
  <si>
    <t>Найменування юридичної особи (або позначення фізичної особи)</t>
  </si>
  <si>
    <t>Благодійні пожертви, що були отримані закладом охорони здоров'я від фізичних та юридичних осіб</t>
  </si>
  <si>
    <t>Всього отримано благодійних пожертв, тис. грн</t>
  </si>
  <si>
    <t>Використання закладом охорони здоров'я благодійних пожертв, отриманих у грошовій (товари і послуг) формі</t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</si>
  <si>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0"/>
        <color indexed="8"/>
        <rFont val="Times New Roman"/>
        <family val="1"/>
        <charset val="204"/>
      </rPr>
      <t>тис. грн</t>
    </r>
  </si>
  <si>
    <r>
      <t>В грошовій форм,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</si>
  <si>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В  натуральній формі (товари і послуги),  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</si>
  <si>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t>Перелік товарів і послуг в натуральній формі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</si>
  <si>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Напрямки використання у грошовій формі (стаття витрат)</t>
  </si>
  <si>
    <r>
      <t xml:space="preserve">Сума,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</si>
  <si>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>Перелік використаних товарів та послуг у натуральній формі 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</si>
  <si>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Європейс.регін.бюро</t>
  </si>
  <si>
    <t>медикаменти</t>
  </si>
  <si>
    <t>Асоціація анестезіологів</t>
  </si>
  <si>
    <t>Благодійна допомога</t>
  </si>
  <si>
    <t>Муніцип.каса</t>
  </si>
  <si>
    <t>БО 100% життя</t>
  </si>
  <si>
    <t>холодильник</t>
  </si>
  <si>
    <t>Ковпак В.Г</t>
  </si>
  <si>
    <t>Шестунов А.Є</t>
  </si>
  <si>
    <t>стелажі для медикам.</t>
  </si>
  <si>
    <t>МБФ"Європа"</t>
  </si>
  <si>
    <t>маска повнолицьова</t>
  </si>
  <si>
    <t>КП"Інженерний центр</t>
  </si>
  <si>
    <t>меблі</t>
  </si>
  <si>
    <t>монітор пацієнта</t>
  </si>
  <si>
    <t>ТОВ"Нортон Україна""</t>
  </si>
  <si>
    <t>морозильна скриня</t>
  </si>
  <si>
    <t>обладнання</t>
  </si>
  <si>
    <t>ТОВ"Ресторатор Києва"</t>
  </si>
  <si>
    <t>ямков.ремонт асфальт.покриття</t>
  </si>
  <si>
    <t>Фізична особа</t>
  </si>
  <si>
    <t>ВСЬОГО по закладу</t>
  </si>
  <si>
    <t xml:space="preserve">Директор </t>
  </si>
  <si>
    <t>Антоненко  Л.П.</t>
  </si>
  <si>
    <t>(підпис)           (ініціали і прізвище) </t>
  </si>
  <si>
    <t>Головний бухгалтер</t>
  </si>
  <si>
    <t>Огурцова Г.В.</t>
  </si>
  <si>
    <t xml:space="preserve"> </t>
  </si>
  <si>
    <t xml:space="preserve">         від ________ 2021 № ______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</si>
  <si>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_КНП "Київська міська клінічна лікарня швидкої медичної допомоги"_за__4-й__квартал__2021___року </t>
  </si>
  <si>
    <t>КНП "КММЦРЗНм.Києва від НЧК"</t>
  </si>
  <si>
    <t>Медикаменти</t>
  </si>
  <si>
    <t>індив.догляд</t>
  </si>
  <si>
    <t>Борщагівський ХФЗ</t>
  </si>
  <si>
    <t>тести на ВІЛ</t>
  </si>
  <si>
    <t>пульсоксиметр</t>
  </si>
  <si>
    <t>БФ "Хлібний Дім"</t>
  </si>
  <si>
    <t>медичні матеріали</t>
  </si>
  <si>
    <t>ТОВ "Здраво"</t>
  </si>
  <si>
    <t>лампа операційна</t>
  </si>
  <si>
    <t>Керівник установи</t>
  </si>
  <si>
    <t>В.О.Шевченко</t>
  </si>
  <si>
    <t>В.о.головного бухгалтера</t>
  </si>
  <si>
    <t>Ю.О.Кожара</t>
  </si>
  <si>
    <t>Благ.внески(від батьків)</t>
  </si>
  <si>
    <t>побут.техн.</t>
  </si>
  <si>
    <t>Приватна особа</t>
  </si>
  <si>
    <t>комп.техніка</t>
  </si>
  <si>
    <t>медобладнання</t>
  </si>
  <si>
    <t>ГО "Рідкісні імунні захвор."</t>
  </si>
  <si>
    <t>ГО "Країна наших дітей"</t>
  </si>
  <si>
    <t>БО БФ "Ярослав"</t>
  </si>
  <si>
    <t>Спілка Саморитян України</t>
  </si>
  <si>
    <t>ДОЗ</t>
  </si>
  <si>
    <t>Батьківські медикаменти</t>
  </si>
  <si>
    <t xml:space="preserve">КНП"Київс.міськ.дит.діагн. центр" </t>
  </si>
  <si>
    <t>ТОВ "Фрісланд Кампіна Юей"</t>
  </si>
  <si>
    <t>Обол.РО ТЧХ м.Києва</t>
  </si>
  <si>
    <t>ТОВ "Блус Фарма"</t>
  </si>
  <si>
    <t>ТОВ "Амікум Фарма"</t>
  </si>
  <si>
    <t>Європ.бюро ВООЗ</t>
  </si>
  <si>
    <t>ТОВ "Дельта Медікел"</t>
  </si>
  <si>
    <t>ТОВ "Медичний центр "М.Т.К."</t>
  </si>
  <si>
    <t>КМБД ім.Городецького</t>
  </si>
  <si>
    <t>ОКЛ м.Києва</t>
  </si>
  <si>
    <t>ДП"Медичні закупівлі України"</t>
  </si>
  <si>
    <t>База спец.мед.постач.</t>
  </si>
  <si>
    <t>ДП Укрмедпостач</t>
  </si>
  <si>
    <t>ДП Укрвакцина</t>
  </si>
  <si>
    <t>КНП Київський міський центр крові</t>
  </si>
  <si>
    <r>
      <t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____________</t>
    </r>
    <r>
      <rPr>
        <b/>
        <u/>
        <sz val="14"/>
        <color indexed="8"/>
        <rFont val="Times New Roman"/>
        <family val="1"/>
        <charset val="204"/>
      </rPr>
      <t>КНП "КМДКЛ №1"</t>
    </r>
    <r>
      <rPr>
        <b/>
        <sz val="14"/>
        <color indexed="8"/>
        <rFont val="Times New Roman"/>
        <family val="1"/>
        <charset val="204"/>
      </rPr>
      <t>__________________________за_</t>
    </r>
    <r>
      <rPr>
        <b/>
        <u/>
        <sz val="14"/>
        <color indexed="8"/>
        <rFont val="Times New Roman"/>
        <family val="1"/>
        <charset val="204"/>
      </rPr>
      <t>ІV</t>
    </r>
    <r>
      <rPr>
        <b/>
        <sz val="14"/>
        <color indexed="8"/>
        <rFont val="Times New Roman"/>
        <family val="1"/>
        <charset val="204"/>
      </rPr>
      <t>_квартал__</t>
    </r>
    <r>
      <rPr>
        <b/>
        <u/>
        <sz val="14"/>
        <color indexed="8"/>
        <rFont val="Times New Roman"/>
        <family val="1"/>
        <charset val="204"/>
      </rPr>
      <t>2021</t>
    </r>
    <r>
      <rPr>
        <b/>
        <sz val="14"/>
        <color indexed="8"/>
        <rFont val="Times New Roman"/>
        <family val="1"/>
        <charset val="204"/>
      </rPr>
      <t xml:space="preserve">__року </t>
    </r>
  </si>
  <si>
    <t>В.П.Задорожна</t>
  </si>
  <si>
    <t>Член комісії,заступник головного бухгалтера</t>
  </si>
  <si>
    <t>Л.М.Воронюк</t>
  </si>
  <si>
    <t>Член комісії з реорганізації,заступник головного лікаря з економічних питань</t>
  </si>
  <si>
    <t>реагенти</t>
  </si>
  <si>
    <t>Тов Укрбіо</t>
  </si>
  <si>
    <t>транспортні  послуги</t>
  </si>
  <si>
    <t>Фізична  особа</t>
  </si>
  <si>
    <t>за  рахунок залишків з попередніх  періодів</t>
  </si>
  <si>
    <t>виплати  матер.</t>
  </si>
  <si>
    <t>лікарські  засоби</t>
  </si>
  <si>
    <t>КМО Червоний  хрест</t>
  </si>
  <si>
    <t>Організація "діти Надії"</t>
  </si>
  <si>
    <t>кисень</t>
  </si>
  <si>
    <t>ТОВ  Дпієр Газ</t>
  </si>
  <si>
    <t>КНП Перинатальний  центр</t>
  </si>
  <si>
    <t>медичні препарати</t>
  </si>
  <si>
    <t>Тов  Медичний центр</t>
  </si>
  <si>
    <t>Гемотрансфузійні засоби</t>
  </si>
  <si>
    <t>КНП Київський міський  центр крові</t>
  </si>
  <si>
    <t>мед.вироби</t>
  </si>
  <si>
    <t>Центр радіоційного захисту</t>
  </si>
  <si>
    <t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КНП    Київська міська дитяча   клінічна лікарня  №2 за  4 квартал 2021року.</t>
  </si>
  <si>
    <t>Е.А. Бодак</t>
  </si>
  <si>
    <t xml:space="preserve">Т.І. Коротич </t>
  </si>
  <si>
    <t>В.о.директора   установи</t>
  </si>
  <si>
    <t>,</t>
  </si>
  <si>
    <t>Ноутбук Lenovo IdeaPad 3 15.6 HD/№4020/1 ТВ/Intel HD/DOS/Blask (81WQ002WRA)</t>
  </si>
  <si>
    <t>ФО-П Сехніашвілі  Коба Тенгізович</t>
  </si>
  <si>
    <t>2.</t>
  </si>
  <si>
    <r>
      <t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"Дитяча клінічна  лікарня  №3 Солом</t>
    </r>
    <r>
      <rPr>
        <b/>
        <sz val="14"/>
        <color indexed="8"/>
        <rFont val="Arial Cyr"/>
        <charset val="204"/>
      </rPr>
      <t>′</t>
    </r>
    <r>
      <rPr>
        <b/>
        <sz val="11.2"/>
        <color indexed="8"/>
        <rFont val="Times New Roman"/>
        <family val="1"/>
        <charset val="204"/>
      </rPr>
      <t xml:space="preserve">янського  району  м.  Києва" </t>
    </r>
    <r>
      <rPr>
        <b/>
        <sz val="14"/>
        <color indexed="8"/>
        <rFont val="Times New Roman"/>
        <family val="1"/>
        <charset val="204"/>
      </rPr>
      <t xml:space="preserve">за_4_квартал_2021 року </t>
    </r>
  </si>
  <si>
    <t xml:space="preserve">                 О.М.Макаренко</t>
  </si>
  <si>
    <t xml:space="preserve">                  М.М.Каплун</t>
  </si>
  <si>
    <t>відра для прибирання</t>
  </si>
  <si>
    <t>ТОВ Агенція "Украгроконсалт</t>
  </si>
  <si>
    <t>отоскоп,пульсоксиметр, термоментр, одноразові системи</t>
  </si>
  <si>
    <t>вакцина проти грипу</t>
  </si>
  <si>
    <t>База Спецмедпостачання</t>
  </si>
  <si>
    <t xml:space="preserve"> технічне обслуговування та дезинфекція  басейну</t>
  </si>
  <si>
    <t>Фізичні особи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</si>
  <si>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КНП Дитяча клінічна лікарня № 4 Соломянcького району м.Києва     _____________________________________________________за IV квартал_2021 року </t>
  </si>
  <si>
    <t>О.П.Тонкопей</t>
  </si>
  <si>
    <t>О.В.Каргаполова</t>
  </si>
  <si>
    <t>Портативний венозний сканер</t>
  </si>
  <si>
    <t>ТОВ "Ікспенд Україна"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</si>
  <si>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_КНП "Дитяча клінічна лікарня №6"_____за__IV__квартал_2021__року </t>
  </si>
  <si>
    <t>Л.Храмова</t>
  </si>
  <si>
    <t>Л.Забудська</t>
  </si>
  <si>
    <t>навчання з охорони праці</t>
  </si>
  <si>
    <t>посл.по утил.м.відх.,зарядка картриджів</t>
  </si>
  <si>
    <t>тестна антиген, сіль табл.</t>
  </si>
  <si>
    <t>акумулятори д/пож.сигн.,сіль техн.</t>
  </si>
  <si>
    <t>Стіл операційний</t>
  </si>
  <si>
    <t>ГО "ФУНДАЦІЯ ТЕЧІЯ"</t>
  </si>
  <si>
    <t>Тест на антиген</t>
  </si>
  <si>
    <t>БО "Центр соц.проектів"</t>
  </si>
  <si>
    <t>Маски тришарові</t>
  </si>
  <si>
    <t>мишки комп.</t>
  </si>
  <si>
    <t>Мишки комп.</t>
  </si>
  <si>
    <t>ТОВ"Шимюкрейн"</t>
  </si>
  <si>
    <t>Ноутбуки 2 шт.</t>
  </si>
  <si>
    <t>Комбінезон багатораз.</t>
  </si>
  <si>
    <t>Дезрозчин</t>
  </si>
  <si>
    <t>Рукавички стер.L</t>
  </si>
  <si>
    <t>Рукавички стер.М</t>
  </si>
  <si>
    <t>госп.товари</t>
  </si>
  <si>
    <t>Госп.товари</t>
  </si>
  <si>
    <t>ФО Болгова О.О.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</si>
  <si>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по                                                                                                                                                 КНП "Дитяча клінічна лікарня №7 Печерського району міста Києва" за ІV квартал 2021року </t>
  </si>
  <si>
    <t>Н.В.Кривенко</t>
  </si>
  <si>
    <t xml:space="preserve"> В.о. головного  бухгалтера</t>
  </si>
  <si>
    <t>Т.В.Стеценко</t>
  </si>
  <si>
    <t>В.о. директора</t>
  </si>
  <si>
    <t>1)Тест-панель на гепатит В  (5 в 1)                                              2) (HCV) Одноступеневий тест на вірус гепатиту С         3) Тест на феритин                 4) ВІЛ 1/2 швидкий тест (з р24 антигеном)                           5) Швидкий тест для якісного визначення антигену Helicobacter Pylori (H. P Ag) (kaл)                                           6) Швидкий тест на ротавірус та аденовірус комбо,тест-касета(кал)                                         7) Швидкий тест на кальпротектин,тест-касета      8) Тест-смужки для аналізу сечі 10параметрів (LEU/NIT/URO/PRO/pH/BLO/SG/KET/BIL/GLU )</t>
  </si>
  <si>
    <t>ТОВ "Асіно Україна"</t>
  </si>
  <si>
    <t>Центрифуга лабораторна MICROmed CM-3M (для пробірок 15мл)</t>
  </si>
  <si>
    <t>Стілець Ізо хром А-1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</si>
  <si>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"Дитяча клінічна лікарня №8 Шевченківського району міста Києва   за 4 квартал 2021 року </t>
  </si>
  <si>
    <t>Гудзенко Л.В.</t>
  </si>
  <si>
    <t>Долот В.Д.</t>
  </si>
  <si>
    <t>В.о.директора</t>
  </si>
  <si>
    <t>ФО</t>
  </si>
  <si>
    <t>Ноутбук Lenovo v15</t>
  </si>
  <si>
    <t>Аквадистелятор електрич.</t>
  </si>
  <si>
    <t>Ширма ШМ-3</t>
  </si>
  <si>
    <t>Кисень медичний</t>
  </si>
  <si>
    <t>АРТИХОЛ ТАБ 200 МГ №30, ГРИНТЕРОЛ КАПС 250 №50, ОМЕПРАЗОЛ КАПС 20 №30</t>
  </si>
  <si>
    <t>КНП КМКГВВ</t>
  </si>
  <si>
    <t>Заміна накопичувача</t>
  </si>
  <si>
    <t>Налаштування програмного забезпечення</t>
  </si>
  <si>
    <t>Вироби мед призначення</t>
  </si>
  <si>
    <t>КБФ Сонечко</t>
  </si>
  <si>
    <t>Очні краплі</t>
  </si>
  <si>
    <t>БО "МЛК М.Києва"</t>
  </si>
  <si>
    <t>Кисневий концентратор</t>
  </si>
  <si>
    <t>ГО"Товариство Україна-В"єтнам"</t>
  </si>
  <si>
    <t>залишок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</si>
  <si>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ДКЛ№9 Подільського району м. Києва за IV квартал 2021 року </t>
  </si>
  <si>
    <t>Ніщота І.М.</t>
  </si>
  <si>
    <t>Іванько О.В.</t>
  </si>
  <si>
    <t>Кисень медичний рідкий</t>
  </si>
  <si>
    <t>ПАТ "Запоріжсталь"</t>
  </si>
  <si>
    <t xml:space="preserve">Смофкабівен Центральний, емульсія для інфузій, по 1477 мл. </t>
  </si>
  <si>
    <t>ТОВ "Фармпротект"</t>
  </si>
  <si>
    <t xml:space="preserve">Гелоплазма, розчин для інфузій, по 500 мл у мішку. </t>
  </si>
  <si>
    <t xml:space="preserve">             </t>
  </si>
  <si>
    <t>Зволожувач кульковий з тонкодисперсним розпилювачем 400 мл</t>
  </si>
  <si>
    <t>Європейське регіональне бюро ВООЗ</t>
  </si>
  <si>
    <t>Канюля киснева, для дорослих</t>
  </si>
  <si>
    <t>Маска киснева Вентурі, для дорослих</t>
  </si>
  <si>
    <t xml:space="preserve">Маска киснева з мішком, для дорослих </t>
  </si>
  <si>
    <t>Система Medicare д/влив. р-нів S-IS-1</t>
  </si>
  <si>
    <t>КНП "КМЦРЗН"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</si>
  <si>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_КНП "Київська міська клінічна лікарня №1" _за_4_квартал_2021_року </t>
  </si>
  <si>
    <t>С.О.Нежурбіда</t>
  </si>
  <si>
    <t>Т.В.Пехньо</t>
  </si>
  <si>
    <t>Голова комісії</t>
  </si>
  <si>
    <t>Продукти харчування</t>
  </si>
  <si>
    <t>чищення каналіз.колект.</t>
  </si>
  <si>
    <t>пот.ремонт коридору</t>
  </si>
  <si>
    <t>ТО медобладнання</t>
  </si>
  <si>
    <t>хоз.інвентар</t>
  </si>
  <si>
    <t>Медичний інвентар</t>
  </si>
  <si>
    <t>серветки</t>
  </si>
  <si>
    <t>благодійні внески</t>
  </si>
  <si>
    <t>Тести</t>
  </si>
  <si>
    <t>ГО "ЦСР та ПЗЧ"</t>
  </si>
  <si>
    <t>ТОВ"ПРО-ФАРМА"</t>
  </si>
  <si>
    <t>Папір універс.рН 0-12, тест</t>
  </si>
  <si>
    <t>Системи</t>
  </si>
  <si>
    <t>КНП"КМЦРЗ населення м.Києва від Чорн.катастрофи</t>
  </si>
  <si>
    <t>кров та її компоненти</t>
  </si>
  <si>
    <t>Київський міський центр крові</t>
  </si>
  <si>
    <t>Монітор L8 PRO</t>
  </si>
  <si>
    <t>ТОВ "Азимут"</t>
  </si>
  <si>
    <t>Монітор пацієнта</t>
  </si>
  <si>
    <t>Кондиціонер</t>
  </si>
  <si>
    <t>господарський інвентар</t>
  </si>
  <si>
    <t>Вимикачі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</si>
  <si>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Київська міська клінічна лікарня №2 за ІV квартал 2021 року </t>
  </si>
  <si>
    <t>Кисельова І.В.</t>
  </si>
  <si>
    <t>Іващенко П.Б.</t>
  </si>
  <si>
    <t>Директор</t>
  </si>
  <si>
    <t>Фізособи</t>
  </si>
  <si>
    <t>БО 100відсотків  життя</t>
  </si>
  <si>
    <t>ТОВ ТБ Новофарм-біосинтез</t>
  </si>
  <si>
    <t>ПРАТ ФФ Дарниця</t>
  </si>
  <si>
    <t>КНП КМЦ радіац.захисту населення м.Києва від наслідків Чорнобильської катастрофи</t>
  </si>
  <si>
    <t>КНП КМКЛ№12</t>
  </si>
  <si>
    <t>медвироби</t>
  </si>
  <si>
    <t>МОЗ України</t>
  </si>
  <si>
    <t>госпобладнання</t>
  </si>
  <si>
    <t>ОППОуОЗ Дніпровського р-ну м.Києва</t>
  </si>
  <si>
    <t>кровь</t>
  </si>
  <si>
    <t xml:space="preserve">МЦК 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</si>
  <si>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КНП"Київська міська клінічна лікарня №3" за__4__квартал 2021 року </t>
  </si>
  <si>
    <t>Харчування</t>
  </si>
  <si>
    <t>КМБ  Футбенк</t>
  </si>
  <si>
    <t>БО "Український продовольчий фонд"</t>
  </si>
  <si>
    <t>КМО ТОВ "Червоний хрест"</t>
  </si>
  <si>
    <t>ТОВ "Сандора"</t>
  </si>
  <si>
    <t>ТОВ "ТД"Новофарм-Біосинтез"</t>
  </si>
  <si>
    <t>Мед.вироби</t>
  </si>
  <si>
    <t>Бюро ВОЗ</t>
  </si>
  <si>
    <t>МНМА</t>
  </si>
  <si>
    <t>Громадянин України</t>
  </si>
  <si>
    <t>ОЗ</t>
  </si>
  <si>
    <r>
      <t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____</t>
    </r>
    <r>
      <rPr>
        <b/>
        <u/>
        <sz val="14"/>
        <color indexed="8"/>
        <rFont val="Times New Roman"/>
        <family val="1"/>
        <charset val="204"/>
      </rPr>
      <t>КНП "КМКЛ № 4"</t>
    </r>
    <r>
      <rPr>
        <b/>
        <sz val="14"/>
        <color indexed="8"/>
        <rFont val="Times New Roman"/>
        <family val="1"/>
        <charset val="204"/>
      </rPr>
      <t>______за_</t>
    </r>
    <r>
      <rPr>
        <b/>
        <u/>
        <sz val="14"/>
        <color indexed="8"/>
        <rFont val="Times New Roman"/>
        <family val="1"/>
        <charset val="204"/>
      </rPr>
      <t>ІV</t>
    </r>
    <r>
      <rPr>
        <b/>
        <sz val="14"/>
        <color indexed="8"/>
        <rFont val="Times New Roman"/>
        <family val="1"/>
        <charset val="204"/>
      </rPr>
      <t>___квартал_</t>
    </r>
    <r>
      <rPr>
        <b/>
        <u/>
        <sz val="14"/>
        <color indexed="8"/>
        <rFont val="Times New Roman"/>
        <family val="1"/>
        <charset val="204"/>
      </rPr>
      <t>2021</t>
    </r>
    <r>
      <rPr>
        <b/>
        <sz val="14"/>
        <color indexed="8"/>
        <rFont val="Times New Roman"/>
        <family val="1"/>
        <charset val="204"/>
      </rPr>
      <t xml:space="preserve">___року </t>
    </r>
  </si>
  <si>
    <t>О.С.Кульбовська</t>
  </si>
  <si>
    <t>Виконавець</t>
  </si>
  <si>
    <t>О.М.Сторожук</t>
  </si>
  <si>
    <t xml:space="preserve">  Е.С.Мамедова  </t>
  </si>
  <si>
    <t>В.о.керівника установи</t>
  </si>
  <si>
    <t>матеріали</t>
  </si>
  <si>
    <t>БО"Всеукраїнська мережа людей,які живуть з ВІЛ/СНІД</t>
  </si>
  <si>
    <t>харчування</t>
  </si>
  <si>
    <t>Хіпп Україна</t>
  </si>
  <si>
    <t>Завод "Запоріжсталь", "Азот", "АС", "ДМК"</t>
  </si>
  <si>
    <t>ТОВ"Дельта Медікал"</t>
  </si>
  <si>
    <t>ВБП"Добро людям"</t>
  </si>
  <si>
    <t>Європейське регіональне бюро ВОЗ</t>
  </si>
  <si>
    <t>ТОВ"Асіно Україна"</t>
  </si>
  <si>
    <t>Мамедова Е.С.</t>
  </si>
  <si>
    <t>ТОВ"Лабіс"</t>
  </si>
  <si>
    <t>АТ"Київмедпрепарат"</t>
  </si>
  <si>
    <t>МБФ"Альянс громадського здоров"я"</t>
  </si>
  <si>
    <t>КНП"Центр крови"</t>
  </si>
  <si>
    <t>МБФ"Сприяння розвитку медицини"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</si>
  <si>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КНП"Київська міська клінічна лікарня №5 за IV квартал 2021 року </t>
  </si>
  <si>
    <t>Н.ФЕЩЕНКО</t>
  </si>
  <si>
    <t>В.КРИЖЕВСЬКИЙ</t>
  </si>
  <si>
    <t>Послуги з ремонут і технічного обслуговування персональних комп'ютерів</t>
  </si>
  <si>
    <t>послуги з ремонту і технічного обслуговування техніки</t>
  </si>
  <si>
    <t>Послуги у сфері локальних мереж</t>
  </si>
  <si>
    <t>програмне забезпечення</t>
  </si>
  <si>
    <t>Ремонт і технічне обслуговування хірургічного обладнання</t>
  </si>
  <si>
    <t>Ремонт i технічне обслуговування обладнання</t>
  </si>
  <si>
    <t>Консультацiйнi послуги</t>
  </si>
  <si>
    <t>Медичне обладнання</t>
  </si>
  <si>
    <t>Перекис водню</t>
  </si>
  <si>
    <t>Пристрої дистанційного керування</t>
  </si>
  <si>
    <t>офісне устаткування та приладдя</t>
  </si>
  <si>
    <t>Обладнання для анестезії та реанімації</t>
  </si>
  <si>
    <t>ТОВ "КЕНПАК УКРАЇНА"</t>
  </si>
  <si>
    <t>Фурнітура різна</t>
  </si>
  <si>
    <t>Компоненти крові</t>
  </si>
  <si>
    <t>Кисень</t>
  </si>
  <si>
    <t>Публічне акціонерне товариство "Запорізький металургійний комбінат "Запоріжсталь"</t>
  </si>
  <si>
    <t>ПрАТ "Дніпровський коксохімічний завод"</t>
  </si>
  <si>
    <t>ПрАТ "АЗОТ"</t>
  </si>
  <si>
    <t xml:space="preserve">ПРАТ  МК "АЗОВСТАЛЬ" </t>
  </si>
  <si>
    <t>ПАТ"Запоріжсталь"</t>
  </si>
  <si>
    <t>Засоби індивідуального захисту</t>
  </si>
  <si>
    <t>ТОВ "ФАРМАСОФТ"</t>
  </si>
  <si>
    <t>Зволожувач пузирьковий з тонкодисперсним распилювачем 400мл</t>
  </si>
  <si>
    <t>Засоби медичні</t>
  </si>
  <si>
    <t xml:space="preserve">Европейское региональное бюро Всесвітньої організації охорони здоров"я </t>
  </si>
  <si>
    <t>Засоби індивідуального захисту, деззасоби</t>
  </si>
  <si>
    <t>БЛАГОДІЙНА ОРГАНІЗАЦІЯ "100 Відсотків життя.Київський регіон"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</si>
  <si>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</t>
    </r>
    <r>
      <rPr>
        <b/>
        <u/>
        <sz val="14"/>
        <color indexed="8"/>
        <rFont val="Times New Roman"/>
        <family val="1"/>
        <charset val="204"/>
      </rPr>
      <t>КНП "КМКЛ № 6"</t>
    </r>
    <r>
      <rPr>
        <b/>
        <sz val="14"/>
        <color indexed="8"/>
        <rFont val="Times New Roman"/>
        <family val="1"/>
        <charset val="204"/>
      </rPr>
      <t xml:space="preserve">за </t>
    </r>
    <r>
      <rPr>
        <b/>
        <u/>
        <sz val="14"/>
        <color indexed="8"/>
        <rFont val="Times New Roman"/>
        <family val="1"/>
        <charset val="204"/>
      </rPr>
      <t>IV</t>
    </r>
    <r>
      <rPr>
        <b/>
        <sz val="14"/>
        <color indexed="8"/>
        <rFont val="Times New Roman"/>
        <family val="1"/>
        <charset val="204"/>
      </rPr>
      <t xml:space="preserve"> квартал </t>
    </r>
    <r>
      <rPr>
        <b/>
        <u/>
        <sz val="14"/>
        <color indexed="8"/>
        <rFont val="Times New Roman"/>
        <family val="1"/>
        <charset val="204"/>
      </rPr>
      <t>2021</t>
    </r>
    <r>
      <rPr>
        <b/>
        <sz val="14"/>
        <color indexed="8"/>
        <rFont val="Times New Roman"/>
        <family val="1"/>
        <charset val="204"/>
      </rPr>
      <t xml:space="preserve"> року </t>
    </r>
  </si>
  <si>
    <t>О.В.Шевченка</t>
  </si>
  <si>
    <t>О.Я.Щербина</t>
  </si>
  <si>
    <t>послуга</t>
  </si>
  <si>
    <t>основні засоби</t>
  </si>
  <si>
    <t>ТОВ "ЕПІЦЕНТР"</t>
  </si>
  <si>
    <t>вироби медичного призначення</t>
  </si>
  <si>
    <t>кисень медичний рідкий</t>
  </si>
  <si>
    <t>ПАТ "Звпоріжсталь"</t>
  </si>
  <si>
    <t>Самсунг Електронікс Україна Компані</t>
  </si>
  <si>
    <t>основні засоби та м'який інвентар</t>
  </si>
  <si>
    <t>БО "БФ Скрце до Серця"</t>
  </si>
  <si>
    <t>ДП "АНТОНОВ"</t>
  </si>
  <si>
    <t>ТОВ "Нова Пошта"</t>
  </si>
  <si>
    <t>медикаменти та вироби медичного призначення</t>
  </si>
  <si>
    <t>База СПМ</t>
  </si>
  <si>
    <t>КНП КМКГВ</t>
  </si>
  <si>
    <t>КНП КМКЛ №11</t>
  </si>
  <si>
    <t xml:space="preserve">медикаменти </t>
  </si>
  <si>
    <t>ДКЛ №5 м.Києва</t>
  </si>
  <si>
    <t>медикаменти та перев"якзувальні матеріали</t>
  </si>
  <si>
    <t>ТОВ "Салюс"</t>
  </si>
  <si>
    <t xml:space="preserve">                                                                КНП   КИЇВСЬКА МІСЬКА КЛІНІЧНА ЛІКАРНЯ №7      за I-IV  квартал  2021р.</t>
  </si>
  <si>
    <t xml:space="preserve">                      ІНФОРМАЦІЯ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Київська міська клінічна лікарня №7  за IV квартал  2018 року </t>
  </si>
  <si>
    <t>Н. БЕРЕЗЮК</t>
  </si>
  <si>
    <t>С.ПЛАХОТНІК</t>
  </si>
  <si>
    <t>Разом:</t>
  </si>
  <si>
    <t>ВБО БФ родини Жебрівських</t>
  </si>
  <si>
    <t>Мед.обладн.,ЗИЗ</t>
  </si>
  <si>
    <t>мед.обладн.,ЗИЗ</t>
  </si>
  <si>
    <t>КМО"ТОВ Черв.хреста України"</t>
  </si>
  <si>
    <t>ПАТ НВЦ "Борщаг.ХФЗ"</t>
  </si>
  <si>
    <t>препарати крові</t>
  </si>
  <si>
    <t>КНП"КМЦК крові"</t>
  </si>
  <si>
    <t>КНП КМКГвет.війни</t>
  </si>
  <si>
    <t>продукти харчування</t>
  </si>
  <si>
    <t>Свято-Усп.Київо-Печ.Лавра</t>
  </si>
  <si>
    <t>побутова техніка</t>
  </si>
  <si>
    <t>Від Ф.О.</t>
  </si>
  <si>
    <r>
      <t>Сума,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</si>
  <si>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>В грошовій формі,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</si>
  <si>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t xml:space="preserve">                        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КНП Київської міської клінічної лікарні № 8 заІV квартал 2021 року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</si>
  <si>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Н.М. Боклан</t>
  </si>
  <si>
    <t>М.Д. Валюк</t>
  </si>
  <si>
    <t>засоби індивідуального захисту</t>
  </si>
  <si>
    <t>БФ "Фундація Антиснід-Україна"</t>
  </si>
  <si>
    <t>АТ "Київмедпрепарат"</t>
  </si>
  <si>
    <t>ТОВ "Діатом"</t>
  </si>
  <si>
    <t>реагент. Модуль</t>
  </si>
  <si>
    <t>ТОВ "Юнілаб"</t>
  </si>
  <si>
    <t>канцтовари</t>
  </si>
  <si>
    <t>ЄРБ ВОЗ</t>
  </si>
  <si>
    <t>ТОВ "Вента-ЛТД"</t>
  </si>
  <si>
    <r>
      <t xml:space="preserve">Сума,        </t>
    </r>
    <r>
      <rPr>
        <b/>
        <sz val="12"/>
        <color indexed="8"/>
        <rFont val="Times New Roman"/>
        <family val="1"/>
        <charset val="204"/>
      </rPr>
      <t xml:space="preserve">  тис. грн</t>
    </r>
  </si>
  <si>
    <r>
      <t xml:space="preserve">В  натуральній формі (товари і послуги),   </t>
    </r>
    <r>
      <rPr>
        <b/>
        <sz val="12"/>
        <color indexed="8"/>
        <rFont val="Times New Roman"/>
        <family val="1"/>
        <charset val="204"/>
      </rPr>
      <t xml:space="preserve"> тис. грн</t>
    </r>
  </si>
  <si>
    <r>
      <t>В грошовій форм,</t>
    </r>
    <r>
      <rPr>
        <b/>
        <sz val="12"/>
        <color indexed="8"/>
        <rFont val="Times New Roman"/>
        <family val="1"/>
        <charset val="204"/>
      </rPr>
      <t xml:space="preserve"> тис. грн</t>
    </r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</si>
  <si>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2"/>
        <color indexed="8"/>
        <rFont val="Times New Roman"/>
        <family val="1"/>
        <charset val="204"/>
      </rPr>
      <t>тис. грн</t>
    </r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</si>
  <si>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12"/>
        <color indexed="8"/>
        <rFont val="Calibri"/>
        <family val="2"/>
        <charset val="204"/>
      </rPr>
      <t>′</t>
    </r>
    <r>
      <rPr>
        <sz val="12"/>
        <color indexed="8"/>
        <rFont val="Times New Roman"/>
        <family val="1"/>
        <charset val="204"/>
      </rPr>
      <t>я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</si>
  <si>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                        Комунальне некомерційне підприємство "Київська міська клінічна лікарня № 9"за IV квартал 2021 року </t>
  </si>
  <si>
    <t>Коханевич Н.</t>
  </si>
  <si>
    <t xml:space="preserve">Виконавець тел.525-32-73 </t>
  </si>
  <si>
    <t>І.О. Кравченко</t>
  </si>
  <si>
    <t>Д.Є. Добуш</t>
  </si>
  <si>
    <t>Природний газ</t>
  </si>
  <si>
    <t>Влаштув. вхід.групи прийм. відділ.</t>
  </si>
  <si>
    <t>Оренда кріоциліндра; заміна та діагн.галоген.лампи; договір страхування</t>
  </si>
  <si>
    <t>Ремонт і тех. обслуг. електророзподіл.обладн., медич.обладн.,дизел.електростанції</t>
  </si>
  <si>
    <t>Демонтаж асфал.покр.для пров.авар. рем. водопровод. мережі</t>
  </si>
  <si>
    <t>Підготовка сис-м опалення до опал.сезону;перевезення і утилізац.мед.відходів</t>
  </si>
  <si>
    <t>Поточ.ремонт каб.3 пов.хірург. корпусу; тех.нагляд; аварійний рем. прим. санвузла бак.лабор.</t>
  </si>
  <si>
    <t>Прання білизни</t>
  </si>
  <si>
    <t>Ексертне обстеж. ліфтів; ремонтні роботи ліфта</t>
  </si>
  <si>
    <t>Тести для визнач. заг.вмісту білку</t>
  </si>
  <si>
    <t>Лабораторні реактиви</t>
  </si>
  <si>
    <t>Лопати снігоприбирал.; бак з кришк.</t>
  </si>
  <si>
    <t>8.</t>
  </si>
  <si>
    <t>Лагоцид</t>
  </si>
  <si>
    <t>Бетадин; рукавички; кліпси</t>
  </si>
  <si>
    <t>7.</t>
  </si>
  <si>
    <t>ПрАТ "АЗОТ"; ПрАТ "МК "Азовсталь"; ПАТ "Запоріжсталь"; ПрАТ "Дніпровський коксохімічний завод"</t>
  </si>
  <si>
    <t>6.</t>
  </si>
  <si>
    <t>Пластир; шприці</t>
  </si>
  <si>
    <t>ТОВ "ТРЦ Республіка"</t>
  </si>
  <si>
    <t>5.</t>
  </si>
  <si>
    <t>Маски кисневі; канюлі кисневі</t>
  </si>
  <si>
    <t xml:space="preserve">Європейське регіональне Бюро ВОЗ </t>
  </si>
  <si>
    <t>4.</t>
  </si>
  <si>
    <t>Меблі</t>
  </si>
  <si>
    <t>Пральна машина</t>
  </si>
  <si>
    <t>3.</t>
  </si>
  <si>
    <t>Пральний порошок</t>
  </si>
  <si>
    <t>ТОВ "Євгенія"</t>
  </si>
  <si>
    <t>Зволожувач пузирковий</t>
  </si>
  <si>
    <t>Європейське регіональне Бюро ВОЗ</t>
  </si>
  <si>
    <t>1.</t>
  </si>
  <si>
    <r>
      <t xml:space="preserve">                     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</si>
  <si>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r>
      <t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</t>
    </r>
    <r>
      <rPr>
        <b/>
        <u/>
        <sz val="14"/>
        <color indexed="8"/>
        <rFont val="Times New Roman"/>
        <family val="1"/>
        <charset val="204"/>
      </rPr>
      <t xml:space="preserve">Київська міська клінічна лікарня № 10"   </t>
    </r>
    <r>
      <rPr>
        <b/>
        <sz val="14"/>
        <color indexed="8"/>
        <rFont val="Times New Roman"/>
        <family val="1"/>
        <charset val="204"/>
      </rPr>
      <t xml:space="preserve"> за </t>
    </r>
    <r>
      <rPr>
        <b/>
        <u/>
        <sz val="14"/>
        <color indexed="8"/>
        <rFont val="Times New Roman"/>
        <family val="1"/>
        <charset val="204"/>
      </rPr>
      <t>IV</t>
    </r>
    <r>
      <rPr>
        <b/>
        <sz val="14"/>
        <color indexed="8"/>
        <rFont val="Times New Roman"/>
        <family val="1"/>
        <charset val="204"/>
      </rPr>
      <t xml:space="preserve"> квартал </t>
    </r>
    <r>
      <rPr>
        <b/>
        <u/>
        <sz val="14"/>
        <color indexed="8"/>
        <rFont val="Times New Roman"/>
        <family val="1"/>
        <charset val="204"/>
      </rPr>
      <t>2021</t>
    </r>
    <r>
      <rPr>
        <b/>
        <sz val="14"/>
        <color indexed="8"/>
        <rFont val="Times New Roman"/>
        <family val="1"/>
        <charset val="204"/>
      </rPr>
      <t xml:space="preserve"> року </t>
    </r>
  </si>
  <si>
    <t>Сергій ДИНДАР</t>
  </si>
  <si>
    <t>В.о.дирепктора</t>
  </si>
  <si>
    <t>т/о медчного обладнання, воріт, телекомунік.послуги</t>
  </si>
  <si>
    <t>запчастини д/діагност.комплексу</t>
  </si>
  <si>
    <t>відеоендоско-пічний комплекс</t>
  </si>
  <si>
    <t>Департамент охорони 
здоров'я</t>
  </si>
  <si>
    <t>аспіратор медичний</t>
  </si>
  <si>
    <t>ТОВ з іноземними 
інвестиціями "Нутриця Україна"</t>
  </si>
  <si>
    <t>система ультразвукова діагностична ТЕ7</t>
  </si>
  <si>
    <t>компоненти крові</t>
  </si>
  <si>
    <t>КНП "КМЦК"</t>
  </si>
  <si>
    <t>ендопротези кульшових суглобів</t>
  </si>
  <si>
    <t>КНП "КМКЛ №4"</t>
  </si>
  <si>
    <t>КНП "КМКЛ №9"</t>
  </si>
  <si>
    <t>Державне підприємство
 "Укрмедпостач"</t>
  </si>
  <si>
    <t>комплектуючі ендопротезу кульшового суглобу</t>
  </si>
  <si>
    <t>ТОВ "АЛКОН-СЕРВІС"</t>
  </si>
  <si>
    <t>КНП "КМКГВВ"</t>
  </si>
  <si>
    <t>КНП "Дитяча клінічна лікарня  №7 Печерського району"</t>
  </si>
  <si>
    <t>КНП "Київський міський Центр радіаційного захисту  населення м.Києва від наслідків Чорнобильської катастрофи"</t>
  </si>
  <si>
    <t>КНП "Київський міський
 госпіталь ветеранів війни"</t>
  </si>
  <si>
    <t>Європейське регіональне бюро
 "Всесвітня організвція здоров'я"</t>
  </si>
  <si>
    <t>База спеціального
 постачання м.Києва</t>
  </si>
  <si>
    <t>бланки листка непрацездатності</t>
  </si>
  <si>
    <t>КНП "Київський міський
 інформаційно-аналітичний центр медичної статистики"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</si>
  <si>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Комунальне некомерційне підприємство "Київська міська клінічна лікарня №12" за4 квартал 2021 року </t>
  </si>
  <si>
    <t>Половинник М. В.</t>
  </si>
  <si>
    <t>Мусієнко А. В.</t>
  </si>
  <si>
    <t>рукавички латексні; дезінфекційний засіб; швидкий тест для виявлення антитіл до вірусу імунодефіциту людини; тест система імунохроматографічна для виявлення антитіл ВІЛ І і ІІ типу в людини</t>
  </si>
  <si>
    <t>Громадська організація "Центр соціального розвитку та підтримки здоровя чоловіків"</t>
  </si>
  <si>
    <t>Аденіз; Алітер; АМ-Алітер;Ацекор Кардіо; Дикор Лонг; Діутор; Нітро-Мік</t>
  </si>
  <si>
    <t>ТОВ Науково-виробнича фірма "Мікрохім"</t>
  </si>
  <si>
    <t>Клівас; тридуктан; діокор</t>
  </si>
  <si>
    <t>Норадреналін 2 мг/мл 4 мл №10; тіопентал ліофю д/р-ну д/ін 1,0; дитилін-Д р-н д/ін 20мг/мл 5 мл №10</t>
  </si>
  <si>
    <t>КНП "Київський міський пологовий будинок №2"</t>
  </si>
  <si>
    <t>навчання та перевірка знань на допуск з безпечного виконання робіт на висоті та ін.</t>
  </si>
  <si>
    <t>експертиза щодо стану охорони праці</t>
  </si>
  <si>
    <t>послуги з прання</t>
  </si>
  <si>
    <t>електромонтажні роботи</t>
  </si>
  <si>
    <t>послуги з  оцінки та виначення вимірювальних можливостей КДЛ</t>
  </si>
  <si>
    <t>за перевезення та знешкодження  біовідходів; кремація</t>
  </si>
  <si>
    <t>охорона</t>
  </si>
  <si>
    <t>дезінфекція приміщень</t>
  </si>
  <si>
    <t>телекомунікаційні послуги та інтернет</t>
  </si>
  <si>
    <t>обслуговування та супровід програмного забезпечення</t>
  </si>
  <si>
    <t>господарчі товари</t>
  </si>
  <si>
    <t>бланки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</si>
  <si>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"Клінічна лікарня №15 Подільського району м. Києва" за ІV квартал 2021 року </t>
  </si>
  <si>
    <t>Ю.П.Жук</t>
  </si>
  <si>
    <t>Л.В. Пилипченко</t>
  </si>
  <si>
    <t>Капітальний ремонт інших обєктів</t>
  </si>
  <si>
    <t>Придбання обладнання і предметів довгострокового коистування</t>
  </si>
  <si>
    <t>Окремі заходи по реалізації державних програм,не віднесені до заходів розвитку</t>
  </si>
  <si>
    <t>Оплата послуг(крім комунальних)</t>
  </si>
  <si>
    <t>Предмети,матеріали,обладнання та інвен.</t>
  </si>
  <si>
    <t>Медикаменти та перев`язувальні матеріали</t>
  </si>
  <si>
    <t>Ноутбук ASUS R540</t>
  </si>
  <si>
    <t>Ноутбук ASUS Х541</t>
  </si>
  <si>
    <t>Кондиціонер FUJIT SU б/в</t>
  </si>
  <si>
    <t>Кондиціонер LAZZAR</t>
  </si>
  <si>
    <t>Апарат штучної вентиляції легень prismaVENT 50-C</t>
  </si>
  <si>
    <t>ДУ"Центр громадського здоров'я МОЗУ"</t>
  </si>
  <si>
    <t>П'ятиколісний візок</t>
  </si>
  <si>
    <t>Помпа для ентерального годування</t>
  </si>
  <si>
    <t>господарські товари</t>
  </si>
  <si>
    <t>будівельні товари</t>
  </si>
  <si>
    <t>канцтовари (бланки)</t>
  </si>
  <si>
    <t>БО "Укр. продуктовий фонд"</t>
  </si>
  <si>
    <t>пальне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</si>
  <si>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</si>
  <si>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r>
      <t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Комунальне некомерційне підприємство «Київська міська клінічна лікарня №18»____за__</t>
    </r>
    <r>
      <rPr>
        <b/>
        <i/>
        <sz val="14"/>
        <color indexed="8"/>
        <rFont val="Times New Roman"/>
        <family val="1"/>
        <charset val="204"/>
      </rPr>
      <t>ІV</t>
    </r>
    <r>
      <rPr>
        <b/>
        <sz val="14"/>
        <color indexed="8"/>
        <rFont val="Times New Roman"/>
        <family val="1"/>
        <charset val="204"/>
      </rPr>
      <t xml:space="preserve">__квартал__2021___року </t>
    </r>
  </si>
  <si>
    <t>В.М.Колесник</t>
  </si>
  <si>
    <t>І.О.Калмикова</t>
  </si>
  <si>
    <t>серія RBO-одноканальний мікродозатор змінний об'єм-5шт.</t>
  </si>
  <si>
    <t>ФОП Пастушенко Владислав Ігорович</t>
  </si>
  <si>
    <t>газоаналізатор АлкоФор 105( метрологічна атестація)</t>
  </si>
  <si>
    <t>ДП"Український медичний центр безпеки дорожнього руху та інформаційних технологій"</t>
  </si>
  <si>
    <t>пристрій безперебійного живлення CMUOA-350-3K IEC</t>
  </si>
  <si>
    <t>ФОП Коваленко Олена Григорівна</t>
  </si>
  <si>
    <t>аквадистилятор електричний "MICROmed" DE-5</t>
  </si>
  <si>
    <t>кондиціонер</t>
  </si>
  <si>
    <t>Співробітник</t>
  </si>
  <si>
    <t>картридж PATRON EPSON LX</t>
  </si>
  <si>
    <t>принтер EPSON LX-350</t>
  </si>
  <si>
    <t>поточний ремонт системи опалення терапевтичного корпусу лікарні</t>
  </si>
  <si>
    <t>Фізичні особи (пацієнти)</t>
  </si>
  <si>
    <r>
      <t xml:space="preserve">        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</si>
  <si>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"Київська міська клінічна лікарня № 11"за 4 квартал 2021 року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</si>
</sst>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00"/>
    <numFmt numFmtId="165" formatCode="#,##0.000"/>
    <numFmt numFmtId="166" formatCode="#,##0.0"/>
    <numFmt numFmtId="167" formatCode="#,##0.00000"/>
    <numFmt numFmtId="168" formatCode="0.00000"/>
    <numFmt numFmtId="169" formatCode="0.000"/>
    <numFmt numFmtId="170" formatCode="0.0000"/>
  </numFmts>
  <fonts count="48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4"/>
      <color indexed="8"/>
      <name val="Arial Cyr"/>
      <charset val="204"/>
    </font>
    <font>
      <b/>
      <sz val="11.2"/>
      <color indexed="8"/>
      <name val="Times New Roman"/>
      <family val="1"/>
      <charset val="204"/>
    </font>
    <font>
      <i/>
      <sz val="11"/>
      <color indexed="8"/>
      <name val="Calibri"/>
      <family val="2"/>
      <charset val="204"/>
    </font>
    <font>
      <sz val="16"/>
      <color indexed="8"/>
      <name val="Times New Roman"/>
      <family val="1"/>
      <charset val="204"/>
    </font>
    <font>
      <sz val="14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0"/>
      <name val="Arial"/>
    </font>
    <font>
      <b/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5" fillId="0" borderId="0"/>
    <xf numFmtId="0" fontId="28" fillId="0" borderId="0"/>
    <xf numFmtId="0" fontId="29" fillId="0" borderId="0"/>
    <xf numFmtId="0" fontId="33" fillId="0" borderId="0"/>
  </cellStyleXfs>
  <cellXfs count="293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top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/>
    <xf numFmtId="4" fontId="9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wrapText="1"/>
    </xf>
    <xf numFmtId="2" fontId="10" fillId="2" borderId="2" xfId="0" applyNumberFormat="1" applyFont="1" applyFill="1" applyBorder="1" applyAlignment="1">
      <alignment horizontal="center"/>
    </xf>
    <xf numFmtId="4" fontId="10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wrapText="1"/>
    </xf>
    <xf numFmtId="4" fontId="9" fillId="3" borderId="2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12" fillId="0" borderId="2" xfId="0" applyFont="1" applyBorder="1"/>
    <xf numFmtId="0" fontId="10" fillId="4" borderId="2" xfId="0" applyFont="1" applyFill="1" applyBorder="1"/>
    <xf numFmtId="4" fontId="13" fillId="4" borderId="2" xfId="0" applyNumberFormat="1" applyFont="1" applyFill="1" applyBorder="1" applyAlignment="1">
      <alignment horizontal="center"/>
    </xf>
    <xf numFmtId="0" fontId="12" fillId="4" borderId="2" xfId="0" applyFont="1" applyFill="1" applyBorder="1" applyAlignment="1">
      <alignment wrapText="1"/>
    </xf>
    <xf numFmtId="2" fontId="10" fillId="4" borderId="2" xfId="0" applyNumberFormat="1" applyFont="1" applyFill="1" applyBorder="1" applyAlignment="1">
      <alignment horizontal="center"/>
    </xf>
    <xf numFmtId="0" fontId="12" fillId="4" borderId="2" xfId="0" applyFont="1" applyFill="1" applyBorder="1"/>
    <xf numFmtId="4" fontId="10" fillId="4" borderId="2" xfId="0" applyNumberFormat="1" applyFont="1" applyFill="1" applyBorder="1" applyAlignment="1">
      <alignment horizontal="center"/>
    </xf>
    <xf numFmtId="0" fontId="14" fillId="0" borderId="0" xfId="0" applyFont="1"/>
    <xf numFmtId="0" fontId="3" fillId="0" borderId="1" xfId="1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0" fillId="0" borderId="1" xfId="0" applyBorder="1" applyAlignment="1"/>
    <xf numFmtId="0" fontId="17" fillId="0" borderId="0" xfId="1" applyFont="1" applyAlignment="1">
      <alignment horizontal="centerContinuous" vertical="top"/>
    </xf>
    <xf numFmtId="0" fontId="17" fillId="0" borderId="0" xfId="1" applyFont="1" applyBorder="1" applyAlignment="1">
      <alignment horizontal="centerContinuous" vertical="top"/>
    </xf>
    <xf numFmtId="0" fontId="16" fillId="0" borderId="1" xfId="1" applyFont="1" applyBorder="1" applyAlignment="1">
      <alignment horizontal="center"/>
    </xf>
    <xf numFmtId="0" fontId="0" fillId="0" borderId="1" xfId="0" applyBorder="1" applyAlignment="1"/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4" fontId="3" fillId="0" borderId="3" xfId="0" applyNumberFormat="1" applyFont="1" applyBorder="1" applyAlignment="1">
      <alignment horizontal="left"/>
    </xf>
    <xf numFmtId="4" fontId="9" fillId="0" borderId="2" xfId="0" applyNumberFormat="1" applyFont="1" applyBorder="1" applyAlignment="1">
      <alignment horizontal="center" wrapText="1"/>
    </xf>
    <xf numFmtId="4" fontId="16" fillId="0" borderId="2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/>
    <xf numFmtId="4" fontId="16" fillId="0" borderId="2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wrapText="1"/>
    </xf>
    <xf numFmtId="4" fontId="0" fillId="0" borderId="0" xfId="0" applyNumberFormat="1"/>
    <xf numFmtId="0" fontId="16" fillId="0" borderId="2" xfId="0" applyFont="1" applyBorder="1"/>
    <xf numFmtId="4" fontId="13" fillId="4" borderId="2" xfId="0" applyNumberFormat="1" applyFont="1" applyFill="1" applyBorder="1" applyAlignment="1">
      <alignment horizontal="left"/>
    </xf>
    <xf numFmtId="4" fontId="9" fillId="0" borderId="2" xfId="0" applyNumberFormat="1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2" xfId="0" applyFont="1" applyBorder="1" applyAlignment="1">
      <alignment horizontal="left" wrapText="1"/>
    </xf>
    <xf numFmtId="2" fontId="18" fillId="0" borderId="2" xfId="0" applyNumberFormat="1" applyFont="1" applyBorder="1" applyAlignment="1">
      <alignment horizontal="left"/>
    </xf>
    <xf numFmtId="0" fontId="16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justify" indent="2"/>
    </xf>
    <xf numFmtId="0" fontId="9" fillId="0" borderId="2" xfId="0" applyFont="1" applyBorder="1" applyAlignment="1">
      <alignment horizontal="left" vertical="justify" wrapText="1" indent="1"/>
    </xf>
    <xf numFmtId="0" fontId="9" fillId="0" borderId="2" xfId="0" applyFont="1" applyBorder="1" applyAlignment="1">
      <alignment horizontal="left" vertical="justify" indent="2"/>
    </xf>
    <xf numFmtId="0" fontId="5" fillId="0" borderId="2" xfId="0" applyFont="1" applyBorder="1" applyAlignment="1">
      <alignment horizontal="center" vertical="justify"/>
    </xf>
    <xf numFmtId="0" fontId="20" fillId="0" borderId="0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wrapText="1"/>
    </xf>
    <xf numFmtId="0" fontId="9" fillId="0" borderId="2" xfId="0" applyFont="1" applyBorder="1" applyAlignment="1">
      <alignment horizontal="center"/>
    </xf>
    <xf numFmtId="4" fontId="10" fillId="0" borderId="2" xfId="0" applyNumberFormat="1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/>
    </xf>
    <xf numFmtId="2" fontId="10" fillId="2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16" fontId="9" fillId="0" borderId="2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2" xfId="0" applyFont="1" applyBorder="1" applyAlignment="1"/>
    <xf numFmtId="164" fontId="9" fillId="0" borderId="2" xfId="0" applyNumberFormat="1" applyFont="1" applyFill="1" applyBorder="1" applyAlignment="1">
      <alignment horizontal="center"/>
    </xf>
    <xf numFmtId="0" fontId="0" fillId="0" borderId="2" xfId="0" applyBorder="1"/>
    <xf numFmtId="0" fontId="9" fillId="0" borderId="2" xfId="0" applyFont="1" applyFill="1" applyBorder="1"/>
    <xf numFmtId="0" fontId="2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0" fontId="24" fillId="0" borderId="2" xfId="0" applyFont="1" applyBorder="1" applyAlignment="1">
      <alignment wrapText="1"/>
    </xf>
    <xf numFmtId="4" fontId="24" fillId="0" borderId="2" xfId="0" applyNumberFormat="1" applyFont="1" applyBorder="1" applyAlignment="1">
      <alignment horizontal="left" wrapText="1"/>
    </xf>
    <xf numFmtId="0" fontId="25" fillId="0" borderId="6" xfId="0" applyFont="1" applyBorder="1"/>
    <xf numFmtId="0" fontId="25" fillId="0" borderId="5" xfId="0" applyFont="1" applyBorder="1" applyAlignment="1">
      <alignment wrapText="1"/>
    </xf>
    <xf numFmtId="0" fontId="25" fillId="0" borderId="2" xfId="0" applyFont="1" applyBorder="1" applyAlignment="1">
      <alignment wrapText="1"/>
    </xf>
    <xf numFmtId="0" fontId="25" fillId="0" borderId="5" xfId="0" applyFont="1" applyBorder="1"/>
    <xf numFmtId="0" fontId="25" fillId="0" borderId="7" xfId="0" applyFont="1" applyBorder="1" applyAlignment="1">
      <alignment wrapText="1"/>
    </xf>
    <xf numFmtId="0" fontId="17" fillId="0" borderId="0" xfId="1" applyFont="1" applyBorder="1" applyAlignment="1">
      <alignment horizontal="center" vertical="top"/>
    </xf>
    <xf numFmtId="0" fontId="17" fillId="0" borderId="0" xfId="1" applyFont="1" applyAlignment="1">
      <alignment horizontal="center" vertical="top"/>
    </xf>
    <xf numFmtId="0" fontId="9" fillId="4" borderId="2" xfId="0" applyFont="1" applyFill="1" applyBorder="1" applyAlignment="1">
      <alignment wrapText="1"/>
    </xf>
    <xf numFmtId="0" fontId="9" fillId="4" borderId="2" xfId="0" applyFont="1" applyFill="1" applyBorder="1"/>
    <xf numFmtId="165" fontId="10" fillId="4" borderId="2" xfId="0" applyNumberFormat="1" applyFont="1" applyFill="1" applyBorder="1" applyAlignment="1">
      <alignment horizontal="center"/>
    </xf>
    <xf numFmtId="165" fontId="9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vertical="center"/>
    </xf>
    <xf numFmtId="166" fontId="9" fillId="0" borderId="2" xfId="0" applyNumberFormat="1" applyFont="1" applyBorder="1" applyAlignment="1">
      <alignment horizontal="center"/>
    </xf>
    <xf numFmtId="167" fontId="9" fillId="0" borderId="2" xfId="0" applyNumberFormat="1" applyFont="1" applyBorder="1" applyAlignment="1">
      <alignment horizontal="center"/>
    </xf>
    <xf numFmtId="166" fontId="9" fillId="0" borderId="2" xfId="0" applyNumberFormat="1" applyFont="1" applyBorder="1" applyAlignment="1">
      <alignment horizontal="center" vertical="center"/>
    </xf>
    <xf numFmtId="166" fontId="10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vertical="top" wrapText="1"/>
    </xf>
    <xf numFmtId="167" fontId="10" fillId="0" borderId="2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168" fontId="10" fillId="2" borderId="2" xfId="0" applyNumberFormat="1" applyFont="1" applyFill="1" applyBorder="1" applyAlignment="1">
      <alignment horizontal="center"/>
    </xf>
    <xf numFmtId="167" fontId="9" fillId="0" borderId="2" xfId="0" applyNumberFormat="1" applyFont="1" applyBorder="1" applyAlignment="1">
      <alignment horizontal="center" vertical="center"/>
    </xf>
    <xf numFmtId="167" fontId="0" fillId="0" borderId="0" xfId="0" applyNumberFormat="1"/>
    <xf numFmtId="168" fontId="10" fillId="2" borderId="2" xfId="0" applyNumberFormat="1" applyFont="1" applyFill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169" fontId="10" fillId="2" borderId="2" xfId="0" applyNumberFormat="1" applyFont="1" applyFill="1" applyBorder="1" applyAlignment="1">
      <alignment horizontal="center" vertical="center"/>
    </xf>
    <xf numFmtId="170" fontId="10" fillId="2" borderId="2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166" fontId="10" fillId="0" borderId="2" xfId="0" applyNumberFormat="1" applyFont="1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26" fillId="0" borderId="5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164" fontId="0" fillId="0" borderId="0" xfId="0" applyNumberFormat="1"/>
    <xf numFmtId="0" fontId="26" fillId="0" borderId="2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3" fillId="5" borderId="2" xfId="0" applyFont="1" applyFill="1" applyBorder="1" applyAlignment="1">
      <alignment wrapText="1"/>
    </xf>
    <xf numFmtId="0" fontId="3" fillId="5" borderId="8" xfId="0" applyFont="1" applyFill="1" applyBorder="1" applyAlignment="1">
      <alignment wrapText="1"/>
    </xf>
    <xf numFmtId="0" fontId="27" fillId="0" borderId="0" xfId="0" applyFont="1"/>
    <xf numFmtId="0" fontId="0" fillId="0" borderId="1" xfId="0" applyBorder="1" applyAlignment="1">
      <alignment horizontal="center"/>
    </xf>
    <xf numFmtId="4" fontId="12" fillId="6" borderId="2" xfId="0" applyNumberFormat="1" applyFont="1" applyFill="1" applyBorder="1" applyAlignment="1">
      <alignment horizontal="center"/>
    </xf>
    <xf numFmtId="4" fontId="12" fillId="5" borderId="2" xfId="0" applyNumberFormat="1" applyFont="1" applyFill="1" applyBorder="1" applyAlignment="1">
      <alignment horizontal="center"/>
    </xf>
    <xf numFmtId="0" fontId="9" fillId="5" borderId="2" xfId="0" applyFont="1" applyFill="1" applyBorder="1" applyAlignment="1">
      <alignment wrapText="1"/>
    </xf>
    <xf numFmtId="4" fontId="9" fillId="5" borderId="2" xfId="0" applyNumberFormat="1" applyFont="1" applyFill="1" applyBorder="1" applyAlignment="1">
      <alignment horizontal="center"/>
    </xf>
    <xf numFmtId="4" fontId="9" fillId="0" borderId="8" xfId="0" applyNumberFormat="1" applyFont="1" applyBorder="1" applyAlignment="1">
      <alignment horizontal="center"/>
    </xf>
    <xf numFmtId="0" fontId="9" fillId="5" borderId="2" xfId="0" applyFont="1" applyFill="1" applyBorder="1"/>
    <xf numFmtId="0" fontId="28" fillId="0" borderId="0" xfId="2"/>
    <xf numFmtId="0" fontId="28" fillId="0" borderId="1" xfId="2" applyBorder="1" applyAlignment="1"/>
    <xf numFmtId="0" fontId="14" fillId="0" borderId="0" xfId="2" applyFont="1"/>
    <xf numFmtId="4" fontId="10" fillId="4" borderId="2" xfId="2" applyNumberFormat="1" applyFont="1" applyFill="1" applyBorder="1" applyAlignment="1">
      <alignment horizontal="center"/>
    </xf>
    <xf numFmtId="4" fontId="13" fillId="4" borderId="2" xfId="2" applyNumberFormat="1" applyFont="1" applyFill="1" applyBorder="1" applyAlignment="1">
      <alignment horizontal="center"/>
    </xf>
    <xf numFmtId="0" fontId="12" fillId="4" borderId="2" xfId="2" applyFont="1" applyFill="1" applyBorder="1" applyAlignment="1">
      <alignment wrapText="1"/>
    </xf>
    <xf numFmtId="0" fontId="12" fillId="4" borderId="2" xfId="2" applyFont="1" applyFill="1" applyBorder="1"/>
    <xf numFmtId="2" fontId="10" fillId="4" borderId="2" xfId="2" applyNumberFormat="1" applyFont="1" applyFill="1" applyBorder="1" applyAlignment="1">
      <alignment horizontal="center"/>
    </xf>
    <xf numFmtId="0" fontId="10" fillId="4" borderId="2" xfId="2" applyFont="1" applyFill="1" applyBorder="1"/>
    <xf numFmtId="0" fontId="12" fillId="0" borderId="2" xfId="2" applyFont="1" applyBorder="1"/>
    <xf numFmtId="4" fontId="10" fillId="0" borderId="2" xfId="2" applyNumberFormat="1" applyFont="1" applyBorder="1" applyAlignment="1">
      <alignment horizontal="center"/>
    </xf>
    <xf numFmtId="4" fontId="9" fillId="0" borderId="2" xfId="2" applyNumberFormat="1" applyFont="1" applyBorder="1" applyAlignment="1">
      <alignment horizontal="center"/>
    </xf>
    <xf numFmtId="0" fontId="9" fillId="0" borderId="2" xfId="2" applyFont="1" applyBorder="1" applyAlignment="1">
      <alignment wrapText="1"/>
    </xf>
    <xf numFmtId="0" fontId="9" fillId="0" borderId="2" xfId="2" applyFont="1" applyBorder="1"/>
    <xf numFmtId="2" fontId="10" fillId="2" borderId="2" xfId="2" applyNumberFormat="1" applyFont="1" applyFill="1" applyBorder="1" applyAlignment="1">
      <alignment horizontal="center"/>
    </xf>
    <xf numFmtId="0" fontId="9" fillId="0" borderId="2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/>
    </xf>
    <xf numFmtId="0" fontId="11" fillId="0" borderId="2" xfId="2" applyFont="1" applyBorder="1"/>
    <xf numFmtId="0" fontId="30" fillId="0" borderId="2" xfId="3" applyNumberFormat="1" applyFont="1" applyBorder="1" applyAlignment="1">
      <alignment vertical="top" wrapText="1"/>
    </xf>
    <xf numFmtId="0" fontId="9" fillId="0" borderId="2" xfId="2" applyFont="1" applyFill="1" applyBorder="1" applyAlignment="1">
      <alignment wrapText="1"/>
    </xf>
    <xf numFmtId="0" fontId="11" fillId="0" borderId="2" xfId="2" applyFont="1" applyBorder="1" applyAlignment="1">
      <alignment wrapText="1"/>
    </xf>
    <xf numFmtId="0" fontId="7" fillId="0" borderId="2" xfId="2" applyFont="1" applyBorder="1" applyAlignment="1">
      <alignment horizontal="center" vertical="top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top" wrapText="1"/>
    </xf>
    <xf numFmtId="0" fontId="8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left" vertical="top"/>
    </xf>
    <xf numFmtId="0" fontId="2" fillId="0" borderId="0" xfId="2" applyFont="1"/>
    <xf numFmtId="0" fontId="5" fillId="0" borderId="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4" fontId="8" fillId="4" borderId="2" xfId="0" applyNumberFormat="1" applyFont="1" applyFill="1" applyBorder="1" applyAlignment="1">
      <alignment horizontal="center"/>
    </xf>
    <xf numFmtId="4" fontId="31" fillId="4" borderId="2" xfId="0" applyNumberFormat="1" applyFont="1" applyFill="1" applyBorder="1" applyAlignment="1">
      <alignment horizontal="center"/>
    </xf>
    <xf numFmtId="0" fontId="32" fillId="4" borderId="2" xfId="0" applyFont="1" applyFill="1" applyBorder="1" applyAlignment="1">
      <alignment wrapText="1"/>
    </xf>
    <xf numFmtId="0" fontId="32" fillId="4" borderId="2" xfId="0" applyFont="1" applyFill="1" applyBorder="1"/>
    <xf numFmtId="2" fontId="8" fillId="4" borderId="2" xfId="0" applyNumberFormat="1" applyFont="1" applyFill="1" applyBorder="1" applyAlignment="1">
      <alignment horizontal="center"/>
    </xf>
    <xf numFmtId="0" fontId="8" fillId="4" borderId="2" xfId="0" applyFont="1" applyFill="1" applyBorder="1"/>
    <xf numFmtId="0" fontId="32" fillId="0" borderId="2" xfId="0" applyFont="1" applyBorder="1"/>
    <xf numFmtId="4" fontId="8" fillId="0" borderId="2" xfId="0" applyNumberFormat="1" applyFont="1" applyBorder="1" applyAlignment="1">
      <alignment horizontal="center"/>
    </xf>
    <xf numFmtId="4" fontId="32" fillId="0" borderId="2" xfId="0" applyNumberFormat="1" applyFont="1" applyBorder="1" applyAlignment="1">
      <alignment horizontal="center"/>
    </xf>
    <xf numFmtId="0" fontId="32" fillId="0" borderId="2" xfId="0" applyFont="1" applyBorder="1" applyAlignment="1">
      <alignment wrapText="1"/>
    </xf>
    <xf numFmtId="2" fontId="8" fillId="2" borderId="2" xfId="0" applyNumberFormat="1" applyFont="1" applyFill="1" applyBorder="1" applyAlignment="1">
      <alignment horizontal="center"/>
    </xf>
    <xf numFmtId="0" fontId="32" fillId="0" borderId="2" xfId="0" applyFont="1" applyBorder="1" applyAlignment="1">
      <alignment horizontal="center" vertical="center"/>
    </xf>
    <xf numFmtId="0" fontId="7" fillId="0" borderId="2" xfId="0" applyFont="1" applyBorder="1"/>
    <xf numFmtId="4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33" fillId="0" borderId="0" xfId="4"/>
    <xf numFmtId="0" fontId="34" fillId="0" borderId="0" xfId="1" applyFont="1" applyBorder="1" applyAlignment="1">
      <alignment horizontal="center"/>
    </xf>
    <xf numFmtId="0" fontId="34" fillId="0" borderId="0" xfId="4" applyFont="1"/>
    <xf numFmtId="0" fontId="35" fillId="0" borderId="0" xfId="4" applyFont="1"/>
    <xf numFmtId="0" fontId="36" fillId="0" borderId="0" xfId="1" applyFont="1" applyBorder="1" applyAlignment="1">
      <alignment horizontal="centerContinuous" vertical="top"/>
    </xf>
    <xf numFmtId="0" fontId="36" fillId="0" borderId="0" xfId="1" applyFont="1" applyAlignment="1">
      <alignment horizontal="centerContinuous" vertical="top"/>
    </xf>
    <xf numFmtId="4" fontId="8" fillId="4" borderId="2" xfId="4" applyNumberFormat="1" applyFont="1" applyFill="1" applyBorder="1" applyAlignment="1">
      <alignment horizontal="center"/>
    </xf>
    <xf numFmtId="2" fontId="8" fillId="4" borderId="2" xfId="4" applyNumberFormat="1" applyFont="1" applyFill="1" applyBorder="1" applyAlignment="1">
      <alignment horizontal="center"/>
    </xf>
    <xf numFmtId="0" fontId="32" fillId="4" borderId="2" xfId="4" applyFont="1" applyFill="1" applyBorder="1" applyAlignment="1">
      <alignment wrapText="1"/>
    </xf>
    <xf numFmtId="4" fontId="31" fillId="4" borderId="2" xfId="4" applyNumberFormat="1" applyFont="1" applyFill="1" applyBorder="1" applyAlignment="1">
      <alignment horizontal="center"/>
    </xf>
    <xf numFmtId="0" fontId="32" fillId="4" borderId="2" xfId="4" applyFont="1" applyFill="1" applyBorder="1"/>
    <xf numFmtId="0" fontId="7" fillId="0" borderId="2" xfId="4" applyFont="1" applyBorder="1" applyAlignment="1">
      <alignment horizontal="center" vertical="center" wrapText="1"/>
    </xf>
    <xf numFmtId="0" fontId="8" fillId="4" borderId="2" xfId="4" applyFont="1" applyFill="1" applyBorder="1"/>
    <xf numFmtId="0" fontId="9" fillId="0" borderId="2" xfId="4" applyFont="1" applyBorder="1" applyAlignment="1">
      <alignment horizontal="center" vertical="center" wrapText="1"/>
    </xf>
    <xf numFmtId="4" fontId="8" fillId="0" borderId="2" xfId="4" applyNumberFormat="1" applyFont="1" applyBorder="1" applyAlignment="1">
      <alignment horizontal="center"/>
    </xf>
    <xf numFmtId="2" fontId="8" fillId="2" borderId="2" xfId="4" applyNumberFormat="1" applyFont="1" applyFill="1" applyBorder="1" applyAlignment="1">
      <alignment horizontal="center"/>
    </xf>
    <xf numFmtId="4" fontId="7" fillId="0" borderId="2" xfId="4" applyNumberFormat="1" applyFont="1" applyBorder="1" applyAlignment="1">
      <alignment horizontal="center"/>
    </xf>
    <xf numFmtId="170" fontId="7" fillId="0" borderId="2" xfId="4" applyNumberFormat="1" applyFont="1" applyBorder="1" applyAlignment="1">
      <alignment horizontal="center" vertical="center"/>
    </xf>
    <xf numFmtId="0" fontId="7" fillId="0" borderId="2" xfId="4" applyFont="1" applyBorder="1" applyAlignment="1">
      <alignment wrapText="1"/>
    </xf>
    <xf numFmtId="0" fontId="7" fillId="0" borderId="2" xfId="4" applyFont="1" applyBorder="1" applyAlignment="1">
      <alignment horizontal="left" vertical="center" wrapText="1"/>
    </xf>
    <xf numFmtId="0" fontId="11" fillId="0" borderId="2" xfId="4" applyFont="1" applyBorder="1" applyAlignment="1">
      <alignment wrapText="1"/>
    </xf>
    <xf numFmtId="0" fontId="7" fillId="0" borderId="2" xfId="4" applyFont="1" applyBorder="1" applyAlignment="1">
      <alignment horizontal="center" vertical="center"/>
    </xf>
    <xf numFmtId="0" fontId="7" fillId="0" borderId="2" xfId="4" applyFont="1" applyBorder="1"/>
    <xf numFmtId="0" fontId="11" fillId="0" borderId="2" xfId="4" applyFont="1" applyBorder="1" applyAlignment="1">
      <alignment horizontal="left" vertical="center" wrapText="1"/>
    </xf>
    <xf numFmtId="0" fontId="7" fillId="0" borderId="2" xfId="4" applyFont="1" applyBorder="1" applyAlignment="1">
      <alignment horizontal="center" vertical="top" wrapText="1"/>
    </xf>
    <xf numFmtId="0" fontId="37" fillId="0" borderId="2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top" wrapText="1"/>
    </xf>
    <xf numFmtId="0" fontId="8" fillId="0" borderId="2" xfId="4" applyFont="1" applyBorder="1" applyAlignment="1">
      <alignment horizontal="center" vertical="center" wrapText="1"/>
    </xf>
    <xf numFmtId="0" fontId="7" fillId="0" borderId="5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0" fontId="7" fillId="0" borderId="6" xfId="4" applyFont="1" applyBorder="1" applyAlignment="1">
      <alignment horizontal="center" vertical="center" wrapText="1"/>
    </xf>
    <xf numFmtId="0" fontId="2" fillId="0" borderId="0" xfId="4" applyFont="1"/>
    <xf numFmtId="0" fontId="5" fillId="0" borderId="0" xfId="4" applyFont="1" applyBorder="1" applyAlignment="1">
      <alignment horizontal="center" vertical="center" wrapText="1"/>
    </xf>
    <xf numFmtId="0" fontId="4" fillId="0" borderId="0" xfId="4" applyFont="1" applyBorder="1" applyAlignment="1">
      <alignment horizontal="center" vertical="center" wrapText="1"/>
    </xf>
    <xf numFmtId="0" fontId="38" fillId="0" borderId="0" xfId="0" applyFont="1"/>
    <xf numFmtId="0" fontId="39" fillId="0" borderId="0" xfId="1" applyFont="1" applyBorder="1" applyAlignment="1">
      <alignment horizontal="centerContinuous" vertical="top"/>
    </xf>
    <xf numFmtId="0" fontId="39" fillId="0" borderId="0" xfId="1" applyFont="1" applyAlignment="1">
      <alignment horizontal="centerContinuous" vertical="top"/>
    </xf>
    <xf numFmtId="0" fontId="38" fillId="0" borderId="1" xfId="0" applyFont="1" applyBorder="1" applyAlignment="1"/>
    <xf numFmtId="0" fontId="40" fillId="0" borderId="0" xfId="0" applyFont="1"/>
    <xf numFmtId="2" fontId="9" fillId="0" borderId="4" xfId="0" applyNumberFormat="1" applyFont="1" applyFill="1" applyBorder="1" applyAlignment="1">
      <alignment horizontal="center"/>
    </xf>
    <xf numFmtId="1" fontId="38" fillId="0" borderId="2" xfId="0" applyNumberFormat="1" applyFont="1" applyBorder="1"/>
    <xf numFmtId="2" fontId="38" fillId="0" borderId="2" xfId="0" applyNumberFormat="1" applyFont="1" applyBorder="1" applyAlignment="1">
      <alignment horizontal="left" wrapText="1"/>
    </xf>
    <xf numFmtId="2" fontId="9" fillId="0" borderId="4" xfId="0" applyNumberFormat="1" applyFont="1" applyBorder="1" applyAlignment="1">
      <alignment horizontal="center"/>
    </xf>
    <xf numFmtId="2" fontId="38" fillId="0" borderId="2" xfId="0" applyNumberFormat="1" applyFont="1" applyBorder="1" applyAlignment="1">
      <alignment wrapText="1"/>
    </xf>
    <xf numFmtId="2" fontId="9" fillId="0" borderId="2" xfId="0" applyNumberFormat="1" applyFont="1" applyBorder="1" applyAlignment="1">
      <alignment horizontal="center"/>
    </xf>
    <xf numFmtId="2" fontId="38" fillId="0" borderId="2" xfId="0" applyNumberFormat="1" applyFont="1" applyBorder="1"/>
    <xf numFmtId="2" fontId="38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4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41" fillId="0" borderId="1" xfId="1" applyFont="1" applyBorder="1" applyAlignment="1">
      <alignment horizontal="center"/>
    </xf>
    <xf numFmtId="0" fontId="42" fillId="0" borderId="0" xfId="0" applyFont="1"/>
    <xf numFmtId="0" fontId="12" fillId="0" borderId="0" xfId="0" applyFont="1" applyBorder="1"/>
    <xf numFmtId="0" fontId="43" fillId="0" borderId="2" xfId="0" applyFont="1" applyBorder="1" applyAlignment="1">
      <alignment vertical="center"/>
    </xf>
    <xf numFmtId="0" fontId="4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44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2" fontId="38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4" fontId="5" fillId="0" borderId="2" xfId="0" applyNumberFormat="1" applyFont="1" applyBorder="1" applyAlignment="1">
      <alignment horizontal="center"/>
    </xf>
    <xf numFmtId="0" fontId="45" fillId="0" borderId="2" xfId="0" applyFont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4" fontId="10" fillId="0" borderId="2" xfId="0" applyNumberFormat="1" applyFont="1" applyFill="1" applyBorder="1" applyAlignment="1">
      <alignment horizontal="center"/>
    </xf>
    <xf numFmtId="4" fontId="9" fillId="0" borderId="2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>
      <alignment horizontal="center" vertical="center"/>
    </xf>
    <xf numFmtId="0" fontId="44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wrapText="1"/>
    </xf>
    <xf numFmtId="0" fontId="9" fillId="0" borderId="2" xfId="0" applyFont="1" applyFill="1" applyBorder="1" applyAlignment="1">
      <alignment horizontal="center" vertical="center" wrapText="1"/>
    </xf>
    <xf numFmtId="0" fontId="44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center" vertical="center"/>
    </xf>
    <xf numFmtId="0" fontId="44" fillId="0" borderId="0" xfId="0" applyFont="1" applyBorder="1" applyAlignment="1">
      <alignment vertical="center" wrapText="1"/>
    </xf>
    <xf numFmtId="4" fontId="10" fillId="5" borderId="2" xfId="0" applyNumberFormat="1" applyFont="1" applyFill="1" applyBorder="1" applyAlignment="1">
      <alignment horizontal="center"/>
    </xf>
    <xf numFmtId="4" fontId="9" fillId="5" borderId="2" xfId="0" applyNumberFormat="1" applyFont="1" applyFill="1" applyBorder="1" applyAlignment="1">
      <alignment horizontal="left" vertical="center"/>
    </xf>
    <xf numFmtId="0" fontId="9" fillId="5" borderId="2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/>
    </xf>
    <xf numFmtId="2" fontId="10" fillId="2" borderId="2" xfId="0" applyNumberFormat="1" applyFont="1" applyFill="1" applyBorder="1" applyAlignment="1">
      <alignment horizontal="left" vertical="center"/>
    </xf>
    <xf numFmtId="4" fontId="9" fillId="0" borderId="2" xfId="0" applyNumberFormat="1" applyFont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 wrapText="1"/>
    </xf>
    <xf numFmtId="2" fontId="10" fillId="0" borderId="5" xfId="0" applyNumberFormat="1" applyFont="1" applyFill="1" applyBorder="1" applyAlignment="1">
      <alignment horizontal="center"/>
    </xf>
    <xf numFmtId="2" fontId="46" fillId="0" borderId="9" xfId="0" applyNumberFormat="1" applyFont="1" applyFill="1" applyBorder="1" applyAlignment="1">
      <alignment horizontal="center"/>
    </xf>
    <xf numFmtId="0" fontId="10" fillId="0" borderId="2" xfId="0" applyFont="1" applyBorder="1" applyAlignment="1">
      <alignment wrapText="1"/>
    </xf>
    <xf numFmtId="0" fontId="0" fillId="0" borderId="5" xfId="0" applyBorder="1"/>
    <xf numFmtId="2" fontId="10" fillId="2" borderId="5" xfId="0" applyNumberFormat="1" applyFont="1" applyFill="1" applyBorder="1" applyAlignment="1">
      <alignment horizontal="center"/>
    </xf>
    <xf numFmtId="0" fontId="10" fillId="0" borderId="2" xfId="0" applyFont="1" applyBorder="1"/>
    <xf numFmtId="0" fontId="47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2" fontId="46" fillId="0" borderId="2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wrapText="1"/>
    </xf>
    <xf numFmtId="0" fontId="0" fillId="0" borderId="5" xfId="0" applyFill="1" applyBorder="1"/>
    <xf numFmtId="0" fontId="47" fillId="0" borderId="2" xfId="0" applyFont="1" applyFill="1" applyBorder="1"/>
    <xf numFmtId="0" fontId="10" fillId="0" borderId="2" xfId="0" applyFont="1" applyFill="1" applyBorder="1"/>
    <xf numFmtId="0" fontId="47" fillId="0" borderId="5" xfId="0" applyFont="1" applyFill="1" applyBorder="1"/>
    <xf numFmtId="0" fontId="8" fillId="0" borderId="5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2"/>
    <cellStyle name="Обычный 3" xfId="4"/>
    <cellStyle name="Обычный_бланк" xfId="3"/>
    <cellStyle name="Обычный_план використання 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view="pageLayout" zoomScale="80" zoomScaleNormal="80" zoomScalePageLayoutView="80" workbookViewId="0"/>
  </sheetViews>
  <sheetFormatPr defaultRowHeight="15" x14ac:dyDescent="0.25"/>
  <cols>
    <col min="1" max="1" width="7.28515625" customWidth="1"/>
    <col min="2" max="2" width="26.140625" customWidth="1"/>
    <col min="3" max="3" width="16.28515625" customWidth="1"/>
    <col min="4" max="4" width="15.5703125" customWidth="1"/>
    <col min="5" max="5" width="20.28515625" customWidth="1"/>
    <col min="6" max="6" width="15.85546875" customWidth="1"/>
    <col min="7" max="7" width="19.5703125" customWidth="1"/>
    <col min="8" max="8" width="14.28515625" customWidth="1"/>
    <col min="9" max="9" width="22.85546875" customWidth="1"/>
    <col min="10" max="10" width="17.85546875" customWidth="1"/>
    <col min="11" max="11" width="15.5703125" customWidth="1"/>
  </cols>
  <sheetData>
    <row r="1" spans="1:11" ht="61.5" customHeight="1" x14ac:dyDescent="0.25">
      <c r="A1" s="2"/>
      <c r="B1" s="34" t="s">
        <v>1</v>
      </c>
      <c r="C1" s="35"/>
      <c r="D1" s="35"/>
      <c r="E1" s="35"/>
      <c r="F1" s="35"/>
      <c r="G1" s="35"/>
      <c r="H1" s="35"/>
      <c r="I1" s="35"/>
      <c r="J1" s="35"/>
      <c r="K1" s="2"/>
    </row>
    <row r="2" spans="1:11" ht="31.5" customHeight="1" x14ac:dyDescent="0.25">
      <c r="A2" s="36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ht="33" customHeight="1" x14ac:dyDescent="0.25">
      <c r="A3" s="37" t="s">
        <v>3</v>
      </c>
      <c r="B3" s="37" t="s">
        <v>4</v>
      </c>
      <c r="C3" s="38" t="s">
        <v>5</v>
      </c>
      <c r="D3" s="38"/>
      <c r="E3" s="38"/>
      <c r="F3" s="38" t="s">
        <v>6</v>
      </c>
      <c r="G3" s="38" t="s">
        <v>7</v>
      </c>
      <c r="H3" s="38"/>
      <c r="I3" s="38"/>
      <c r="J3" s="38"/>
      <c r="K3" s="39" t="s">
        <v>8</v>
      </c>
    </row>
    <row r="4" spans="1:11" ht="158.25" customHeight="1" x14ac:dyDescent="0.25">
      <c r="A4" s="37"/>
      <c r="B4" s="37"/>
      <c r="C4" s="6" t="s">
        <v>9</v>
      </c>
      <c r="D4" s="6" t="s">
        <v>10</v>
      </c>
      <c r="E4" s="6" t="s">
        <v>11</v>
      </c>
      <c r="F4" s="38"/>
      <c r="G4" s="7" t="s">
        <v>12</v>
      </c>
      <c r="H4" s="6" t="s">
        <v>13</v>
      </c>
      <c r="I4" s="6" t="s">
        <v>14</v>
      </c>
      <c r="J4" s="6" t="s">
        <v>13</v>
      </c>
      <c r="K4" s="39"/>
    </row>
    <row r="5" spans="1:11" ht="15.75" x14ac:dyDescent="0.25">
      <c r="A5" s="8">
        <v>1</v>
      </c>
      <c r="B5" s="9" t="s">
        <v>15</v>
      </c>
      <c r="C5" s="10"/>
      <c r="D5" s="10">
        <v>14259</v>
      </c>
      <c r="E5" s="11" t="s">
        <v>16</v>
      </c>
      <c r="F5" s="12">
        <v>14259</v>
      </c>
      <c r="G5" s="9"/>
      <c r="H5" s="10"/>
      <c r="I5" s="11" t="s">
        <v>16</v>
      </c>
      <c r="J5" s="10">
        <v>14259</v>
      </c>
      <c r="K5" s="13"/>
    </row>
    <row r="6" spans="1:11" ht="15.75" x14ac:dyDescent="0.25">
      <c r="A6" s="8">
        <v>2</v>
      </c>
      <c r="B6" s="9" t="s">
        <v>17</v>
      </c>
      <c r="C6" s="10"/>
      <c r="D6" s="10">
        <v>5970.6</v>
      </c>
      <c r="E6" s="11" t="s">
        <v>16</v>
      </c>
      <c r="F6" s="12">
        <v>5970.6</v>
      </c>
      <c r="G6" s="9"/>
      <c r="H6" s="10"/>
      <c r="I6" s="11" t="s">
        <v>16</v>
      </c>
      <c r="J6" s="10">
        <v>5970.6</v>
      </c>
      <c r="K6" s="13"/>
    </row>
    <row r="7" spans="1:11" ht="15.75" x14ac:dyDescent="0.25">
      <c r="A7" s="8">
        <v>3</v>
      </c>
      <c r="B7" s="9" t="s">
        <v>18</v>
      </c>
      <c r="C7" s="10"/>
      <c r="D7" s="10">
        <v>5363510.5599999996</v>
      </c>
      <c r="E7" s="11" t="s">
        <v>16</v>
      </c>
      <c r="F7" s="12">
        <v>5363510.5599999996</v>
      </c>
      <c r="G7" s="9"/>
      <c r="H7" s="10"/>
      <c r="I7" s="11" t="s">
        <v>16</v>
      </c>
      <c r="J7" s="10">
        <v>5363510.5599999996</v>
      </c>
      <c r="K7" s="13"/>
    </row>
    <row r="8" spans="1:11" ht="15.75" x14ac:dyDescent="0.25">
      <c r="A8" s="8">
        <v>10</v>
      </c>
      <c r="B8" s="9" t="s">
        <v>19</v>
      </c>
      <c r="C8" s="10"/>
      <c r="D8" s="10">
        <v>59973.5</v>
      </c>
      <c r="E8" s="11" t="s">
        <v>16</v>
      </c>
      <c r="F8" s="12">
        <v>59973.5</v>
      </c>
      <c r="G8" s="9"/>
      <c r="H8" s="10"/>
      <c r="I8" s="11" t="s">
        <v>16</v>
      </c>
      <c r="J8" s="10">
        <v>59973.5</v>
      </c>
      <c r="K8" s="13"/>
    </row>
    <row r="9" spans="1:11" ht="15.75" x14ac:dyDescent="0.25">
      <c r="A9" s="8"/>
      <c r="B9" s="9" t="s">
        <v>20</v>
      </c>
      <c r="C9" s="10"/>
      <c r="D9" s="10">
        <v>3530</v>
      </c>
      <c r="E9" s="11" t="s">
        <v>21</v>
      </c>
      <c r="F9" s="12">
        <v>3530</v>
      </c>
      <c r="G9" s="9"/>
      <c r="H9" s="10"/>
      <c r="I9" s="11"/>
      <c r="J9" s="10">
        <v>3530</v>
      </c>
      <c r="K9" s="13"/>
    </row>
    <row r="10" spans="1:11" ht="15.75" x14ac:dyDescent="0.25">
      <c r="A10" s="8"/>
      <c r="B10" s="9" t="s">
        <v>22</v>
      </c>
      <c r="C10" s="10"/>
      <c r="D10" s="10">
        <v>3000</v>
      </c>
      <c r="E10" s="11" t="s">
        <v>21</v>
      </c>
      <c r="F10" s="12">
        <v>3000</v>
      </c>
      <c r="G10" s="9"/>
      <c r="H10" s="10"/>
      <c r="I10" s="11" t="s">
        <v>21</v>
      </c>
      <c r="J10" s="10">
        <v>3000</v>
      </c>
      <c r="K10" s="13"/>
    </row>
    <row r="11" spans="1:11" ht="31.5" x14ac:dyDescent="0.25">
      <c r="A11" s="8">
        <v>11</v>
      </c>
      <c r="B11" s="9" t="s">
        <v>23</v>
      </c>
      <c r="C11" s="10"/>
      <c r="D11" s="10">
        <v>4000</v>
      </c>
      <c r="E11" s="11" t="s">
        <v>24</v>
      </c>
      <c r="F11" s="12">
        <v>4000</v>
      </c>
      <c r="G11" s="9"/>
      <c r="H11" s="10"/>
      <c r="I11" s="11" t="s">
        <v>24</v>
      </c>
      <c r="J11" s="10">
        <v>4000</v>
      </c>
      <c r="K11" s="13"/>
    </row>
    <row r="12" spans="1:11" ht="31.5" x14ac:dyDescent="0.25">
      <c r="A12" s="8"/>
      <c r="B12" s="9" t="s">
        <v>25</v>
      </c>
      <c r="C12" s="10"/>
      <c r="D12" s="10">
        <v>326354.40000000002</v>
      </c>
      <c r="E12" s="11" t="s">
        <v>26</v>
      </c>
      <c r="F12" s="12">
        <v>326354.40000000002</v>
      </c>
      <c r="G12" s="9"/>
      <c r="H12" s="10"/>
      <c r="I12" s="11" t="s">
        <v>26</v>
      </c>
      <c r="J12" s="10">
        <v>326354.40000000002</v>
      </c>
      <c r="K12" s="13"/>
    </row>
    <row r="13" spans="1:11" ht="15.75" x14ac:dyDescent="0.25">
      <c r="A13" s="8"/>
      <c r="B13" s="9" t="s">
        <v>27</v>
      </c>
      <c r="C13" s="10"/>
      <c r="D13" s="10">
        <v>195720.32000000001</v>
      </c>
      <c r="E13" s="11" t="s">
        <v>28</v>
      </c>
      <c r="F13" s="12">
        <v>195720.32000000001</v>
      </c>
      <c r="G13" s="9"/>
      <c r="H13" s="10"/>
      <c r="I13" s="11" t="s">
        <v>28</v>
      </c>
      <c r="J13" s="10">
        <v>195720.32000000001</v>
      </c>
      <c r="K13" s="13"/>
    </row>
    <row r="14" spans="1:11" ht="15.75" x14ac:dyDescent="0.25">
      <c r="A14" s="8">
        <v>12</v>
      </c>
      <c r="B14" s="9" t="s">
        <v>25</v>
      </c>
      <c r="C14" s="10"/>
      <c r="D14" s="10">
        <v>773000</v>
      </c>
      <c r="E14" s="11" t="s">
        <v>29</v>
      </c>
      <c r="F14" s="12">
        <v>773000</v>
      </c>
      <c r="G14" s="9"/>
      <c r="H14" s="10"/>
      <c r="I14" s="11" t="s">
        <v>29</v>
      </c>
      <c r="J14" s="10">
        <v>773000</v>
      </c>
      <c r="K14" s="13"/>
    </row>
    <row r="15" spans="1:11" ht="15.75" x14ac:dyDescent="0.25">
      <c r="A15" s="8">
        <v>13</v>
      </c>
      <c r="B15" s="9" t="s">
        <v>30</v>
      </c>
      <c r="C15" s="10"/>
      <c r="D15" s="10">
        <v>6194.2</v>
      </c>
      <c r="E15" s="11" t="s">
        <v>31</v>
      </c>
      <c r="F15" s="12">
        <v>6194.2</v>
      </c>
      <c r="G15" s="9"/>
      <c r="H15" s="10"/>
      <c r="I15" s="11" t="s">
        <v>31</v>
      </c>
      <c r="J15" s="10">
        <v>6194.2</v>
      </c>
      <c r="K15" s="13"/>
    </row>
    <row r="16" spans="1:11" ht="15.75" x14ac:dyDescent="0.25">
      <c r="A16" s="8"/>
      <c r="B16" s="9" t="s">
        <v>27</v>
      </c>
      <c r="C16" s="10"/>
      <c r="D16" s="10">
        <v>6466896.6299999999</v>
      </c>
      <c r="E16" s="14" t="s">
        <v>32</v>
      </c>
      <c r="F16" s="15">
        <v>6466896.6299999999</v>
      </c>
      <c r="G16" s="9"/>
      <c r="H16" s="10"/>
      <c r="I16" s="14" t="s">
        <v>32</v>
      </c>
      <c r="J16" s="10">
        <v>6466896.6299999999</v>
      </c>
      <c r="K16" s="13"/>
    </row>
    <row r="17" spans="1:11" ht="31.5" x14ac:dyDescent="0.25">
      <c r="A17" s="8">
        <v>14</v>
      </c>
      <c r="B17" s="9" t="s">
        <v>33</v>
      </c>
      <c r="C17" s="10"/>
      <c r="D17" s="10">
        <v>102035.62</v>
      </c>
      <c r="E17" s="11" t="s">
        <v>34</v>
      </c>
      <c r="F17" s="12">
        <v>102035.62</v>
      </c>
      <c r="G17" s="9"/>
      <c r="H17" s="10"/>
      <c r="I17" s="11" t="s">
        <v>34</v>
      </c>
      <c r="J17" s="10">
        <v>102035.62</v>
      </c>
      <c r="K17" s="13"/>
    </row>
    <row r="18" spans="1:11" ht="15.75" x14ac:dyDescent="0.25">
      <c r="A18" s="16">
        <v>24</v>
      </c>
      <c r="B18" s="9" t="s">
        <v>35</v>
      </c>
      <c r="C18" s="10">
        <v>278099</v>
      </c>
      <c r="D18" s="10"/>
      <c r="E18" s="11"/>
      <c r="F18" s="12">
        <v>278099</v>
      </c>
      <c r="G18" s="9"/>
      <c r="H18" s="10">
        <v>775846.41</v>
      </c>
      <c r="I18" s="11"/>
      <c r="J18" s="10"/>
      <c r="K18" s="13"/>
    </row>
    <row r="19" spans="1:11" ht="15.75" x14ac:dyDescent="0.25">
      <c r="A19" s="8"/>
      <c r="B19" s="9"/>
      <c r="C19" s="10"/>
      <c r="D19" s="10"/>
      <c r="E19" s="11"/>
      <c r="F19" s="12"/>
      <c r="G19" s="9"/>
      <c r="H19" s="10"/>
      <c r="I19" s="11"/>
      <c r="J19" s="10"/>
      <c r="K19" s="13"/>
    </row>
    <row r="20" spans="1:11" ht="15.75" x14ac:dyDescent="0.25">
      <c r="A20" s="17"/>
      <c r="B20" s="18" t="s">
        <v>36</v>
      </c>
      <c r="C20" s="19">
        <f>SUM(C5:C19)</f>
        <v>278099</v>
      </c>
      <c r="D20" s="19">
        <f>SUM(D5:D19)</f>
        <v>13324444.83</v>
      </c>
      <c r="E20" s="20"/>
      <c r="F20" s="21">
        <f>SUM(C20,D20)</f>
        <v>13602543.83</v>
      </c>
      <c r="G20" s="22"/>
      <c r="H20" s="19">
        <f>SUM(H5:H19)</f>
        <v>775846.41</v>
      </c>
      <c r="I20" s="20"/>
      <c r="J20" s="19">
        <f>SUM(J5:J19)</f>
        <v>13324444.83</v>
      </c>
      <c r="K20" s="23">
        <f>C20-H20</f>
        <v>-497747.41000000003</v>
      </c>
    </row>
    <row r="23" spans="1:11" ht="15.75" x14ac:dyDescent="0.25">
      <c r="B23" s="24" t="s">
        <v>37</v>
      </c>
      <c r="F23" s="25"/>
      <c r="G23" s="30" t="s">
        <v>38</v>
      </c>
      <c r="H23" s="31"/>
    </row>
    <row r="24" spans="1:11" x14ac:dyDescent="0.25">
      <c r="B24" s="24"/>
      <c r="F24" s="28" t="s">
        <v>39</v>
      </c>
      <c r="G24" s="29"/>
      <c r="H24" s="29"/>
    </row>
    <row r="25" spans="1:11" ht="15.75" x14ac:dyDescent="0.25">
      <c r="B25" s="24" t="s">
        <v>40</v>
      </c>
      <c r="F25" s="25"/>
      <c r="G25" s="30" t="s">
        <v>41</v>
      </c>
      <c r="H25" s="31"/>
    </row>
    <row r="26" spans="1:11" x14ac:dyDescent="0.25">
      <c r="F26" s="28" t="s">
        <v>39</v>
      </c>
      <c r="G26" s="29"/>
      <c r="H26" s="29"/>
    </row>
    <row r="29" spans="1:11" x14ac:dyDescent="0.25">
      <c r="E29" t="s">
        <v>42</v>
      </c>
    </row>
  </sheetData>
  <mergeCells count="10">
    <mergeCell ref="G23:H23"/>
    <mergeCell ref="G25:H25"/>
    <mergeCell ref="B1:J1"/>
    <mergeCell ref="A2:K2"/>
    <mergeCell ref="A3:A4"/>
    <mergeCell ref="B3:B4"/>
    <mergeCell ref="C3:E3"/>
    <mergeCell ref="F3:F4"/>
    <mergeCell ref="G3:J3"/>
    <mergeCell ref="K3:K4"/>
  </mergeCells>
  <printOptions horizontalCentered="1" verticalCentered="1"/>
  <pageMargins left="0" right="0" top="0" bottom="0" header="0" footer="0"/>
  <pageSetup paperSize="9" scale="54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zoomScale="80" zoomScaleNormal="80" workbookViewId="0">
      <selection activeCell="B7" sqref="B7"/>
    </sheetView>
  </sheetViews>
  <sheetFormatPr defaultRowHeight="15" x14ac:dyDescent="0.25"/>
  <cols>
    <col min="1" max="1" width="7.28515625" customWidth="1"/>
    <col min="2" max="2" width="22.140625" customWidth="1"/>
    <col min="3" max="3" width="14.42578125" customWidth="1"/>
    <col min="4" max="4" width="13.5703125" customWidth="1"/>
    <col min="5" max="5" width="19.28515625" customWidth="1"/>
    <col min="6" max="6" width="15.85546875" customWidth="1"/>
    <col min="7" max="7" width="14.42578125" customWidth="1"/>
    <col min="8" max="8" width="14.28515625" customWidth="1"/>
    <col min="9" max="9" width="23.28515625" customWidth="1"/>
    <col min="10" max="10" width="14" customWidth="1"/>
    <col min="11" max="11" width="15.5703125" customWidth="1"/>
  </cols>
  <sheetData>
    <row r="1" spans="1:11" ht="61.5" customHeight="1" x14ac:dyDescent="0.25">
      <c r="A1" s="2"/>
      <c r="B1" s="34" t="s">
        <v>183</v>
      </c>
      <c r="C1" s="35"/>
      <c r="D1" s="35"/>
      <c r="E1" s="35"/>
      <c r="F1" s="35"/>
      <c r="G1" s="35"/>
      <c r="H1" s="35"/>
      <c r="I1" s="35"/>
      <c r="J1" s="35"/>
      <c r="K1" s="2"/>
    </row>
    <row r="2" spans="1:11" ht="31.5" customHeight="1" x14ac:dyDescent="0.25">
      <c r="A2" s="36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ht="43.5" customHeight="1" x14ac:dyDescent="0.25">
      <c r="A3" s="37" t="s">
        <v>3</v>
      </c>
      <c r="B3" s="37" t="s">
        <v>4</v>
      </c>
      <c r="C3" s="38" t="s">
        <v>5</v>
      </c>
      <c r="D3" s="38"/>
      <c r="E3" s="38"/>
      <c r="F3" s="38" t="s">
        <v>6</v>
      </c>
      <c r="G3" s="38" t="s">
        <v>7</v>
      </c>
      <c r="H3" s="38"/>
      <c r="I3" s="38"/>
      <c r="J3" s="38"/>
      <c r="K3" s="39" t="s">
        <v>8</v>
      </c>
    </row>
    <row r="4" spans="1:11" ht="158.25" customHeight="1" x14ac:dyDescent="0.25">
      <c r="A4" s="37"/>
      <c r="B4" s="37"/>
      <c r="C4" s="6" t="s">
        <v>9</v>
      </c>
      <c r="D4" s="6" t="s">
        <v>10</v>
      </c>
      <c r="E4" s="6" t="s">
        <v>11</v>
      </c>
      <c r="F4" s="38"/>
      <c r="G4" s="7" t="s">
        <v>12</v>
      </c>
      <c r="H4" s="6" t="s">
        <v>13</v>
      </c>
      <c r="I4" s="6" t="s">
        <v>14</v>
      </c>
      <c r="J4" s="6" t="s">
        <v>13</v>
      </c>
      <c r="K4" s="39"/>
    </row>
    <row r="5" spans="1:11" ht="16.5" thickBot="1" x14ac:dyDescent="0.3">
      <c r="A5" s="8"/>
      <c r="B5" s="9" t="s">
        <v>182</v>
      </c>
      <c r="C5" s="10">
        <v>30.85</v>
      </c>
      <c r="D5" s="10"/>
      <c r="E5" s="11"/>
      <c r="F5" s="12">
        <f>SUM(C5,D5)</f>
        <v>30.85</v>
      </c>
      <c r="G5" s="9"/>
      <c r="H5" s="10"/>
      <c r="I5" s="66"/>
      <c r="J5" s="10"/>
      <c r="K5" s="13"/>
    </row>
    <row r="6" spans="1:11" ht="54" x14ac:dyDescent="0.25">
      <c r="A6" s="8">
        <v>1</v>
      </c>
      <c r="B6" s="88" t="s">
        <v>181</v>
      </c>
      <c r="C6" s="10"/>
      <c r="D6" s="41">
        <v>100.5</v>
      </c>
      <c r="E6" s="88" t="s">
        <v>180</v>
      </c>
      <c r="F6" s="12">
        <f>SUM(C6,D6)</f>
        <v>100.5</v>
      </c>
      <c r="G6" s="9"/>
      <c r="H6" s="41"/>
      <c r="I6" s="88" t="s">
        <v>180</v>
      </c>
      <c r="J6" s="41">
        <v>100.5</v>
      </c>
      <c r="K6" s="13">
        <v>0</v>
      </c>
    </row>
    <row r="7" spans="1:11" ht="36" x14ac:dyDescent="0.25">
      <c r="A7" s="8">
        <v>2</v>
      </c>
      <c r="B7" s="85" t="s">
        <v>179</v>
      </c>
      <c r="C7" s="10"/>
      <c r="D7" s="41">
        <v>7.2342700000000004</v>
      </c>
      <c r="E7" s="87" t="s">
        <v>178</v>
      </c>
      <c r="F7" s="12">
        <f>SUM(C7,D7)</f>
        <v>7.2342700000000004</v>
      </c>
      <c r="G7" s="9"/>
      <c r="H7" s="41"/>
      <c r="I7" s="87" t="s">
        <v>178</v>
      </c>
      <c r="J7" s="41">
        <v>7.2342700000000004</v>
      </c>
      <c r="K7" s="13">
        <v>0</v>
      </c>
    </row>
    <row r="8" spans="1:11" ht="36" x14ac:dyDescent="0.25">
      <c r="A8" s="8">
        <v>3</v>
      </c>
      <c r="B8" s="9" t="s">
        <v>177</v>
      </c>
      <c r="C8" s="10"/>
      <c r="D8" s="41">
        <v>5.617</v>
      </c>
      <c r="E8" s="85" t="s">
        <v>176</v>
      </c>
      <c r="F8" s="12">
        <f>SUM(C8,D8)</f>
        <v>5.617</v>
      </c>
      <c r="G8" s="9"/>
      <c r="H8" s="41"/>
      <c r="I8" s="85" t="s">
        <v>176</v>
      </c>
      <c r="J8" s="41">
        <v>5.617</v>
      </c>
      <c r="K8" s="13">
        <v>0</v>
      </c>
    </row>
    <row r="9" spans="1:11" ht="61.5" customHeight="1" x14ac:dyDescent="0.25">
      <c r="A9" s="8"/>
      <c r="B9" s="9"/>
      <c r="C9" s="10"/>
      <c r="D9" s="41">
        <v>0.45</v>
      </c>
      <c r="E9" s="86" t="s">
        <v>175</v>
      </c>
      <c r="F9" s="12">
        <f>SUM(C9,D9)</f>
        <v>0.45</v>
      </c>
      <c r="G9" s="9"/>
      <c r="H9" s="41"/>
      <c r="I9" s="86" t="s">
        <v>175</v>
      </c>
      <c r="J9" s="41">
        <v>0.45</v>
      </c>
      <c r="K9" s="13">
        <v>0</v>
      </c>
    </row>
    <row r="10" spans="1:11" ht="45.75" customHeight="1" x14ac:dyDescent="0.25">
      <c r="A10" s="8"/>
      <c r="B10" s="9"/>
      <c r="C10" s="10"/>
      <c r="D10" s="41">
        <v>1.2</v>
      </c>
      <c r="E10" s="86" t="s">
        <v>174</v>
      </c>
      <c r="F10" s="12">
        <f>SUM(C10,D10)</f>
        <v>1.2</v>
      </c>
      <c r="G10" s="9"/>
      <c r="H10" s="41"/>
      <c r="I10" s="86" t="s">
        <v>174</v>
      </c>
      <c r="J10" s="41">
        <v>1.2</v>
      </c>
      <c r="K10" s="13">
        <v>0</v>
      </c>
    </row>
    <row r="11" spans="1:11" ht="141" customHeight="1" x14ac:dyDescent="0.25">
      <c r="A11" s="8">
        <v>4</v>
      </c>
      <c r="B11" s="85" t="s">
        <v>173</v>
      </c>
      <c r="C11" s="10"/>
      <c r="D11" s="41">
        <v>57.685670000000002</v>
      </c>
      <c r="E11" s="85" t="s">
        <v>172</v>
      </c>
      <c r="F11" s="12">
        <f>SUM(C11,D11)</f>
        <v>57.685670000000002</v>
      </c>
      <c r="G11" s="9"/>
      <c r="H11" s="41"/>
      <c r="I11" s="85" t="s">
        <v>172</v>
      </c>
      <c r="J11" s="41">
        <v>57.685670000000002</v>
      </c>
      <c r="K11" s="13">
        <v>0</v>
      </c>
    </row>
    <row r="12" spans="1:11" ht="39" customHeight="1" x14ac:dyDescent="0.3">
      <c r="A12" s="8"/>
      <c r="B12" s="9"/>
      <c r="C12" s="10"/>
      <c r="D12" s="41"/>
      <c r="E12" s="84"/>
      <c r="F12" s="12">
        <f>SUM(C12,D12)</f>
        <v>0</v>
      </c>
      <c r="G12" s="16">
        <v>2220</v>
      </c>
      <c r="H12" s="10">
        <v>2.2500499999999999</v>
      </c>
      <c r="I12" s="83" t="s">
        <v>171</v>
      </c>
      <c r="J12" s="41"/>
      <c r="K12" s="13">
        <v>0</v>
      </c>
    </row>
    <row r="13" spans="1:11" ht="39" customHeight="1" x14ac:dyDescent="0.3">
      <c r="A13" s="8"/>
      <c r="B13" s="9"/>
      <c r="C13" s="10"/>
      <c r="D13" s="41"/>
      <c r="E13" s="11"/>
      <c r="F13" s="12">
        <f>SUM(C13,D13)</f>
        <v>0</v>
      </c>
      <c r="G13" s="16">
        <v>2210</v>
      </c>
      <c r="H13" s="10">
        <v>3.5</v>
      </c>
      <c r="I13" s="82" t="s">
        <v>170</v>
      </c>
      <c r="J13" s="10"/>
      <c r="K13" s="13">
        <v>0</v>
      </c>
    </row>
    <row r="14" spans="1:11" ht="50.25" customHeight="1" x14ac:dyDescent="0.3">
      <c r="A14" s="8"/>
      <c r="B14" s="11"/>
      <c r="C14" s="10"/>
      <c r="D14" s="41"/>
      <c r="E14" s="11"/>
      <c r="F14" s="12">
        <f>SUM(C14,D14)</f>
        <v>0</v>
      </c>
      <c r="G14" s="16">
        <v>3110</v>
      </c>
      <c r="H14" s="10">
        <v>12.95</v>
      </c>
      <c r="I14" s="82" t="s">
        <v>169</v>
      </c>
      <c r="J14" s="41"/>
      <c r="K14" s="13">
        <v>0</v>
      </c>
    </row>
    <row r="15" spans="1:11" ht="40.5" x14ac:dyDescent="0.3">
      <c r="A15" s="16"/>
      <c r="B15" s="11"/>
      <c r="C15" s="10"/>
      <c r="D15" s="41"/>
      <c r="E15" s="11"/>
      <c r="F15" s="12">
        <f>SUM(C15,D15)</f>
        <v>0</v>
      </c>
      <c r="G15" s="16">
        <v>3110</v>
      </c>
      <c r="H15" s="10">
        <v>26.916</v>
      </c>
      <c r="I15" s="82" t="s">
        <v>168</v>
      </c>
      <c r="J15" s="41"/>
      <c r="K15" s="13">
        <v>0</v>
      </c>
    </row>
    <row r="16" spans="1:11" ht="63.75" customHeight="1" x14ac:dyDescent="0.25">
      <c r="A16" s="16">
        <v>5</v>
      </c>
      <c r="B16" s="9" t="s">
        <v>167</v>
      </c>
      <c r="C16" s="10">
        <v>42.643999999999998</v>
      </c>
      <c r="D16" s="41"/>
      <c r="E16" s="11"/>
      <c r="F16" s="12">
        <f>SUM(C16,D16)</f>
        <v>42.643999999999998</v>
      </c>
      <c r="G16" s="9"/>
      <c r="H16" s="10"/>
      <c r="I16" s="11"/>
      <c r="J16" s="41"/>
      <c r="K16" s="13">
        <v>0</v>
      </c>
    </row>
    <row r="17" spans="1:11" ht="15.75" x14ac:dyDescent="0.25">
      <c r="A17" s="8"/>
      <c r="B17" s="9"/>
      <c r="C17" s="10"/>
      <c r="D17" s="41"/>
      <c r="E17" s="11"/>
      <c r="F17" s="12">
        <f>SUM(C17,D17)</f>
        <v>0</v>
      </c>
      <c r="G17" s="9"/>
      <c r="H17" s="10"/>
      <c r="I17" s="11"/>
      <c r="J17" s="41"/>
      <c r="K17" s="13">
        <v>0</v>
      </c>
    </row>
    <row r="18" spans="1:11" ht="15.75" x14ac:dyDescent="0.25">
      <c r="A18" s="16"/>
      <c r="B18" s="9"/>
      <c r="C18" s="10"/>
      <c r="D18" s="41"/>
      <c r="E18" s="11"/>
      <c r="F18" s="12">
        <f>SUM(C18,D18)</f>
        <v>0</v>
      </c>
      <c r="G18" s="9"/>
      <c r="H18" s="10"/>
      <c r="I18" s="11"/>
      <c r="J18" s="41"/>
      <c r="K18" s="13">
        <v>0</v>
      </c>
    </row>
    <row r="19" spans="1:11" ht="15.75" x14ac:dyDescent="0.25">
      <c r="A19" s="8"/>
      <c r="B19" s="9"/>
      <c r="C19" s="10"/>
      <c r="D19" s="41"/>
      <c r="E19" s="11"/>
      <c r="F19" s="12">
        <f>SUM(C19,D19)</f>
        <v>0</v>
      </c>
      <c r="G19" s="9"/>
      <c r="H19" s="10"/>
      <c r="I19" s="11"/>
      <c r="J19" s="41"/>
      <c r="K19" s="13">
        <v>0</v>
      </c>
    </row>
    <row r="20" spans="1:11" ht="15.75" x14ac:dyDescent="0.25">
      <c r="A20" s="8"/>
      <c r="B20" s="9"/>
      <c r="C20" s="10"/>
      <c r="D20" s="41"/>
      <c r="E20" s="11"/>
      <c r="F20" s="12">
        <f>SUM(C20,D20)</f>
        <v>0</v>
      </c>
      <c r="G20" s="9"/>
      <c r="H20" s="10"/>
      <c r="I20" s="11"/>
      <c r="J20" s="41"/>
      <c r="K20" s="13">
        <v>0</v>
      </c>
    </row>
    <row r="21" spans="1:11" ht="15.75" x14ac:dyDescent="0.25">
      <c r="A21" s="8"/>
      <c r="B21" s="9"/>
      <c r="C21" s="10"/>
      <c r="D21" s="41"/>
      <c r="E21" s="11"/>
      <c r="F21" s="12">
        <f>SUM(C21,D21)</f>
        <v>0</v>
      </c>
      <c r="G21" s="9"/>
      <c r="H21" s="10"/>
      <c r="I21" s="11"/>
      <c r="J21" s="41"/>
      <c r="K21" s="13">
        <v>0</v>
      </c>
    </row>
    <row r="22" spans="1:11" ht="15.75" x14ac:dyDescent="0.25">
      <c r="A22" s="8"/>
      <c r="B22" s="9"/>
      <c r="C22" s="10"/>
      <c r="D22" s="41"/>
      <c r="E22" s="11"/>
      <c r="F22" s="12">
        <f>SUM(C22,D22)</f>
        <v>0</v>
      </c>
      <c r="G22" s="9"/>
      <c r="H22" s="10"/>
      <c r="I22" s="11"/>
      <c r="J22" s="41"/>
      <c r="K22" s="13">
        <v>0</v>
      </c>
    </row>
    <row r="23" spans="1:11" ht="15.75" x14ac:dyDescent="0.25">
      <c r="A23" s="8"/>
      <c r="B23" s="9"/>
      <c r="C23" s="10"/>
      <c r="D23" s="41"/>
      <c r="E23" s="11"/>
      <c r="F23" s="12">
        <f>SUM(C23,D23)</f>
        <v>0</v>
      </c>
      <c r="G23" s="9"/>
      <c r="H23" s="10"/>
      <c r="I23" s="11"/>
      <c r="J23" s="41"/>
      <c r="K23" s="13">
        <v>0</v>
      </c>
    </row>
    <row r="24" spans="1:11" ht="15.75" x14ac:dyDescent="0.25">
      <c r="A24" s="8"/>
      <c r="B24" s="9"/>
      <c r="C24" s="10"/>
      <c r="D24" s="41"/>
      <c r="E24" s="11"/>
      <c r="F24" s="12">
        <f>SUM(C24,D24)</f>
        <v>0</v>
      </c>
      <c r="G24" s="9"/>
      <c r="H24" s="10"/>
      <c r="I24" s="11"/>
      <c r="J24" s="41"/>
      <c r="K24" s="13">
        <v>0</v>
      </c>
    </row>
    <row r="25" spans="1:11" ht="55.5" customHeight="1" x14ac:dyDescent="0.25">
      <c r="A25" s="16"/>
      <c r="B25" s="11"/>
      <c r="C25" s="10"/>
      <c r="D25" s="41"/>
      <c r="E25" s="11"/>
      <c r="F25" s="12">
        <f>SUM(C25,D25)</f>
        <v>0</v>
      </c>
      <c r="G25" s="9"/>
      <c r="H25" s="10"/>
      <c r="I25" s="11"/>
      <c r="J25" s="41"/>
      <c r="K25" s="13">
        <v>0</v>
      </c>
    </row>
    <row r="26" spans="1:11" ht="33" customHeight="1" x14ac:dyDescent="0.25">
      <c r="A26" s="16"/>
      <c r="B26" s="9"/>
      <c r="C26" s="10"/>
      <c r="D26" s="41"/>
      <c r="E26" s="11"/>
      <c r="F26" s="12">
        <f>SUM(C26,D26)</f>
        <v>0</v>
      </c>
      <c r="G26" s="9"/>
      <c r="H26" s="10"/>
      <c r="I26" s="11"/>
      <c r="J26" s="41"/>
      <c r="K26" s="13">
        <v>0</v>
      </c>
    </row>
    <row r="27" spans="1:11" ht="15.75" x14ac:dyDescent="0.25">
      <c r="A27" s="8"/>
      <c r="B27" s="9"/>
      <c r="C27" s="10"/>
      <c r="D27" s="41"/>
      <c r="E27" s="11"/>
      <c r="F27" s="12">
        <f>SUM(C27,D27)</f>
        <v>0</v>
      </c>
      <c r="G27" s="9"/>
      <c r="H27" s="10"/>
      <c r="I27" s="11"/>
      <c r="J27" s="41"/>
      <c r="K27" s="13">
        <v>0</v>
      </c>
    </row>
    <row r="28" spans="1:11" ht="15.75" x14ac:dyDescent="0.25">
      <c r="A28" s="8"/>
      <c r="B28" s="9"/>
      <c r="C28" s="10"/>
      <c r="D28" s="41"/>
      <c r="E28" s="11"/>
      <c r="F28" s="12">
        <f>SUM(C28,D28)</f>
        <v>0</v>
      </c>
      <c r="G28" s="9"/>
      <c r="H28" s="10"/>
      <c r="I28" s="11"/>
      <c r="J28" s="41"/>
      <c r="K28" s="13">
        <v>0</v>
      </c>
    </row>
    <row r="29" spans="1:11" ht="15.75" x14ac:dyDescent="0.25">
      <c r="A29" s="8"/>
      <c r="B29" s="9"/>
      <c r="C29" s="10"/>
      <c r="D29" s="41"/>
      <c r="E29" s="11"/>
      <c r="F29" s="12">
        <f>SUM(C29,D29)</f>
        <v>0</v>
      </c>
      <c r="G29" s="9"/>
      <c r="H29" s="10"/>
      <c r="I29" s="11"/>
      <c r="J29" s="41"/>
      <c r="K29" s="13">
        <v>0</v>
      </c>
    </row>
    <row r="30" spans="1:11" ht="15.75" x14ac:dyDescent="0.25">
      <c r="A30" s="8"/>
      <c r="B30" s="9"/>
      <c r="C30" s="10"/>
      <c r="D30" s="41"/>
      <c r="E30" s="11"/>
      <c r="F30" s="12">
        <f>SUM(C30,D30)</f>
        <v>0</v>
      </c>
      <c r="G30" s="9"/>
      <c r="H30" s="10"/>
      <c r="I30" s="11"/>
      <c r="J30" s="41"/>
      <c r="K30" s="13">
        <v>0</v>
      </c>
    </row>
    <row r="31" spans="1:11" ht="15.75" x14ac:dyDescent="0.25">
      <c r="A31" s="8"/>
      <c r="B31" s="9"/>
      <c r="C31" s="10"/>
      <c r="D31" s="41"/>
      <c r="E31" s="11"/>
      <c r="F31" s="12">
        <f>SUM(C31,D31)</f>
        <v>0</v>
      </c>
      <c r="G31" s="9"/>
      <c r="H31" s="10"/>
      <c r="I31" s="11"/>
      <c r="J31" s="41"/>
      <c r="K31" s="13">
        <v>0</v>
      </c>
    </row>
    <row r="32" spans="1:11" ht="15.75" x14ac:dyDescent="0.25">
      <c r="A32" s="8"/>
      <c r="B32" s="9"/>
      <c r="C32" s="10"/>
      <c r="D32" s="41"/>
      <c r="E32" s="11"/>
      <c r="F32" s="12">
        <f>SUM(C32,D32)</f>
        <v>0</v>
      </c>
      <c r="G32" s="9"/>
      <c r="H32" s="10"/>
      <c r="I32" s="11"/>
      <c r="J32" s="41"/>
      <c r="K32" s="13">
        <v>0</v>
      </c>
    </row>
    <row r="33" spans="1:11" ht="15.75" x14ac:dyDescent="0.25">
      <c r="A33" s="8"/>
      <c r="B33" s="9"/>
      <c r="C33" s="10"/>
      <c r="D33" s="10"/>
      <c r="E33" s="11"/>
      <c r="F33" s="12">
        <f>SUM(C33,D33)</f>
        <v>0</v>
      </c>
      <c r="G33" s="9"/>
      <c r="H33" s="10"/>
      <c r="I33" s="11"/>
      <c r="J33" s="10"/>
      <c r="K33" s="13">
        <v>0</v>
      </c>
    </row>
    <row r="34" spans="1:11" ht="15.75" x14ac:dyDescent="0.25">
      <c r="A34" s="8"/>
      <c r="B34" s="9"/>
      <c r="C34" s="10"/>
      <c r="D34" s="10"/>
      <c r="E34" s="11"/>
      <c r="F34" s="12">
        <f>SUM(C34,D34)</f>
        <v>0</v>
      </c>
      <c r="G34" s="9"/>
      <c r="H34" s="10"/>
      <c r="I34" s="11"/>
      <c r="J34" s="10"/>
      <c r="K34" s="13">
        <v>0</v>
      </c>
    </row>
    <row r="35" spans="1:11" ht="15.75" x14ac:dyDescent="0.25">
      <c r="A35" s="16"/>
      <c r="B35" s="9"/>
      <c r="C35" s="10"/>
      <c r="D35" s="10"/>
      <c r="E35" s="11"/>
      <c r="F35" s="12">
        <f>SUM(C35,D35)</f>
        <v>0</v>
      </c>
      <c r="G35" s="9"/>
      <c r="H35" s="10"/>
      <c r="I35" s="11"/>
      <c r="J35" s="10"/>
      <c r="K35" s="13">
        <v>0</v>
      </c>
    </row>
    <row r="36" spans="1:11" ht="15.75" x14ac:dyDescent="0.25">
      <c r="A36" s="16"/>
      <c r="B36" s="9"/>
      <c r="C36" s="10"/>
      <c r="D36" s="10"/>
      <c r="E36" s="11"/>
      <c r="F36" s="12">
        <f>SUM(C36,D36)</f>
        <v>0</v>
      </c>
      <c r="G36" s="9"/>
      <c r="H36" s="10"/>
      <c r="I36" s="11"/>
      <c r="J36" s="10"/>
      <c r="K36" s="13">
        <v>0</v>
      </c>
    </row>
    <row r="37" spans="1:11" ht="15.75" x14ac:dyDescent="0.25">
      <c r="A37" s="8"/>
      <c r="B37" s="9"/>
      <c r="C37" s="10"/>
      <c r="D37" s="10"/>
      <c r="E37" s="11"/>
      <c r="F37" s="12">
        <f>SUM(C37,D37)</f>
        <v>0</v>
      </c>
      <c r="G37" s="9"/>
      <c r="H37" s="10"/>
      <c r="I37" s="11"/>
      <c r="J37" s="10"/>
      <c r="K37" s="13">
        <v>0</v>
      </c>
    </row>
    <row r="38" spans="1:11" ht="15.75" x14ac:dyDescent="0.25">
      <c r="A38" s="8"/>
      <c r="B38" s="9"/>
      <c r="C38" s="10"/>
      <c r="D38" s="10"/>
      <c r="E38" s="11"/>
      <c r="F38" s="12">
        <f>SUM(C38,D38)</f>
        <v>0</v>
      </c>
      <c r="G38" s="9"/>
      <c r="H38" s="10"/>
      <c r="I38" s="11"/>
      <c r="J38" s="10"/>
      <c r="K38" s="13">
        <v>0</v>
      </c>
    </row>
    <row r="39" spans="1:11" ht="15.75" x14ac:dyDescent="0.25">
      <c r="A39" s="8"/>
      <c r="B39" s="9"/>
      <c r="C39" s="10"/>
      <c r="D39" s="10"/>
      <c r="E39" s="11"/>
      <c r="F39" s="12">
        <f>SUM(C39,D39)</f>
        <v>0</v>
      </c>
      <c r="G39" s="9"/>
      <c r="H39" s="10"/>
      <c r="I39" s="11"/>
      <c r="J39" s="10"/>
      <c r="K39" s="13">
        <v>0</v>
      </c>
    </row>
    <row r="40" spans="1:11" ht="15.75" x14ac:dyDescent="0.25">
      <c r="A40" s="8"/>
      <c r="B40" s="9"/>
      <c r="C40" s="10"/>
      <c r="D40" s="10"/>
      <c r="E40" s="11"/>
      <c r="F40" s="12">
        <f>SUM(C40,D40)</f>
        <v>0</v>
      </c>
      <c r="G40" s="9"/>
      <c r="H40" s="10"/>
      <c r="I40" s="11"/>
      <c r="J40" s="10"/>
      <c r="K40" s="13">
        <v>0</v>
      </c>
    </row>
    <row r="41" spans="1:11" ht="15.75" x14ac:dyDescent="0.25">
      <c r="A41" s="8"/>
      <c r="B41" s="9"/>
      <c r="C41" s="10"/>
      <c r="D41" s="10"/>
      <c r="E41" s="11"/>
      <c r="F41" s="12">
        <f>SUM(C41,D41)</f>
        <v>0</v>
      </c>
      <c r="G41" s="9"/>
      <c r="H41" s="10"/>
      <c r="I41" s="11"/>
      <c r="J41" s="10"/>
      <c r="K41" s="13">
        <v>0</v>
      </c>
    </row>
    <row r="42" spans="1:11" ht="15.75" x14ac:dyDescent="0.25">
      <c r="A42" s="8"/>
      <c r="B42" s="9"/>
      <c r="C42" s="10"/>
      <c r="D42" s="10"/>
      <c r="E42" s="11"/>
      <c r="F42" s="12">
        <f>SUM(C42,D42)</f>
        <v>0</v>
      </c>
      <c r="G42" s="9"/>
      <c r="H42" s="10"/>
      <c r="I42" s="11"/>
      <c r="J42" s="10"/>
      <c r="K42" s="13">
        <v>0</v>
      </c>
    </row>
    <row r="43" spans="1:11" ht="15.75" x14ac:dyDescent="0.25">
      <c r="A43" s="8"/>
      <c r="B43" s="9"/>
      <c r="C43" s="10"/>
      <c r="D43" s="10"/>
      <c r="E43" s="11"/>
      <c r="F43" s="12">
        <f>SUM(C43,D43)</f>
        <v>0</v>
      </c>
      <c r="G43" s="9"/>
      <c r="H43" s="10"/>
      <c r="I43" s="11"/>
      <c r="J43" s="10"/>
      <c r="K43" s="13">
        <v>0</v>
      </c>
    </row>
    <row r="44" spans="1:11" ht="15.75" x14ac:dyDescent="0.25">
      <c r="A44" s="8"/>
      <c r="B44" s="9"/>
      <c r="C44" s="10"/>
      <c r="D44" s="10"/>
      <c r="E44" s="11"/>
      <c r="F44" s="12">
        <f>SUM(C44,D44)</f>
        <v>0</v>
      </c>
      <c r="G44" s="9"/>
      <c r="H44" s="10"/>
      <c r="I44" s="11"/>
      <c r="J44" s="10"/>
      <c r="K44" s="13">
        <v>0</v>
      </c>
    </row>
    <row r="45" spans="1:11" ht="15.75" x14ac:dyDescent="0.25">
      <c r="A45" s="16"/>
      <c r="B45" s="9"/>
      <c r="C45" s="10"/>
      <c r="D45" s="10"/>
      <c r="E45" s="11"/>
      <c r="F45" s="12">
        <f>SUM(C45,D45)</f>
        <v>0</v>
      </c>
      <c r="G45" s="9"/>
      <c r="H45" s="10"/>
      <c r="I45" s="11"/>
      <c r="J45" s="10"/>
      <c r="K45" s="13">
        <v>0</v>
      </c>
    </row>
    <row r="46" spans="1:11" ht="15.75" x14ac:dyDescent="0.25">
      <c r="A46" s="16"/>
      <c r="B46" s="9"/>
      <c r="C46" s="10"/>
      <c r="D46" s="10"/>
      <c r="E46" s="11"/>
      <c r="F46" s="12">
        <f>SUM(C46,D46)</f>
        <v>0</v>
      </c>
      <c r="G46" s="9"/>
      <c r="H46" s="10"/>
      <c r="I46" s="11"/>
      <c r="J46" s="10"/>
      <c r="K46" s="13">
        <v>0</v>
      </c>
    </row>
    <row r="47" spans="1:11" ht="15.75" x14ac:dyDescent="0.25">
      <c r="A47" s="48"/>
      <c r="B47" s="17"/>
      <c r="C47" s="49"/>
      <c r="D47" s="49"/>
      <c r="E47" s="50"/>
      <c r="F47" s="12">
        <f>SUM(C47,D47)</f>
        <v>0</v>
      </c>
      <c r="G47" s="17"/>
      <c r="H47" s="49"/>
      <c r="I47" s="50"/>
      <c r="J47" s="49"/>
      <c r="K47" s="13">
        <v>0</v>
      </c>
    </row>
    <row r="48" spans="1:11" ht="15.75" x14ac:dyDescent="0.25">
      <c r="A48" s="48"/>
      <c r="B48" s="17"/>
      <c r="C48" s="49"/>
      <c r="D48" s="49"/>
      <c r="E48" s="50"/>
      <c r="F48" s="12">
        <f>SUM(C48,D48)</f>
        <v>0</v>
      </c>
      <c r="G48" s="17"/>
      <c r="H48" s="49"/>
      <c r="I48" s="50"/>
      <c r="J48" s="49"/>
      <c r="K48" s="13">
        <v>0</v>
      </c>
    </row>
    <row r="49" spans="1:11" ht="15.75" x14ac:dyDescent="0.25">
      <c r="A49" s="48"/>
      <c r="B49" s="17"/>
      <c r="C49" s="49"/>
      <c r="D49" s="49"/>
      <c r="E49" s="50"/>
      <c r="F49" s="12">
        <f>SUM(C49,D49)</f>
        <v>0</v>
      </c>
      <c r="G49" s="17"/>
      <c r="H49" s="49"/>
      <c r="I49" s="50"/>
      <c r="J49" s="49"/>
      <c r="K49" s="13">
        <v>0</v>
      </c>
    </row>
    <row r="50" spans="1:11" ht="15.75" x14ac:dyDescent="0.25">
      <c r="A50" s="17"/>
      <c r="B50" s="18" t="s">
        <v>36</v>
      </c>
      <c r="C50" s="19">
        <f>SUM(C5:C49)</f>
        <v>73.494</v>
      </c>
      <c r="D50" s="19">
        <f>SUM(D5:D49)</f>
        <v>172.68693999999999</v>
      </c>
      <c r="E50" s="20"/>
      <c r="F50" s="21">
        <f>SUM(C50,D50)</f>
        <v>246.18093999999999</v>
      </c>
      <c r="G50" s="22"/>
      <c r="H50" s="19">
        <f>SUM(H5:H49)</f>
        <v>45.616050000000001</v>
      </c>
      <c r="I50" s="20"/>
      <c r="J50" s="19">
        <f>SUM(J5:J49)</f>
        <v>172.68693999999999</v>
      </c>
      <c r="K50" s="23">
        <f>C50-H50</f>
        <v>27.877949999999998</v>
      </c>
    </row>
    <row r="53" spans="1:11" ht="15.75" x14ac:dyDescent="0.25">
      <c r="B53" s="24" t="s">
        <v>166</v>
      </c>
      <c r="F53" s="25"/>
      <c r="G53" s="30" t="s">
        <v>165</v>
      </c>
      <c r="H53" s="31"/>
    </row>
    <row r="54" spans="1:11" x14ac:dyDescent="0.25">
      <c r="B54" s="24"/>
      <c r="F54" s="28" t="s">
        <v>39</v>
      </c>
      <c r="G54" s="29"/>
      <c r="H54" s="29"/>
    </row>
    <row r="55" spans="1:11" ht="15.75" x14ac:dyDescent="0.25">
      <c r="B55" s="24" t="s">
        <v>40</v>
      </c>
      <c r="F55" s="25"/>
      <c r="G55" s="30" t="s">
        <v>164</v>
      </c>
      <c r="H55" s="31"/>
    </row>
    <row r="56" spans="1:11" x14ac:dyDescent="0.25">
      <c r="F56" s="28" t="s">
        <v>39</v>
      </c>
      <c r="G56" s="29"/>
      <c r="H56" s="29"/>
    </row>
  </sheetData>
  <mergeCells count="10">
    <mergeCell ref="K3:K4"/>
    <mergeCell ref="A2:K2"/>
    <mergeCell ref="B1:J1"/>
    <mergeCell ref="C3:E3"/>
    <mergeCell ref="G55:H55"/>
    <mergeCell ref="G53:H53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50" orientation="portrait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view="pageBreakPreview" zoomScale="80" zoomScaleNormal="80" zoomScaleSheetLayoutView="80" workbookViewId="0">
      <selection activeCell="B6" sqref="B6"/>
    </sheetView>
  </sheetViews>
  <sheetFormatPr defaultRowHeight="15" x14ac:dyDescent="0.25"/>
  <cols>
    <col min="1" max="1" width="7.28515625" customWidth="1"/>
    <col min="2" max="2" width="30.85546875" customWidth="1"/>
    <col min="3" max="3" width="13" customWidth="1"/>
    <col min="4" max="4" width="13.5703125" customWidth="1"/>
    <col min="5" max="5" width="26.7109375" customWidth="1"/>
    <col min="6" max="6" width="11.85546875" customWidth="1"/>
    <col min="7" max="7" width="16.5703125" customWidth="1"/>
    <col min="8" max="8" width="10.28515625" customWidth="1"/>
    <col min="9" max="9" width="27.140625" customWidth="1"/>
    <col min="10" max="10" width="10.85546875" customWidth="1"/>
    <col min="11" max="11" width="19.85546875" customWidth="1"/>
  </cols>
  <sheetData>
    <row r="1" spans="1:11" ht="65.25" customHeight="1" x14ac:dyDescent="0.25">
      <c r="A1" s="2"/>
      <c r="B1" s="34" t="s">
        <v>199</v>
      </c>
      <c r="C1" s="35"/>
      <c r="D1" s="35"/>
      <c r="E1" s="35"/>
      <c r="F1" s="35"/>
      <c r="G1" s="35"/>
      <c r="H1" s="35"/>
      <c r="I1" s="35"/>
      <c r="J1" s="35"/>
      <c r="K1" s="2"/>
    </row>
    <row r="2" spans="1:11" ht="31.5" customHeight="1" x14ac:dyDescent="0.25">
      <c r="A2" s="36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ht="33" customHeight="1" x14ac:dyDescent="0.25">
      <c r="A3" s="37" t="s">
        <v>3</v>
      </c>
      <c r="B3" s="37" t="s">
        <v>4</v>
      </c>
      <c r="C3" s="38" t="s">
        <v>5</v>
      </c>
      <c r="D3" s="38"/>
      <c r="E3" s="38"/>
      <c r="F3" s="38" t="s">
        <v>6</v>
      </c>
      <c r="G3" s="38" t="s">
        <v>7</v>
      </c>
      <c r="H3" s="38"/>
      <c r="I3" s="38"/>
      <c r="J3" s="38"/>
      <c r="K3" s="39" t="s">
        <v>8</v>
      </c>
    </row>
    <row r="4" spans="1:11" ht="158.25" customHeight="1" x14ac:dyDescent="0.25">
      <c r="A4" s="37"/>
      <c r="B4" s="37"/>
      <c r="C4" s="6" t="s">
        <v>9</v>
      </c>
      <c r="D4" s="6" t="s">
        <v>10</v>
      </c>
      <c r="E4" s="6" t="s">
        <v>11</v>
      </c>
      <c r="F4" s="38"/>
      <c r="G4" s="7" t="s">
        <v>12</v>
      </c>
      <c r="H4" s="6" t="s">
        <v>13</v>
      </c>
      <c r="I4" s="6" t="s">
        <v>14</v>
      </c>
      <c r="J4" s="6" t="s">
        <v>13</v>
      </c>
      <c r="K4" s="39"/>
    </row>
    <row r="5" spans="1:11" ht="31.5" x14ac:dyDescent="0.25">
      <c r="A5" s="8">
        <v>1</v>
      </c>
      <c r="B5" s="9" t="s">
        <v>198</v>
      </c>
      <c r="C5" s="10"/>
      <c r="D5" s="10">
        <v>51.91</v>
      </c>
      <c r="E5" s="11" t="s">
        <v>197</v>
      </c>
      <c r="F5" s="12">
        <f>SUM(C5,D5)</f>
        <v>51.91</v>
      </c>
      <c r="G5" s="9"/>
      <c r="H5" s="10"/>
      <c r="I5" s="11" t="s">
        <v>197</v>
      </c>
      <c r="J5" s="10">
        <v>51.91</v>
      </c>
      <c r="K5" s="13"/>
    </row>
    <row r="6" spans="1:11" ht="33" customHeight="1" x14ac:dyDescent="0.25">
      <c r="A6" s="8">
        <v>2</v>
      </c>
      <c r="B6" s="11" t="s">
        <v>193</v>
      </c>
      <c r="C6" s="10"/>
      <c r="D6" s="10">
        <v>3.68</v>
      </c>
      <c r="E6" s="11" t="s">
        <v>196</v>
      </c>
      <c r="F6" s="12">
        <f>SUM(C6,D6)</f>
        <v>3.68</v>
      </c>
      <c r="G6" s="9"/>
      <c r="H6" s="10"/>
      <c r="I6" s="11" t="s">
        <v>196</v>
      </c>
      <c r="J6" s="10">
        <v>3.68</v>
      </c>
      <c r="K6" s="13"/>
    </row>
    <row r="7" spans="1:11" ht="31.5" x14ac:dyDescent="0.25">
      <c r="A7" s="8">
        <v>3</v>
      </c>
      <c r="B7" s="11" t="s">
        <v>193</v>
      </c>
      <c r="C7" s="10"/>
      <c r="D7" s="10">
        <v>9.07</v>
      </c>
      <c r="E7" s="11" t="s">
        <v>195</v>
      </c>
      <c r="F7" s="12">
        <f>SUM(C7,D7)</f>
        <v>9.07</v>
      </c>
      <c r="G7" s="9"/>
      <c r="H7" s="10"/>
      <c r="I7" s="11" t="s">
        <v>195</v>
      </c>
      <c r="J7" s="10">
        <v>9.07</v>
      </c>
      <c r="K7" s="13"/>
    </row>
    <row r="8" spans="1:11" ht="31.5" x14ac:dyDescent="0.25">
      <c r="A8" s="8">
        <v>4</v>
      </c>
      <c r="B8" s="11" t="s">
        <v>193</v>
      </c>
      <c r="C8" s="10"/>
      <c r="D8" s="10">
        <v>1.51</v>
      </c>
      <c r="E8" s="11" t="s">
        <v>194</v>
      </c>
      <c r="F8" s="12">
        <f>SUM(C8,D8)</f>
        <v>1.51</v>
      </c>
      <c r="G8" s="9"/>
      <c r="H8" s="10"/>
      <c r="I8" s="11" t="s">
        <v>194</v>
      </c>
      <c r="J8" s="10">
        <v>1.51</v>
      </c>
      <c r="K8" s="13"/>
    </row>
    <row r="9" spans="1:11" ht="15.75" x14ac:dyDescent="0.25">
      <c r="A9" s="8">
        <v>5</v>
      </c>
      <c r="B9" s="9" t="s">
        <v>187</v>
      </c>
      <c r="C9" s="10"/>
      <c r="D9" s="10">
        <v>178.25</v>
      </c>
      <c r="E9" s="11" t="s">
        <v>186</v>
      </c>
      <c r="F9" s="12">
        <f>SUM(C9,D9)</f>
        <v>178.25</v>
      </c>
      <c r="G9" s="9"/>
      <c r="H9" s="10"/>
      <c r="I9" s="11" t="s">
        <v>186</v>
      </c>
      <c r="J9" s="10">
        <v>178.25</v>
      </c>
      <c r="K9" s="13"/>
    </row>
    <row r="10" spans="1:11" ht="47.25" x14ac:dyDescent="0.25">
      <c r="A10" s="8">
        <v>6</v>
      </c>
      <c r="B10" s="11" t="s">
        <v>193</v>
      </c>
      <c r="C10" s="10"/>
      <c r="D10" s="10">
        <v>3.3</v>
      </c>
      <c r="E10" s="11" t="s">
        <v>192</v>
      </c>
      <c r="F10" s="12">
        <f>SUM(C10,D10)</f>
        <v>3.3</v>
      </c>
      <c r="G10" s="16"/>
      <c r="H10" s="10"/>
      <c r="I10" s="11" t="s">
        <v>192</v>
      </c>
      <c r="J10" s="10">
        <v>3.3</v>
      </c>
      <c r="K10" s="13"/>
    </row>
    <row r="11" spans="1:11" ht="47.25" x14ac:dyDescent="0.25">
      <c r="A11" s="8">
        <v>7</v>
      </c>
      <c r="B11" s="9" t="s">
        <v>189</v>
      </c>
      <c r="C11" s="10" t="s">
        <v>191</v>
      </c>
      <c r="D11" s="10">
        <v>0.01</v>
      </c>
      <c r="E11" s="11" t="s">
        <v>190</v>
      </c>
      <c r="F11" s="12">
        <f>SUM(C11,D11)</f>
        <v>0.01</v>
      </c>
      <c r="G11" s="16"/>
      <c r="H11" s="10"/>
      <c r="I11" s="11" t="s">
        <v>190</v>
      </c>
      <c r="J11" s="10">
        <v>0.01</v>
      </c>
      <c r="K11" s="13"/>
    </row>
    <row r="12" spans="1:11" ht="15.75" x14ac:dyDescent="0.25">
      <c r="A12" s="8">
        <v>8</v>
      </c>
      <c r="B12" s="9" t="s">
        <v>187</v>
      </c>
      <c r="C12" s="10"/>
      <c r="D12" s="10">
        <v>229.46</v>
      </c>
      <c r="E12" s="11" t="s">
        <v>186</v>
      </c>
      <c r="F12" s="12">
        <f>SUM(C12,D12)</f>
        <v>229.46</v>
      </c>
      <c r="G12" s="9"/>
      <c r="H12" s="10"/>
      <c r="I12" s="11" t="s">
        <v>186</v>
      </c>
      <c r="J12" s="10">
        <v>229.46</v>
      </c>
      <c r="K12" s="13"/>
    </row>
    <row r="13" spans="1:11" ht="47.25" x14ac:dyDescent="0.25">
      <c r="A13" s="16">
        <v>9</v>
      </c>
      <c r="B13" s="9" t="s">
        <v>189</v>
      </c>
      <c r="C13" s="10"/>
      <c r="D13" s="10">
        <v>9.86</v>
      </c>
      <c r="E13" s="11" t="s">
        <v>188</v>
      </c>
      <c r="F13" s="12">
        <f>SUM(C13,D13)</f>
        <v>9.86</v>
      </c>
      <c r="G13" s="9"/>
      <c r="H13" s="10"/>
      <c r="I13" s="11" t="s">
        <v>188</v>
      </c>
      <c r="J13" s="10">
        <v>9.86</v>
      </c>
      <c r="K13" s="13"/>
    </row>
    <row r="14" spans="1:11" ht="15" customHeight="1" x14ac:dyDescent="0.25">
      <c r="A14" s="16">
        <v>10</v>
      </c>
      <c r="B14" s="9" t="s">
        <v>187</v>
      </c>
      <c r="C14" s="10"/>
      <c r="D14" s="10">
        <v>149.83000000000001</v>
      </c>
      <c r="E14" s="11" t="s">
        <v>186</v>
      </c>
      <c r="F14" s="12">
        <f>SUM(C14,D14)</f>
        <v>149.83000000000001</v>
      </c>
      <c r="G14" s="9"/>
      <c r="H14" s="10"/>
      <c r="I14" s="11" t="s">
        <v>186</v>
      </c>
      <c r="J14" s="10">
        <v>149.83000000000001</v>
      </c>
      <c r="K14" s="13"/>
    </row>
    <row r="15" spans="1:11" ht="15.75" x14ac:dyDescent="0.25">
      <c r="A15" s="8">
        <v>11</v>
      </c>
      <c r="B15" s="9" t="s">
        <v>125</v>
      </c>
      <c r="C15" s="10">
        <v>809</v>
      </c>
      <c r="D15" s="10"/>
      <c r="E15" s="11"/>
      <c r="F15" s="12"/>
      <c r="G15" s="9">
        <v>2210</v>
      </c>
      <c r="H15" s="10">
        <v>50.95</v>
      </c>
      <c r="I15" s="11"/>
      <c r="J15" s="10"/>
      <c r="K15" s="13"/>
    </row>
    <row r="16" spans="1:11" ht="15.75" x14ac:dyDescent="0.25">
      <c r="A16" s="8"/>
      <c r="B16" s="9"/>
      <c r="C16" s="10"/>
      <c r="D16" s="10"/>
      <c r="E16" s="11"/>
      <c r="F16" s="12">
        <f>SUM(C16,D16)</f>
        <v>0</v>
      </c>
      <c r="G16" s="9">
        <v>2220</v>
      </c>
      <c r="H16" s="10">
        <v>262.99</v>
      </c>
      <c r="I16" s="11"/>
      <c r="J16" s="10"/>
      <c r="K16" s="13"/>
    </row>
    <row r="17" spans="1:11" ht="15.75" x14ac:dyDescent="0.25">
      <c r="A17" s="8"/>
      <c r="B17" s="9"/>
      <c r="C17" s="10"/>
      <c r="D17" s="10"/>
      <c r="E17" s="11"/>
      <c r="F17" s="12">
        <f>SUM(C17,D17)</f>
        <v>0</v>
      </c>
      <c r="G17" s="9">
        <v>2240</v>
      </c>
      <c r="H17" s="10">
        <v>192.28</v>
      </c>
      <c r="I17" s="11"/>
      <c r="J17" s="10"/>
      <c r="K17" s="13"/>
    </row>
    <row r="18" spans="1:11" ht="15.75" x14ac:dyDescent="0.25">
      <c r="A18" s="8"/>
      <c r="B18" s="9"/>
      <c r="C18" s="10"/>
      <c r="D18" s="10"/>
      <c r="E18" s="11"/>
      <c r="F18" s="12">
        <f>SUM(C18,D18)</f>
        <v>0</v>
      </c>
      <c r="G18" s="9">
        <v>3110</v>
      </c>
      <c r="H18" s="10">
        <v>225.9</v>
      </c>
      <c r="I18" s="11"/>
      <c r="J18" s="10"/>
      <c r="K18" s="13"/>
    </row>
    <row r="19" spans="1:11" ht="15.75" x14ac:dyDescent="0.25">
      <c r="A19" s="8"/>
      <c r="B19" s="9"/>
      <c r="C19" s="10"/>
      <c r="D19" s="10"/>
      <c r="E19" s="11"/>
      <c r="F19" s="12">
        <f>SUM(C19,D19)</f>
        <v>0</v>
      </c>
      <c r="G19" s="9"/>
      <c r="H19" s="10"/>
      <c r="I19" s="11"/>
      <c r="J19" s="10"/>
      <c r="K19" s="13"/>
    </row>
    <row r="20" spans="1:11" ht="15.75" x14ac:dyDescent="0.25">
      <c r="A20" s="8"/>
      <c r="B20" s="9"/>
      <c r="C20" s="10"/>
      <c r="D20" s="10"/>
      <c r="E20" s="11"/>
      <c r="F20" s="12">
        <f>SUM(C20,D20)</f>
        <v>0</v>
      </c>
      <c r="G20" s="9"/>
      <c r="H20" s="10"/>
      <c r="I20" s="11"/>
      <c r="J20" s="10"/>
      <c r="K20" s="13"/>
    </row>
    <row r="21" spans="1:11" ht="15.75" x14ac:dyDescent="0.25">
      <c r="A21" s="8"/>
      <c r="B21" s="9"/>
      <c r="C21" s="10"/>
      <c r="D21" s="10"/>
      <c r="E21" s="11"/>
      <c r="F21" s="12">
        <f>SUM(C21,D21)</f>
        <v>0</v>
      </c>
      <c r="G21" s="9"/>
      <c r="H21" s="10"/>
      <c r="I21" s="11"/>
      <c r="J21" s="10"/>
      <c r="K21" s="13"/>
    </row>
    <row r="22" spans="1:11" ht="15.75" x14ac:dyDescent="0.25">
      <c r="A22" s="8"/>
      <c r="B22" s="9"/>
      <c r="C22" s="10"/>
      <c r="D22" s="10"/>
      <c r="E22" s="11"/>
      <c r="F22" s="12">
        <f>SUM(C22,D22)</f>
        <v>0</v>
      </c>
      <c r="G22" s="9"/>
      <c r="H22" s="10"/>
      <c r="I22" s="11"/>
      <c r="J22" s="10"/>
      <c r="K22" s="13"/>
    </row>
    <row r="23" spans="1:11" ht="15.75" x14ac:dyDescent="0.25">
      <c r="A23" s="16"/>
      <c r="B23" s="9"/>
      <c r="C23" s="10"/>
      <c r="D23" s="10"/>
      <c r="E23" s="11"/>
      <c r="F23" s="12">
        <f>SUM(C23,D23)</f>
        <v>0</v>
      </c>
      <c r="G23" s="9"/>
      <c r="H23" s="10"/>
      <c r="I23" s="11"/>
      <c r="J23" s="10"/>
      <c r="K23" s="13"/>
    </row>
    <row r="24" spans="1:11" ht="15.75" x14ac:dyDescent="0.25">
      <c r="A24" s="16"/>
      <c r="B24" s="9"/>
      <c r="C24" s="10"/>
      <c r="D24" s="10"/>
      <c r="E24" s="11"/>
      <c r="F24" s="12">
        <f>SUM(C24,D24)</f>
        <v>0</v>
      </c>
      <c r="G24" s="9"/>
      <c r="H24" s="10"/>
      <c r="I24" s="11"/>
      <c r="J24" s="10"/>
      <c r="K24" s="13"/>
    </row>
    <row r="25" spans="1:11" ht="15.75" x14ac:dyDescent="0.25">
      <c r="A25" s="48"/>
      <c r="B25" s="17"/>
      <c r="C25" s="49"/>
      <c r="D25" s="49"/>
      <c r="E25" s="50"/>
      <c r="F25" s="12">
        <f>SUM(C25,D25)</f>
        <v>0</v>
      </c>
      <c r="G25" s="17"/>
      <c r="H25" s="49"/>
      <c r="I25" s="50"/>
      <c r="J25" s="49"/>
      <c r="K25" s="13"/>
    </row>
    <row r="26" spans="1:11" ht="15.75" x14ac:dyDescent="0.25">
      <c r="A26" s="48"/>
      <c r="B26" s="17"/>
      <c r="C26" s="49"/>
      <c r="D26" s="49"/>
      <c r="E26" s="50"/>
      <c r="F26" s="12">
        <f>SUM(C26,D26)</f>
        <v>0</v>
      </c>
      <c r="G26" s="17"/>
      <c r="H26" s="49"/>
      <c r="I26" s="50"/>
      <c r="J26" s="49"/>
      <c r="K26" s="13"/>
    </row>
    <row r="27" spans="1:11" ht="15.75" x14ac:dyDescent="0.25">
      <c r="A27" s="48"/>
      <c r="B27" s="17"/>
      <c r="C27" s="49"/>
      <c r="D27" s="49"/>
      <c r="E27" s="50"/>
      <c r="F27" s="12">
        <f>SUM(C27,D27)</f>
        <v>0</v>
      </c>
      <c r="G27" s="17"/>
      <c r="H27" s="49"/>
      <c r="I27" s="50"/>
      <c r="J27" s="49"/>
      <c r="K27" s="13"/>
    </row>
    <row r="28" spans="1:11" ht="15.75" x14ac:dyDescent="0.25">
      <c r="A28" s="17"/>
      <c r="B28" s="18" t="s">
        <v>36</v>
      </c>
      <c r="C28" s="23">
        <f>SUM(C5:C27)</f>
        <v>809</v>
      </c>
      <c r="D28" s="23">
        <f>SUM(D5:D27)</f>
        <v>636.88000000000011</v>
      </c>
      <c r="E28" s="91"/>
      <c r="F28" s="21">
        <f>SUM(C28,D28)</f>
        <v>1445.88</v>
      </c>
      <c r="G28" s="92"/>
      <c r="H28" s="23">
        <f>SUM(H5:H27)</f>
        <v>732.12</v>
      </c>
      <c r="I28" s="91"/>
      <c r="J28" s="23">
        <f>SUM(J5:J27)</f>
        <v>636.88000000000011</v>
      </c>
      <c r="K28" s="23">
        <f>C28-H28</f>
        <v>76.88</v>
      </c>
    </row>
    <row r="31" spans="1:11" ht="15.75" x14ac:dyDescent="0.25">
      <c r="B31" s="24" t="s">
        <v>37</v>
      </c>
      <c r="F31" s="25"/>
      <c r="G31" s="26" t="s">
        <v>185</v>
      </c>
      <c r="H31" s="27"/>
    </row>
    <row r="32" spans="1:11" x14ac:dyDescent="0.25">
      <c r="B32" s="24"/>
      <c r="F32" s="90" t="s">
        <v>39</v>
      </c>
      <c r="G32" s="89"/>
      <c r="H32" s="89"/>
    </row>
    <row r="33" spans="2:8" ht="15.75" x14ac:dyDescent="0.25">
      <c r="B33" s="24" t="s">
        <v>40</v>
      </c>
      <c r="F33" s="25"/>
      <c r="G33" s="26" t="s">
        <v>184</v>
      </c>
      <c r="H33" s="27"/>
    </row>
    <row r="34" spans="2:8" x14ac:dyDescent="0.25">
      <c r="F34" s="90" t="s">
        <v>39</v>
      </c>
      <c r="G34" s="89"/>
      <c r="H34" s="89"/>
    </row>
  </sheetData>
  <mergeCells count="8">
    <mergeCell ref="B1:J1"/>
    <mergeCell ref="C3:E3"/>
    <mergeCell ref="A3:A4"/>
    <mergeCell ref="B3:B4"/>
    <mergeCell ref="F3:F4"/>
    <mergeCell ref="G3:J3"/>
    <mergeCell ref="K3:K4"/>
    <mergeCell ref="A2:K2"/>
  </mergeCells>
  <printOptions horizontalCentered="1" verticalCentered="1"/>
  <pageMargins left="0" right="0" top="0" bottom="0" header="0" footer="0"/>
  <pageSetup paperSize="9" scale="60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7"/>
  <sheetViews>
    <sheetView zoomScale="90" zoomScaleNormal="90" workbookViewId="0">
      <selection activeCell="C8" sqref="C8"/>
    </sheetView>
  </sheetViews>
  <sheetFormatPr defaultRowHeight="15" x14ac:dyDescent="0.25"/>
  <cols>
    <col min="1" max="1" width="7.28515625" customWidth="1"/>
    <col min="2" max="2" width="24.42578125" customWidth="1"/>
    <col min="3" max="3" width="15" customWidth="1"/>
    <col min="4" max="4" width="13.42578125" customWidth="1"/>
    <col min="5" max="5" width="20.85546875" customWidth="1"/>
    <col min="6" max="6" width="15.85546875" customWidth="1"/>
    <col min="7" max="7" width="16.5703125" customWidth="1"/>
    <col min="8" max="8" width="14.28515625" customWidth="1"/>
    <col min="9" max="9" width="22.28515625" customWidth="1"/>
    <col min="10" max="10" width="14" customWidth="1"/>
    <col min="11" max="11" width="15.5703125" customWidth="1"/>
    <col min="14" max="14" width="10.28515625" bestFit="1" customWidth="1"/>
  </cols>
  <sheetData>
    <row r="1" spans="1:13" ht="61.5" customHeight="1" x14ac:dyDescent="0.25">
      <c r="A1" s="2"/>
      <c r="B1" s="34" t="s">
        <v>225</v>
      </c>
      <c r="C1" s="35"/>
      <c r="D1" s="35"/>
      <c r="E1" s="35"/>
      <c r="F1" s="35"/>
      <c r="G1" s="35"/>
      <c r="H1" s="35"/>
      <c r="I1" s="35"/>
      <c r="J1" s="35"/>
      <c r="K1" s="2"/>
    </row>
    <row r="2" spans="1:13" ht="31.5" customHeight="1" x14ac:dyDescent="0.25">
      <c r="A2" s="36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3" ht="33" customHeight="1" x14ac:dyDescent="0.25">
      <c r="A3" s="37" t="s">
        <v>3</v>
      </c>
      <c r="B3" s="37" t="s">
        <v>4</v>
      </c>
      <c r="C3" s="38" t="s">
        <v>5</v>
      </c>
      <c r="D3" s="38"/>
      <c r="E3" s="38"/>
      <c r="F3" s="38" t="s">
        <v>6</v>
      </c>
      <c r="G3" s="38" t="s">
        <v>7</v>
      </c>
      <c r="H3" s="38"/>
      <c r="I3" s="38"/>
      <c r="J3" s="38"/>
      <c r="K3" s="39" t="s">
        <v>8</v>
      </c>
    </row>
    <row r="4" spans="1:13" ht="158.25" customHeight="1" x14ac:dyDescent="0.25">
      <c r="A4" s="37"/>
      <c r="B4" s="37"/>
      <c r="C4" s="6" t="s">
        <v>9</v>
      </c>
      <c r="D4" s="6" t="s">
        <v>10</v>
      </c>
      <c r="E4" s="6" t="s">
        <v>11</v>
      </c>
      <c r="F4" s="38"/>
      <c r="G4" s="7" t="s">
        <v>12</v>
      </c>
      <c r="H4" s="6" t="s">
        <v>13</v>
      </c>
      <c r="I4" s="6" t="s">
        <v>14</v>
      </c>
      <c r="J4" s="6" t="s">
        <v>13</v>
      </c>
      <c r="K4" s="39"/>
    </row>
    <row r="5" spans="1:13" ht="15.75" x14ac:dyDescent="0.25">
      <c r="A5" s="114">
        <v>1</v>
      </c>
      <c r="B5" s="122" t="s">
        <v>125</v>
      </c>
      <c r="C5" s="10"/>
      <c r="D5" s="102">
        <v>1.5</v>
      </c>
      <c r="E5" s="121" t="s">
        <v>224</v>
      </c>
      <c r="F5" s="108">
        <f>SUM(C5,D5)</f>
        <v>1.5</v>
      </c>
      <c r="G5" s="9"/>
      <c r="H5" s="10"/>
      <c r="I5" s="121" t="s">
        <v>224</v>
      </c>
      <c r="J5" s="102">
        <v>1.5</v>
      </c>
      <c r="K5" s="68"/>
      <c r="M5" s="120"/>
    </row>
    <row r="6" spans="1:13" ht="30" x14ac:dyDescent="0.25">
      <c r="A6" s="119"/>
      <c r="B6" s="118"/>
      <c r="C6" s="10"/>
      <c r="D6" s="102">
        <v>3.08</v>
      </c>
      <c r="E6" s="117" t="s">
        <v>223</v>
      </c>
      <c r="F6" s="108">
        <f>SUM(C6,D6)</f>
        <v>3.08</v>
      </c>
      <c r="G6" s="9"/>
      <c r="H6" s="10"/>
      <c r="I6" s="117" t="s">
        <v>223</v>
      </c>
      <c r="J6" s="102">
        <v>3.08</v>
      </c>
      <c r="K6" s="68"/>
      <c r="M6" s="120"/>
    </row>
    <row r="7" spans="1:13" ht="30" customHeight="1" x14ac:dyDescent="0.25">
      <c r="A7" s="119"/>
      <c r="B7" s="118"/>
      <c r="C7" s="10"/>
      <c r="D7" s="107">
        <v>10</v>
      </c>
      <c r="E7" s="117" t="s">
        <v>222</v>
      </c>
      <c r="F7" s="108">
        <f>SUM(C7,D7)</f>
        <v>10</v>
      </c>
      <c r="G7" s="9"/>
      <c r="H7" s="10"/>
      <c r="I7" s="117" t="s">
        <v>222</v>
      </c>
      <c r="J7" s="107">
        <v>10</v>
      </c>
      <c r="K7" s="68"/>
    </row>
    <row r="8" spans="1:13" ht="27" customHeight="1" x14ac:dyDescent="0.25">
      <c r="A8" s="113"/>
      <c r="B8" s="116"/>
      <c r="C8" s="10"/>
      <c r="D8" s="107">
        <v>0.85</v>
      </c>
      <c r="E8" s="71" t="s">
        <v>221</v>
      </c>
      <c r="F8" s="108">
        <f>SUM(C8,D8)</f>
        <v>0.85</v>
      </c>
      <c r="G8" s="9"/>
      <c r="H8" s="10"/>
      <c r="I8" s="71" t="s">
        <v>221</v>
      </c>
      <c r="J8" s="107">
        <v>0.85</v>
      </c>
      <c r="K8" s="68"/>
    </row>
    <row r="9" spans="1:13" ht="15.75" x14ac:dyDescent="0.25">
      <c r="A9" s="8">
        <v>2</v>
      </c>
      <c r="B9" s="11" t="s">
        <v>220</v>
      </c>
      <c r="C9" s="41"/>
      <c r="D9" s="115">
        <v>36.979999999999997</v>
      </c>
      <c r="E9" s="71" t="s">
        <v>219</v>
      </c>
      <c r="F9" s="108">
        <f>SUM(C9,D9)</f>
        <v>36.979999999999997</v>
      </c>
      <c r="G9" s="9"/>
      <c r="H9" s="10"/>
      <c r="I9" s="71" t="s">
        <v>219</v>
      </c>
      <c r="J9" s="107">
        <v>36.979999999999997</v>
      </c>
      <c r="K9" s="68"/>
    </row>
    <row r="10" spans="1:13" ht="35.25" customHeight="1" x14ac:dyDescent="0.25">
      <c r="A10" s="8">
        <v>3</v>
      </c>
      <c r="B10" s="100" t="s">
        <v>218</v>
      </c>
      <c r="C10" s="10"/>
      <c r="D10" s="69">
        <v>334.67772000000002</v>
      </c>
      <c r="E10" s="110" t="s">
        <v>217</v>
      </c>
      <c r="F10" s="108">
        <f>SUM(C10,D10)</f>
        <v>334.67772000000002</v>
      </c>
      <c r="G10" s="95"/>
      <c r="H10" s="107"/>
      <c r="I10" s="71" t="s">
        <v>217</v>
      </c>
      <c r="J10" s="69">
        <v>334.67772000000002</v>
      </c>
      <c r="K10" s="68"/>
    </row>
    <row r="11" spans="1:13" ht="47.25" customHeight="1" x14ac:dyDescent="0.25">
      <c r="A11" s="8">
        <v>4</v>
      </c>
      <c r="B11" s="71" t="s">
        <v>216</v>
      </c>
      <c r="C11" s="112"/>
      <c r="D11" s="69">
        <v>21.48</v>
      </c>
      <c r="E11" s="71" t="s">
        <v>215</v>
      </c>
      <c r="F11" s="108">
        <f>SUM(C11,D11)</f>
        <v>21.48</v>
      </c>
      <c r="G11" s="9"/>
      <c r="H11" s="96"/>
      <c r="I11" s="71" t="s">
        <v>215</v>
      </c>
      <c r="J11" s="69">
        <v>21.48</v>
      </c>
      <c r="K11" s="111"/>
    </row>
    <row r="12" spans="1:13" ht="34.5" customHeight="1" x14ac:dyDescent="0.25">
      <c r="A12" s="114">
        <v>5</v>
      </c>
      <c r="B12" s="114" t="s">
        <v>125</v>
      </c>
      <c r="C12" s="112"/>
      <c r="D12" s="69">
        <v>2.39</v>
      </c>
      <c r="E12" s="71" t="s">
        <v>214</v>
      </c>
      <c r="F12" s="108">
        <v>2.39</v>
      </c>
      <c r="G12" s="9"/>
      <c r="H12" s="96"/>
      <c r="I12" s="71" t="s">
        <v>214</v>
      </c>
      <c r="J12" s="69">
        <v>2.39</v>
      </c>
      <c r="K12" s="111"/>
    </row>
    <row r="13" spans="1:13" ht="32.25" customHeight="1" x14ac:dyDescent="0.25">
      <c r="A13" s="113"/>
      <c r="B13" s="113"/>
      <c r="C13" s="112"/>
      <c r="D13" s="69">
        <v>4.056</v>
      </c>
      <c r="E13" s="71" t="s">
        <v>46</v>
      </c>
      <c r="F13" s="108">
        <f>SUM(C13,D13)</f>
        <v>4.056</v>
      </c>
      <c r="G13" s="9"/>
      <c r="H13" s="96"/>
      <c r="I13" s="71" t="s">
        <v>46</v>
      </c>
      <c r="J13" s="69">
        <v>4.0599999999999996</v>
      </c>
      <c r="K13" s="111"/>
    </row>
    <row r="14" spans="1:13" ht="15.75" x14ac:dyDescent="0.25">
      <c r="A14" s="8">
        <v>6</v>
      </c>
      <c r="B14" s="71" t="s">
        <v>213</v>
      </c>
      <c r="C14" s="107"/>
      <c r="D14" s="104">
        <v>5.9874999999999998</v>
      </c>
      <c r="E14" s="71" t="s">
        <v>46</v>
      </c>
      <c r="F14" s="108">
        <f>SUM(C14:D14)</f>
        <v>5.9874999999999998</v>
      </c>
      <c r="G14" s="9"/>
      <c r="H14" s="96"/>
      <c r="I14" s="71" t="s">
        <v>46</v>
      </c>
      <c r="J14" s="104">
        <v>5.9874999999999998</v>
      </c>
      <c r="K14" s="101"/>
    </row>
    <row r="15" spans="1:13" ht="15.75" x14ac:dyDescent="0.25">
      <c r="A15" s="8">
        <v>7</v>
      </c>
      <c r="B15" s="95" t="s">
        <v>212</v>
      </c>
      <c r="C15" s="104"/>
      <c r="D15" s="10">
        <v>6.8977500000000003</v>
      </c>
      <c r="E15" s="71" t="s">
        <v>211</v>
      </c>
      <c r="F15" s="106">
        <f>SUM(C15,D15)</f>
        <v>6.8977500000000003</v>
      </c>
      <c r="G15" s="9"/>
      <c r="H15" s="96"/>
      <c r="I15" s="71" t="s">
        <v>211</v>
      </c>
      <c r="J15" s="81">
        <v>6.8977500000000003</v>
      </c>
      <c r="K15" s="101"/>
    </row>
    <row r="16" spans="1:13" ht="15.75" x14ac:dyDescent="0.25">
      <c r="A16" s="8">
        <v>8</v>
      </c>
      <c r="B16" s="95" t="s">
        <v>125</v>
      </c>
      <c r="C16" s="104">
        <v>203.47230999999999</v>
      </c>
      <c r="D16" s="10"/>
      <c r="E16" s="71" t="s">
        <v>210</v>
      </c>
      <c r="F16" s="103">
        <f>SUM(C16,D16)</f>
        <v>203.47230999999999</v>
      </c>
      <c r="G16" s="95">
        <v>2220</v>
      </c>
      <c r="H16" s="107">
        <v>4.5</v>
      </c>
      <c r="I16" s="110" t="s">
        <v>209</v>
      </c>
      <c r="J16" s="94"/>
      <c r="K16" s="68"/>
    </row>
    <row r="17" spans="1:17" ht="33" customHeight="1" x14ac:dyDescent="0.25">
      <c r="A17" s="8"/>
      <c r="B17" s="71"/>
      <c r="C17" s="10"/>
      <c r="D17" s="107"/>
      <c r="E17" s="110"/>
      <c r="F17" s="109">
        <f>SUM(C17,D17)</f>
        <v>0</v>
      </c>
      <c r="G17" s="95">
        <v>2210</v>
      </c>
      <c r="H17" s="107">
        <f>9.6+15.13</f>
        <v>24.73</v>
      </c>
      <c r="I17" s="71" t="s">
        <v>208</v>
      </c>
      <c r="J17" s="69"/>
      <c r="K17" s="68"/>
    </row>
    <row r="18" spans="1:17" ht="29.25" customHeight="1" x14ac:dyDescent="0.25">
      <c r="A18" s="8"/>
      <c r="B18" s="100"/>
      <c r="C18" s="10"/>
      <c r="D18" s="69"/>
      <c r="E18" s="71"/>
      <c r="F18" s="70">
        <f>SUM(C18,D18)</f>
        <v>0</v>
      </c>
      <c r="G18" s="95">
        <v>2210</v>
      </c>
      <c r="H18" s="107">
        <f>1.12511+3.499</f>
        <v>4.6241099999999999</v>
      </c>
      <c r="I18" s="71" t="s">
        <v>207</v>
      </c>
      <c r="J18" s="10"/>
      <c r="K18" s="68"/>
    </row>
    <row r="19" spans="1:17" ht="28.5" customHeight="1" x14ac:dyDescent="0.25">
      <c r="A19" s="8"/>
      <c r="B19" s="100"/>
      <c r="C19" s="10"/>
      <c r="D19" s="104"/>
      <c r="E19" s="71"/>
      <c r="F19" s="108">
        <f>SUM(C19:D19)</f>
        <v>0</v>
      </c>
      <c r="G19" s="95">
        <v>2240</v>
      </c>
      <c r="H19" s="107">
        <f>5.9+8.6</f>
        <v>14.5</v>
      </c>
      <c r="I19" s="71" t="s">
        <v>206</v>
      </c>
      <c r="J19" s="98"/>
      <c r="K19" s="101"/>
    </row>
    <row r="20" spans="1:17" ht="30" customHeight="1" x14ac:dyDescent="0.25">
      <c r="A20" s="8"/>
      <c r="B20" s="71"/>
      <c r="C20" s="107"/>
      <c r="D20" s="104"/>
      <c r="E20" s="71"/>
      <c r="F20" s="106">
        <f>SUM(C20,D20)</f>
        <v>0</v>
      </c>
      <c r="G20" s="95">
        <v>2240</v>
      </c>
      <c r="H20" s="98">
        <f>78.9628+118.61037</f>
        <v>197.57317</v>
      </c>
      <c r="I20" s="71" t="s">
        <v>205</v>
      </c>
      <c r="J20" s="98"/>
      <c r="K20" s="101"/>
      <c r="N20" s="105"/>
    </row>
    <row r="21" spans="1:17" ht="31.5" x14ac:dyDescent="0.25">
      <c r="A21" s="8"/>
      <c r="B21" s="95"/>
      <c r="C21" s="104"/>
      <c r="D21" s="10"/>
      <c r="E21" s="71"/>
      <c r="F21" s="103">
        <f>SUM(C21,D21)</f>
        <v>0</v>
      </c>
      <c r="G21" s="95">
        <v>2240</v>
      </c>
      <c r="H21" s="98">
        <v>29.945519999999998</v>
      </c>
      <c r="I21" s="11" t="s">
        <v>204</v>
      </c>
      <c r="J21" s="102"/>
      <c r="K21" s="101"/>
      <c r="Q21" s="51"/>
    </row>
    <row r="22" spans="1:17" ht="31.5" x14ac:dyDescent="0.25">
      <c r="A22" s="8"/>
      <c r="B22" s="100"/>
      <c r="C22" s="10"/>
      <c r="D22" s="98"/>
      <c r="E22" s="71"/>
      <c r="F22" s="70">
        <f>SUM(C22,D22)</f>
        <v>0</v>
      </c>
      <c r="G22" s="9"/>
      <c r="H22" s="96"/>
      <c r="I22" s="11" t="s">
        <v>203</v>
      </c>
      <c r="J22" s="97">
        <v>48.162140000000001</v>
      </c>
      <c r="K22" s="99">
        <v>28.932369999999999</v>
      </c>
    </row>
    <row r="23" spans="1:17" ht="15" customHeight="1" x14ac:dyDescent="0.25">
      <c r="A23" s="8"/>
      <c r="B23" s="71"/>
      <c r="C23" s="10"/>
      <c r="D23" s="98"/>
      <c r="E23" s="11"/>
      <c r="F23" s="70">
        <f>SUM(C23,D23)</f>
        <v>0</v>
      </c>
      <c r="G23" s="9"/>
      <c r="H23" s="96"/>
      <c r="I23" s="11"/>
      <c r="J23" s="97"/>
      <c r="K23" s="13"/>
    </row>
    <row r="24" spans="1:17" ht="15.75" hidden="1" x14ac:dyDescent="0.25">
      <c r="A24" s="8"/>
      <c r="B24" s="9"/>
      <c r="C24" s="10"/>
      <c r="D24" s="10"/>
      <c r="E24" s="11"/>
      <c r="F24" s="12">
        <f>SUM(C24,D24)</f>
        <v>0</v>
      </c>
      <c r="G24" s="95"/>
      <c r="H24" s="96"/>
      <c r="I24" s="71"/>
      <c r="J24" s="96"/>
      <c r="K24" s="68"/>
    </row>
    <row r="25" spans="1:17" ht="15.75" hidden="1" x14ac:dyDescent="0.25">
      <c r="A25" s="8"/>
      <c r="B25" s="9"/>
      <c r="C25" s="10"/>
      <c r="D25" s="10"/>
      <c r="E25" s="11"/>
      <c r="F25" s="12">
        <f>SUM(C25,D25)</f>
        <v>0</v>
      </c>
      <c r="G25" s="95"/>
      <c r="H25" s="94"/>
      <c r="I25" s="71"/>
      <c r="J25" s="81"/>
      <c r="K25" s="68"/>
    </row>
    <row r="26" spans="1:17" ht="15.75" hidden="1" x14ac:dyDescent="0.25">
      <c r="A26" s="8"/>
      <c r="B26" s="9"/>
      <c r="C26" s="10"/>
      <c r="D26" s="10"/>
      <c r="E26" s="11"/>
      <c r="F26" s="12">
        <f>SUM(C26,D26)</f>
        <v>0</v>
      </c>
      <c r="G26" s="9"/>
      <c r="H26" s="10"/>
      <c r="I26" s="11"/>
      <c r="J26" s="94"/>
      <c r="K26" s="13"/>
    </row>
    <row r="27" spans="1:17" ht="15.75" hidden="1" x14ac:dyDescent="0.25">
      <c r="A27" s="8"/>
      <c r="B27" s="9"/>
      <c r="C27" s="10"/>
      <c r="D27" s="10"/>
      <c r="E27" s="11"/>
      <c r="F27" s="12">
        <f>SUM(C27,D27)</f>
        <v>0</v>
      </c>
      <c r="G27" s="9"/>
      <c r="H27" s="10"/>
      <c r="I27" s="11"/>
      <c r="J27" s="10"/>
      <c r="K27" s="13"/>
    </row>
    <row r="28" spans="1:17" ht="15.75" hidden="1" x14ac:dyDescent="0.25">
      <c r="A28" s="16"/>
      <c r="B28" s="9"/>
      <c r="C28" s="10"/>
      <c r="D28" s="10"/>
      <c r="E28" s="11"/>
      <c r="F28" s="12">
        <f>SUM(C28,D28)</f>
        <v>0</v>
      </c>
      <c r="G28" s="9"/>
      <c r="H28" s="10"/>
      <c r="I28" s="11"/>
      <c r="J28" s="10"/>
      <c r="K28" s="13"/>
    </row>
    <row r="29" spans="1:17" ht="15.75" hidden="1" x14ac:dyDescent="0.25">
      <c r="A29" s="16"/>
      <c r="B29" s="9"/>
      <c r="C29" s="10"/>
      <c r="D29" s="10"/>
      <c r="E29" s="11"/>
      <c r="F29" s="12">
        <f>SUM(C29,D29)</f>
        <v>0</v>
      </c>
      <c r="G29" s="9"/>
      <c r="H29" s="10"/>
      <c r="I29" s="11"/>
      <c r="J29" s="10"/>
      <c r="K29" s="13"/>
    </row>
    <row r="30" spans="1:17" ht="15.75" hidden="1" x14ac:dyDescent="0.25">
      <c r="A30" s="8"/>
      <c r="B30" s="9"/>
      <c r="C30" s="10"/>
      <c r="D30" s="10"/>
      <c r="E30" s="11"/>
      <c r="F30" s="12">
        <f>SUM(C30,D30)</f>
        <v>0</v>
      </c>
      <c r="G30" s="9"/>
      <c r="H30" s="10"/>
      <c r="I30" s="11"/>
      <c r="J30" s="10"/>
      <c r="K30" s="13"/>
    </row>
    <row r="31" spans="1:17" ht="15.75" hidden="1" x14ac:dyDescent="0.25">
      <c r="A31" s="8"/>
      <c r="B31" s="9"/>
      <c r="C31" s="10"/>
      <c r="D31" s="10"/>
      <c r="E31" s="11"/>
      <c r="F31" s="12">
        <f>SUM(C31,D31)</f>
        <v>0</v>
      </c>
      <c r="G31" s="9"/>
      <c r="H31" s="10"/>
      <c r="I31" s="11"/>
      <c r="J31" s="10"/>
      <c r="K31" s="13"/>
    </row>
    <row r="32" spans="1:17" ht="15.75" hidden="1" x14ac:dyDescent="0.25">
      <c r="A32" s="8"/>
      <c r="B32" s="9"/>
      <c r="C32" s="10"/>
      <c r="D32" s="10"/>
      <c r="E32" s="11"/>
      <c r="F32" s="12">
        <f>SUM(C32,D32)</f>
        <v>0</v>
      </c>
      <c r="G32" s="9"/>
      <c r="H32" s="10"/>
      <c r="I32" s="11"/>
      <c r="J32" s="10"/>
      <c r="K32" s="13"/>
    </row>
    <row r="33" spans="1:11" ht="15.75" hidden="1" x14ac:dyDescent="0.25">
      <c r="A33" s="8"/>
      <c r="B33" s="9"/>
      <c r="C33" s="10"/>
      <c r="D33" s="10"/>
      <c r="E33" s="11"/>
      <c r="F33" s="12">
        <f>SUM(C33,D33)</f>
        <v>0</v>
      </c>
      <c r="G33" s="9"/>
      <c r="H33" s="10"/>
      <c r="I33" s="11"/>
      <c r="J33" s="10"/>
      <c r="K33" s="13"/>
    </row>
    <row r="34" spans="1:11" ht="15.75" hidden="1" x14ac:dyDescent="0.25">
      <c r="A34" s="8"/>
      <c r="B34" s="9"/>
      <c r="C34" s="10"/>
      <c r="D34" s="10"/>
      <c r="E34" s="11"/>
      <c r="F34" s="12">
        <f>SUM(C34,D34)</f>
        <v>0</v>
      </c>
      <c r="G34" s="9"/>
      <c r="H34" s="10"/>
      <c r="I34" s="11"/>
      <c r="J34" s="10"/>
      <c r="K34" s="13"/>
    </row>
    <row r="35" spans="1:11" ht="15.75" hidden="1" x14ac:dyDescent="0.25">
      <c r="A35" s="8"/>
      <c r="B35" s="9"/>
      <c r="C35" s="10"/>
      <c r="D35" s="10"/>
      <c r="E35" s="11"/>
      <c r="F35" s="12">
        <f>SUM(C35,D35)</f>
        <v>0</v>
      </c>
      <c r="G35" s="9"/>
      <c r="H35" s="10"/>
      <c r="I35" s="11"/>
      <c r="J35" s="10"/>
      <c r="K35" s="13"/>
    </row>
    <row r="36" spans="1:11" ht="15.75" hidden="1" x14ac:dyDescent="0.25">
      <c r="A36" s="8"/>
      <c r="B36" s="9"/>
      <c r="C36" s="10"/>
      <c r="D36" s="10"/>
      <c r="E36" s="11"/>
      <c r="F36" s="12">
        <f>SUM(C36,D36)</f>
        <v>0</v>
      </c>
      <c r="G36" s="9"/>
      <c r="H36" s="10"/>
      <c r="I36" s="11"/>
      <c r="J36" s="10"/>
      <c r="K36" s="13"/>
    </row>
    <row r="37" spans="1:11" ht="15.75" hidden="1" x14ac:dyDescent="0.25">
      <c r="A37" s="8"/>
      <c r="B37" s="9"/>
      <c r="C37" s="10"/>
      <c r="D37" s="10"/>
      <c r="E37" s="11"/>
      <c r="F37" s="12">
        <f>SUM(C37,D37)</f>
        <v>0</v>
      </c>
      <c r="G37" s="9"/>
      <c r="H37" s="10"/>
      <c r="I37" s="11"/>
      <c r="J37" s="10"/>
      <c r="K37" s="13"/>
    </row>
    <row r="38" spans="1:11" ht="15.75" hidden="1" x14ac:dyDescent="0.25">
      <c r="A38" s="16"/>
      <c r="B38" s="9"/>
      <c r="C38" s="10"/>
      <c r="D38" s="10"/>
      <c r="E38" s="11"/>
      <c r="F38" s="12">
        <f>SUM(C38,D38)</f>
        <v>0</v>
      </c>
      <c r="G38" s="9"/>
      <c r="H38" s="10"/>
      <c r="I38" s="11"/>
      <c r="J38" s="10"/>
      <c r="K38" s="13"/>
    </row>
    <row r="39" spans="1:11" ht="15.75" hidden="1" x14ac:dyDescent="0.25">
      <c r="A39" s="16"/>
      <c r="B39" s="9"/>
      <c r="C39" s="10"/>
      <c r="D39" s="10"/>
      <c r="E39" s="11"/>
      <c r="F39" s="12">
        <f>SUM(C39,D39)</f>
        <v>0</v>
      </c>
      <c r="G39" s="9"/>
      <c r="H39" s="10"/>
      <c r="I39" s="11"/>
      <c r="J39" s="10"/>
      <c r="K39" s="13"/>
    </row>
    <row r="40" spans="1:11" ht="15.75" hidden="1" x14ac:dyDescent="0.25">
      <c r="A40" s="8"/>
      <c r="B40" s="9"/>
      <c r="C40" s="10"/>
      <c r="D40" s="10"/>
      <c r="E40" s="11"/>
      <c r="F40" s="12">
        <f>SUM(C40,D40)</f>
        <v>0</v>
      </c>
      <c r="G40" s="9"/>
      <c r="H40" s="10"/>
      <c r="I40" s="11"/>
      <c r="J40" s="10"/>
      <c r="K40" s="13"/>
    </row>
    <row r="41" spans="1:11" ht="15.75" hidden="1" x14ac:dyDescent="0.25">
      <c r="A41" s="8"/>
      <c r="B41" s="9"/>
      <c r="C41" s="10"/>
      <c r="D41" s="10"/>
      <c r="E41" s="11"/>
      <c r="F41" s="12">
        <f>SUM(C41,D41)</f>
        <v>0</v>
      </c>
      <c r="G41" s="9"/>
      <c r="H41" s="10"/>
      <c r="I41" s="11"/>
      <c r="J41" s="10"/>
      <c r="K41" s="13"/>
    </row>
    <row r="42" spans="1:11" ht="15.75" hidden="1" x14ac:dyDescent="0.25">
      <c r="A42" s="8"/>
      <c r="B42" s="9"/>
      <c r="C42" s="10"/>
      <c r="D42" s="10"/>
      <c r="E42" s="11"/>
      <c r="F42" s="12">
        <f>SUM(C42,D42)</f>
        <v>0</v>
      </c>
      <c r="G42" s="9"/>
      <c r="H42" s="10"/>
      <c r="I42" s="11"/>
      <c r="J42" s="10"/>
      <c r="K42" s="13"/>
    </row>
    <row r="43" spans="1:11" ht="15.75" hidden="1" x14ac:dyDescent="0.25">
      <c r="A43" s="8"/>
      <c r="B43" s="9"/>
      <c r="C43" s="10"/>
      <c r="D43" s="10"/>
      <c r="E43" s="11"/>
      <c r="F43" s="12">
        <f>SUM(C43,D43)</f>
        <v>0</v>
      </c>
      <c r="G43" s="9"/>
      <c r="H43" s="10"/>
      <c r="I43" s="11"/>
      <c r="J43" s="10"/>
      <c r="K43" s="13"/>
    </row>
    <row r="44" spans="1:11" ht="15.75" hidden="1" x14ac:dyDescent="0.25">
      <c r="A44" s="8"/>
      <c r="B44" s="9"/>
      <c r="C44" s="10"/>
      <c r="D44" s="10"/>
      <c r="E44" s="11"/>
      <c r="F44" s="12">
        <f>SUM(C44,D44)</f>
        <v>0</v>
      </c>
      <c r="G44" s="9"/>
      <c r="H44" s="10"/>
      <c r="I44" s="11"/>
      <c r="J44" s="10"/>
      <c r="K44" s="13"/>
    </row>
    <row r="45" spans="1:11" ht="15.75" hidden="1" x14ac:dyDescent="0.25">
      <c r="A45" s="8"/>
      <c r="B45" s="9"/>
      <c r="C45" s="10"/>
      <c r="D45" s="10"/>
      <c r="E45" s="11"/>
      <c r="F45" s="12">
        <f>SUM(C45,D45)</f>
        <v>0</v>
      </c>
      <c r="G45" s="9"/>
      <c r="H45" s="10"/>
      <c r="I45" s="11"/>
      <c r="J45" s="10"/>
      <c r="K45" s="13"/>
    </row>
    <row r="46" spans="1:11" ht="15.75" hidden="1" x14ac:dyDescent="0.25">
      <c r="A46" s="8"/>
      <c r="B46" s="9"/>
      <c r="C46" s="10"/>
      <c r="D46" s="10"/>
      <c r="E46" s="11"/>
      <c r="F46" s="12">
        <f>SUM(C46,D46)</f>
        <v>0</v>
      </c>
      <c r="G46" s="9"/>
      <c r="H46" s="10"/>
      <c r="I46" s="11"/>
      <c r="J46" s="10"/>
      <c r="K46" s="13"/>
    </row>
    <row r="47" spans="1:11" ht="15.75" hidden="1" x14ac:dyDescent="0.25">
      <c r="A47" s="8"/>
      <c r="B47" s="9"/>
      <c r="C47" s="10"/>
      <c r="D47" s="10"/>
      <c r="E47" s="11"/>
      <c r="F47" s="12">
        <f>SUM(C47,D47)</f>
        <v>0</v>
      </c>
      <c r="G47" s="9"/>
      <c r="H47" s="10"/>
      <c r="I47" s="11"/>
      <c r="J47" s="10"/>
      <c r="K47" s="13"/>
    </row>
    <row r="48" spans="1:11" ht="15.75" hidden="1" x14ac:dyDescent="0.25">
      <c r="A48" s="16"/>
      <c r="B48" s="9"/>
      <c r="C48" s="10"/>
      <c r="D48" s="10"/>
      <c r="E48" s="11"/>
      <c r="F48" s="12">
        <f>SUM(C48,D48)</f>
        <v>0</v>
      </c>
      <c r="G48" s="9"/>
      <c r="H48" s="10"/>
      <c r="I48" s="11"/>
      <c r="J48" s="10"/>
      <c r="K48" s="13"/>
    </row>
    <row r="49" spans="1:11" ht="15.75" hidden="1" x14ac:dyDescent="0.25">
      <c r="A49" s="16"/>
      <c r="B49" s="9"/>
      <c r="C49" s="10"/>
      <c r="D49" s="10"/>
      <c r="E49" s="11"/>
      <c r="F49" s="12">
        <f>SUM(C49,D49)</f>
        <v>0</v>
      </c>
      <c r="G49" s="9"/>
      <c r="H49" s="10"/>
      <c r="I49" s="11"/>
      <c r="J49" s="10"/>
      <c r="K49" s="13"/>
    </row>
    <row r="50" spans="1:11" ht="15.75" hidden="1" x14ac:dyDescent="0.25">
      <c r="A50" s="48"/>
      <c r="B50" s="17"/>
      <c r="C50" s="49"/>
      <c r="D50" s="49"/>
      <c r="E50" s="50"/>
      <c r="F50" s="12">
        <f>SUM(C50,D50)</f>
        <v>0</v>
      </c>
      <c r="G50" s="17"/>
      <c r="H50" s="49"/>
      <c r="I50" s="50"/>
      <c r="J50" s="49"/>
      <c r="K50" s="13"/>
    </row>
    <row r="51" spans="1:11" ht="15.75" x14ac:dyDescent="0.25">
      <c r="A51" s="17"/>
      <c r="B51" s="18" t="s">
        <v>36</v>
      </c>
      <c r="C51" s="19">
        <f>SUM(C5:C50)</f>
        <v>203.47230999999999</v>
      </c>
      <c r="D51" s="19">
        <f>SUM(D5:D50)</f>
        <v>427.89896999999996</v>
      </c>
      <c r="E51" s="20"/>
      <c r="F51" s="21">
        <f>SUM(C51,D51)</f>
        <v>631.37127999999996</v>
      </c>
      <c r="G51" s="22"/>
      <c r="H51" s="19">
        <f>SUM(H5:H50)</f>
        <v>275.87279999999998</v>
      </c>
      <c r="I51" s="20"/>
      <c r="J51" s="19">
        <f>SUM(J5:J50)</f>
        <v>476.06511</v>
      </c>
      <c r="K51" s="93">
        <f>C51-H51</f>
        <v>-72.400489999999991</v>
      </c>
    </row>
    <row r="54" spans="1:11" ht="15.75" x14ac:dyDescent="0.25">
      <c r="B54" s="24" t="s">
        <v>202</v>
      </c>
      <c r="F54" s="25"/>
      <c r="G54" s="30" t="s">
        <v>201</v>
      </c>
      <c r="H54" s="31"/>
    </row>
    <row r="55" spans="1:11" x14ac:dyDescent="0.25">
      <c r="B55" s="24"/>
      <c r="F55" s="28" t="s">
        <v>39</v>
      </c>
      <c r="G55" s="29"/>
      <c r="H55" s="29"/>
    </row>
    <row r="56" spans="1:11" ht="15.75" x14ac:dyDescent="0.25">
      <c r="B56" s="24" t="s">
        <v>40</v>
      </c>
      <c r="F56" s="25"/>
      <c r="G56" s="30" t="s">
        <v>200</v>
      </c>
      <c r="H56" s="31"/>
    </row>
    <row r="57" spans="1:11" x14ac:dyDescent="0.25">
      <c r="F57" s="28" t="s">
        <v>39</v>
      </c>
      <c r="G57" s="29"/>
      <c r="H57" s="29"/>
    </row>
  </sheetData>
  <mergeCells count="14">
    <mergeCell ref="K3:K4"/>
    <mergeCell ref="A2:K2"/>
    <mergeCell ref="B1:J1"/>
    <mergeCell ref="C3:E3"/>
    <mergeCell ref="G56:H56"/>
    <mergeCell ref="G54:H54"/>
    <mergeCell ref="A3:A4"/>
    <mergeCell ref="B3:B4"/>
    <mergeCell ref="F3:F4"/>
    <mergeCell ref="G3:J3"/>
    <mergeCell ref="B5:B8"/>
    <mergeCell ref="A12:A13"/>
    <mergeCell ref="B12:B13"/>
    <mergeCell ref="A5:A8"/>
  </mergeCells>
  <printOptions horizontalCentered="1" verticalCentered="1"/>
  <pageMargins left="0" right="0" top="0" bottom="0" header="0" footer="0"/>
  <pageSetup paperSize="9" scale="61" fitToWidth="0" orientation="landscape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zoomScale="80" zoomScaleNormal="80" workbookViewId="0">
      <selection activeCell="C8" sqref="C8"/>
    </sheetView>
  </sheetViews>
  <sheetFormatPr defaultRowHeight="15" x14ac:dyDescent="0.25"/>
  <cols>
    <col min="1" max="1" width="7.28515625" customWidth="1"/>
    <col min="2" max="2" width="27.1406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</cols>
  <sheetData>
    <row r="1" spans="1:11" ht="61.5" customHeight="1" x14ac:dyDescent="0.25">
      <c r="A1" s="2"/>
      <c r="B1" s="34" t="s">
        <v>241</v>
      </c>
      <c r="C1" s="35"/>
      <c r="D1" s="35"/>
      <c r="E1" s="35"/>
      <c r="F1" s="35"/>
      <c r="G1" s="35"/>
      <c r="H1" s="35"/>
      <c r="I1" s="35"/>
      <c r="J1" s="35"/>
      <c r="K1" s="2"/>
    </row>
    <row r="2" spans="1:11" ht="31.5" customHeight="1" x14ac:dyDescent="0.25">
      <c r="A2" s="36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ht="33" customHeight="1" x14ac:dyDescent="0.25">
      <c r="A3" s="37" t="s">
        <v>3</v>
      </c>
      <c r="B3" s="37" t="s">
        <v>4</v>
      </c>
      <c r="C3" s="38" t="s">
        <v>5</v>
      </c>
      <c r="D3" s="38"/>
      <c r="E3" s="38"/>
      <c r="F3" s="38" t="s">
        <v>6</v>
      </c>
      <c r="G3" s="38" t="s">
        <v>7</v>
      </c>
      <c r="H3" s="38"/>
      <c r="I3" s="38"/>
      <c r="J3" s="38"/>
      <c r="K3" s="39" t="s">
        <v>8</v>
      </c>
    </row>
    <row r="4" spans="1:11" ht="158.25" customHeight="1" x14ac:dyDescent="0.25">
      <c r="A4" s="37"/>
      <c r="B4" s="37"/>
      <c r="C4" s="6" t="s">
        <v>9</v>
      </c>
      <c r="D4" s="6" t="s">
        <v>10</v>
      </c>
      <c r="E4" s="6" t="s">
        <v>11</v>
      </c>
      <c r="F4" s="38"/>
      <c r="G4" s="7" t="s">
        <v>12</v>
      </c>
      <c r="H4" s="6" t="s">
        <v>13</v>
      </c>
      <c r="I4" s="6" t="s">
        <v>14</v>
      </c>
      <c r="J4" s="6" t="s">
        <v>13</v>
      </c>
      <c r="K4" s="39"/>
    </row>
    <row r="5" spans="1:11" ht="15.75" x14ac:dyDescent="0.25">
      <c r="A5" s="16">
        <v>1</v>
      </c>
      <c r="B5" s="11" t="s">
        <v>240</v>
      </c>
      <c r="C5" s="10"/>
      <c r="D5" s="10">
        <v>111.3</v>
      </c>
      <c r="E5" s="11" t="s">
        <v>239</v>
      </c>
      <c r="F5" s="12">
        <f>SUM(C5,D5)</f>
        <v>111.3</v>
      </c>
      <c r="G5" s="67"/>
      <c r="H5" s="10"/>
      <c r="I5" s="11" t="s">
        <v>239</v>
      </c>
      <c r="J5" s="10">
        <v>111.3</v>
      </c>
      <c r="K5" s="13"/>
    </row>
    <row r="6" spans="1:11" ht="31.5" x14ac:dyDescent="0.25">
      <c r="A6" s="16">
        <v>2</v>
      </c>
      <c r="B6" s="11" t="s">
        <v>238</v>
      </c>
      <c r="C6" s="10"/>
      <c r="D6" s="10">
        <v>260.60000000000002</v>
      </c>
      <c r="E6" s="11" t="s">
        <v>237</v>
      </c>
      <c r="F6" s="12">
        <f>SUM(C6,D6)</f>
        <v>260.60000000000002</v>
      </c>
      <c r="G6" s="67"/>
      <c r="H6" s="10"/>
      <c r="I6" s="11" t="s">
        <v>237</v>
      </c>
      <c r="J6" s="10">
        <v>260.60000000000002</v>
      </c>
      <c r="K6" s="13"/>
    </row>
    <row r="7" spans="1:11" ht="15.75" x14ac:dyDescent="0.25">
      <c r="A7" s="16">
        <v>3</v>
      </c>
      <c r="B7" s="11" t="s">
        <v>236</v>
      </c>
      <c r="C7" s="10"/>
      <c r="D7" s="10">
        <v>9.5</v>
      </c>
      <c r="E7" s="11" t="s">
        <v>235</v>
      </c>
      <c r="F7" s="12">
        <f>SUM(C7,D7)</f>
        <v>9.5</v>
      </c>
      <c r="G7" s="67"/>
      <c r="H7" s="10"/>
      <c r="I7" s="11" t="s">
        <v>235</v>
      </c>
      <c r="J7" s="10">
        <v>9.5</v>
      </c>
      <c r="K7" s="13"/>
    </row>
    <row r="8" spans="1:11" ht="15.75" x14ac:dyDescent="0.25">
      <c r="A8" s="16">
        <v>4</v>
      </c>
      <c r="B8" s="11" t="s">
        <v>234</v>
      </c>
      <c r="C8" s="10"/>
      <c r="D8" s="10">
        <v>162.80000000000001</v>
      </c>
      <c r="E8" s="11" t="s">
        <v>16</v>
      </c>
      <c r="F8" s="12">
        <f>SUM(C8,D8)</f>
        <v>162.80000000000001</v>
      </c>
      <c r="G8" s="67"/>
      <c r="H8" s="10"/>
      <c r="I8" s="11" t="s">
        <v>16</v>
      </c>
      <c r="J8" s="10">
        <v>162.80000000000001</v>
      </c>
      <c r="K8" s="13"/>
    </row>
    <row r="9" spans="1:11" ht="63" x14ac:dyDescent="0.25">
      <c r="A9" s="16">
        <v>5</v>
      </c>
      <c r="B9" s="11" t="s">
        <v>233</v>
      </c>
      <c r="C9" s="10"/>
      <c r="D9" s="10">
        <v>42.6</v>
      </c>
      <c r="E9" s="11" t="s">
        <v>16</v>
      </c>
      <c r="F9" s="12">
        <f>SUM(C9,D9)</f>
        <v>42.6</v>
      </c>
      <c r="G9" s="67"/>
      <c r="H9" s="10"/>
      <c r="I9" s="11" t="s">
        <v>16</v>
      </c>
      <c r="J9" s="10">
        <v>42.6</v>
      </c>
      <c r="K9" s="13"/>
    </row>
    <row r="10" spans="1:11" ht="15.75" x14ac:dyDescent="0.25">
      <c r="A10" s="16">
        <v>6</v>
      </c>
      <c r="B10" s="11" t="s">
        <v>232</v>
      </c>
      <c r="C10" s="10"/>
      <c r="D10" s="10">
        <v>3.8</v>
      </c>
      <c r="E10" s="11" t="s">
        <v>16</v>
      </c>
      <c r="F10" s="12">
        <f>SUM(C10,D10)</f>
        <v>3.8</v>
      </c>
      <c r="G10" s="67"/>
      <c r="H10" s="10"/>
      <c r="I10" s="11" t="s">
        <v>16</v>
      </c>
      <c r="J10" s="10">
        <v>3.8</v>
      </c>
      <c r="K10" s="13"/>
    </row>
    <row r="11" spans="1:11" ht="31.5" x14ac:dyDescent="0.25">
      <c r="A11" s="16">
        <v>7</v>
      </c>
      <c r="B11" s="11" t="s">
        <v>231</v>
      </c>
      <c r="C11" s="10"/>
      <c r="D11" s="10">
        <v>40.799999999999997</v>
      </c>
      <c r="E11" s="11" t="s">
        <v>16</v>
      </c>
      <c r="F11" s="12">
        <f>SUM(C11,D11)</f>
        <v>40.799999999999997</v>
      </c>
      <c r="G11" s="67"/>
      <c r="H11" s="10"/>
      <c r="I11" s="11" t="s">
        <v>16</v>
      </c>
      <c r="J11" s="10">
        <v>40.799999999999997</v>
      </c>
      <c r="K11" s="13"/>
    </row>
    <row r="12" spans="1:11" ht="15.75" x14ac:dyDescent="0.25">
      <c r="A12" s="16">
        <v>8</v>
      </c>
      <c r="B12" s="11" t="s">
        <v>230</v>
      </c>
      <c r="C12" s="10"/>
      <c r="D12" s="10">
        <v>2.7</v>
      </c>
      <c r="E12" s="11" t="s">
        <v>16</v>
      </c>
      <c r="F12" s="12">
        <f>SUM(C12,D12)</f>
        <v>2.7</v>
      </c>
      <c r="G12" s="67"/>
      <c r="H12" s="10"/>
      <c r="I12" s="11" t="s">
        <v>16</v>
      </c>
      <c r="J12" s="10">
        <v>2.7</v>
      </c>
      <c r="K12" s="13"/>
    </row>
    <row r="13" spans="1:11" ht="15.75" x14ac:dyDescent="0.25">
      <c r="A13" s="48">
        <v>9</v>
      </c>
      <c r="B13" s="17" t="s">
        <v>229</v>
      </c>
      <c r="C13" s="49">
        <v>0</v>
      </c>
      <c r="D13" s="49"/>
      <c r="E13" s="50"/>
      <c r="F13" s="12">
        <f>SUM(C13,D13)</f>
        <v>0</v>
      </c>
      <c r="G13" s="123"/>
      <c r="H13" s="49"/>
      <c r="I13" s="11"/>
      <c r="J13" s="49"/>
      <c r="K13" s="13"/>
    </row>
    <row r="14" spans="1:11" ht="15.75" x14ac:dyDescent="0.25">
      <c r="A14" s="48"/>
      <c r="B14" s="17"/>
      <c r="C14" s="49"/>
      <c r="D14" s="49"/>
      <c r="E14" s="50"/>
      <c r="F14" s="12">
        <f>SUM(C14,D14)</f>
        <v>0</v>
      </c>
      <c r="G14" s="17"/>
      <c r="H14" s="49"/>
      <c r="I14" s="50"/>
      <c r="J14" s="49"/>
      <c r="K14" s="13"/>
    </row>
    <row r="15" spans="1:11" ht="15.75" x14ac:dyDescent="0.25">
      <c r="A15" s="17"/>
      <c r="B15" s="18" t="s">
        <v>36</v>
      </c>
      <c r="C15" s="19">
        <f>SUM(C5:C14)</f>
        <v>0</v>
      </c>
      <c r="D15" s="19">
        <f>SUM(D5:D14)</f>
        <v>634.1</v>
      </c>
      <c r="E15" s="20"/>
      <c r="F15" s="21">
        <f>SUM(C15,D15)</f>
        <v>634.1</v>
      </c>
      <c r="G15" s="22"/>
      <c r="H15" s="19">
        <f>SUM(H5:H14)</f>
        <v>0</v>
      </c>
      <c r="I15" s="20"/>
      <c r="J15" s="19">
        <f>SUM(J5:J14)</f>
        <v>634.1</v>
      </c>
      <c r="K15" s="23">
        <f>C15-H15</f>
        <v>0</v>
      </c>
    </row>
    <row r="18" spans="2:8" ht="15.75" x14ac:dyDescent="0.25">
      <c r="B18" s="24" t="s">
        <v>228</v>
      </c>
      <c r="F18" s="25"/>
      <c r="G18" s="30" t="s">
        <v>227</v>
      </c>
      <c r="H18" s="31"/>
    </row>
    <row r="19" spans="2:8" x14ac:dyDescent="0.25">
      <c r="B19" s="24"/>
      <c r="F19" s="28" t="s">
        <v>39</v>
      </c>
      <c r="G19" s="29"/>
      <c r="H19" s="29"/>
    </row>
    <row r="20" spans="2:8" ht="15.75" x14ac:dyDescent="0.25">
      <c r="B20" s="24" t="s">
        <v>40</v>
      </c>
      <c r="F20" s="25"/>
      <c r="G20" s="30" t="s">
        <v>226</v>
      </c>
      <c r="H20" s="31"/>
    </row>
    <row r="21" spans="2:8" x14ac:dyDescent="0.25">
      <c r="F21" s="28" t="s">
        <v>39</v>
      </c>
      <c r="G21" s="29"/>
      <c r="H21" s="29"/>
    </row>
  </sheetData>
  <mergeCells count="10">
    <mergeCell ref="K3:K4"/>
    <mergeCell ref="A2:K2"/>
    <mergeCell ref="B1:J1"/>
    <mergeCell ref="C3:E3"/>
    <mergeCell ref="G20:H20"/>
    <mergeCell ref="G18:H18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78" orientation="landscape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view="pageBreakPreview" zoomScale="90" zoomScaleNormal="80" zoomScaleSheetLayoutView="90" workbookViewId="0">
      <selection activeCell="F10" sqref="F10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</cols>
  <sheetData>
    <row r="1" spans="1:11" ht="61.5" customHeight="1" x14ac:dyDescent="0.25">
      <c r="A1" s="2"/>
      <c r="B1" s="34" t="s">
        <v>253</v>
      </c>
      <c r="C1" s="35"/>
      <c r="D1" s="35"/>
      <c r="E1" s="35"/>
      <c r="F1" s="35"/>
      <c r="G1" s="35"/>
      <c r="H1" s="35"/>
      <c r="I1" s="35"/>
      <c r="J1" s="35"/>
      <c r="K1" s="2"/>
    </row>
    <row r="2" spans="1:11" ht="31.5" customHeight="1" x14ac:dyDescent="0.25">
      <c r="A2" s="36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ht="33" customHeight="1" x14ac:dyDescent="0.25">
      <c r="A3" s="37" t="s">
        <v>3</v>
      </c>
      <c r="B3" s="37" t="s">
        <v>4</v>
      </c>
      <c r="C3" s="38" t="s">
        <v>5</v>
      </c>
      <c r="D3" s="38"/>
      <c r="E3" s="38"/>
      <c r="F3" s="38" t="s">
        <v>6</v>
      </c>
      <c r="G3" s="38" t="s">
        <v>7</v>
      </c>
      <c r="H3" s="38"/>
      <c r="I3" s="38"/>
      <c r="J3" s="38"/>
      <c r="K3" s="39" t="s">
        <v>8</v>
      </c>
    </row>
    <row r="4" spans="1:11" ht="158.25" customHeight="1" x14ac:dyDescent="0.25">
      <c r="A4" s="37"/>
      <c r="B4" s="37"/>
      <c r="C4" s="6" t="s">
        <v>9</v>
      </c>
      <c r="D4" s="6" t="s">
        <v>10</v>
      </c>
      <c r="E4" s="6" t="s">
        <v>11</v>
      </c>
      <c r="F4" s="38"/>
      <c r="G4" s="7" t="s">
        <v>12</v>
      </c>
      <c r="H4" s="6" t="s">
        <v>13</v>
      </c>
      <c r="I4" s="6" t="s">
        <v>14</v>
      </c>
      <c r="J4" s="6" t="s">
        <v>13</v>
      </c>
      <c r="K4" s="39"/>
    </row>
    <row r="5" spans="1:11" ht="15.75" x14ac:dyDescent="0.25">
      <c r="A5" s="8"/>
      <c r="B5" s="9" t="s">
        <v>251</v>
      </c>
      <c r="C5" s="10"/>
      <c r="D5" s="10">
        <v>16.3</v>
      </c>
      <c r="E5" s="11" t="s">
        <v>252</v>
      </c>
      <c r="F5" s="12">
        <f>SUM(C5,D5)</f>
        <v>16.3</v>
      </c>
      <c r="G5" s="9"/>
      <c r="H5" s="10"/>
      <c r="I5" s="66" t="s">
        <v>252</v>
      </c>
      <c r="J5" s="10">
        <v>16.3</v>
      </c>
      <c r="K5" s="13"/>
    </row>
    <row r="6" spans="1:11" ht="15.75" x14ac:dyDescent="0.25">
      <c r="A6" s="8"/>
      <c r="B6" s="9" t="s">
        <v>251</v>
      </c>
      <c r="C6" s="10"/>
      <c r="D6" s="10">
        <v>17</v>
      </c>
      <c r="E6" s="11" t="s">
        <v>252</v>
      </c>
      <c r="F6" s="12">
        <f>SUM(C6,D6)</f>
        <v>17</v>
      </c>
      <c r="G6" s="9"/>
      <c r="H6" s="10"/>
      <c r="I6" s="66" t="s">
        <v>252</v>
      </c>
      <c r="J6" s="10">
        <v>17</v>
      </c>
      <c r="K6" s="13"/>
    </row>
    <row r="7" spans="1:11" ht="15.75" x14ac:dyDescent="0.25">
      <c r="A7" s="8"/>
      <c r="B7" s="9" t="s">
        <v>251</v>
      </c>
      <c r="C7" s="10"/>
      <c r="D7" s="10">
        <v>1.4</v>
      </c>
      <c r="E7" s="11" t="s">
        <v>250</v>
      </c>
      <c r="F7" s="12">
        <f>SUM(C7,D7)</f>
        <v>1.4</v>
      </c>
      <c r="G7" s="9"/>
      <c r="H7" s="10"/>
      <c r="I7" s="66" t="s">
        <v>250</v>
      </c>
      <c r="J7" s="10">
        <v>1.4</v>
      </c>
      <c r="K7" s="13"/>
    </row>
    <row r="8" spans="1:11" ht="15.75" x14ac:dyDescent="0.25">
      <c r="A8" s="8"/>
      <c r="B8" s="125" t="s">
        <v>249</v>
      </c>
      <c r="C8" s="10"/>
      <c r="D8" s="10">
        <v>24.21</v>
      </c>
      <c r="E8" s="11" t="s">
        <v>248</v>
      </c>
      <c r="F8" s="12">
        <f>SUM(C8,D8)</f>
        <v>24.21</v>
      </c>
      <c r="G8" s="9"/>
      <c r="H8" s="10"/>
      <c r="I8" s="11" t="s">
        <v>248</v>
      </c>
      <c r="J8" s="10">
        <v>24.21</v>
      </c>
      <c r="K8" s="13"/>
    </row>
    <row r="9" spans="1:11" ht="27" customHeight="1" x14ac:dyDescent="0.25">
      <c r="A9" s="8"/>
      <c r="B9" s="124" t="s">
        <v>247</v>
      </c>
      <c r="C9" s="10"/>
      <c r="D9" s="10">
        <v>8.3000000000000007</v>
      </c>
      <c r="E9" s="11" t="s">
        <v>46</v>
      </c>
      <c r="F9" s="12">
        <f>SUM(C9,D9)</f>
        <v>8.3000000000000007</v>
      </c>
      <c r="G9" s="9"/>
      <c r="H9" s="10"/>
      <c r="I9" s="11" t="s">
        <v>46</v>
      </c>
      <c r="J9" s="10">
        <v>8.3000000000000007</v>
      </c>
      <c r="K9" s="13"/>
    </row>
    <row r="10" spans="1:11" ht="15.75" x14ac:dyDescent="0.25">
      <c r="A10" s="8"/>
      <c r="B10" s="9" t="s">
        <v>246</v>
      </c>
      <c r="C10" s="10"/>
      <c r="D10" s="10">
        <v>75.599999999999994</v>
      </c>
      <c r="E10" s="11" t="s">
        <v>242</v>
      </c>
      <c r="F10" s="12">
        <f>SUM(C10,D10)</f>
        <v>75.599999999999994</v>
      </c>
      <c r="G10" s="16"/>
      <c r="H10" s="10"/>
      <c r="I10" s="11" t="s">
        <v>242</v>
      </c>
      <c r="J10" s="10">
        <v>75.599999999999994</v>
      </c>
      <c r="K10" s="13"/>
    </row>
    <row r="11" spans="1:11" ht="31.5" x14ac:dyDescent="0.25">
      <c r="A11" s="8"/>
      <c r="B11" s="11" t="s">
        <v>245</v>
      </c>
      <c r="C11" s="10"/>
      <c r="D11" s="10">
        <v>43.94</v>
      </c>
      <c r="E11" s="11" t="s">
        <v>242</v>
      </c>
      <c r="F11" s="12">
        <f>SUM(C11,D11)</f>
        <v>43.94</v>
      </c>
      <c r="G11" s="16"/>
      <c r="H11" s="10"/>
      <c r="I11" s="11" t="s">
        <v>242</v>
      </c>
      <c r="J11" s="10">
        <v>43.94</v>
      </c>
      <c r="K11" s="13"/>
    </row>
    <row r="12" spans="1:11" ht="31.5" x14ac:dyDescent="0.25">
      <c r="A12" s="8"/>
      <c r="B12" s="11" t="s">
        <v>244</v>
      </c>
      <c r="C12" s="10"/>
      <c r="D12" s="10">
        <v>15.47</v>
      </c>
      <c r="E12" s="11" t="s">
        <v>242</v>
      </c>
      <c r="F12" s="12">
        <f>SUM(C12,D12)</f>
        <v>15.47</v>
      </c>
      <c r="G12" s="9"/>
      <c r="H12" s="10"/>
      <c r="I12" s="11" t="s">
        <v>242</v>
      </c>
      <c r="J12" s="10">
        <v>15.47</v>
      </c>
      <c r="K12" s="13"/>
    </row>
    <row r="13" spans="1:11" ht="15.75" x14ac:dyDescent="0.25">
      <c r="A13" s="16"/>
      <c r="B13" s="11" t="s">
        <v>243</v>
      </c>
      <c r="C13" s="10"/>
      <c r="D13" s="10">
        <v>39.44</v>
      </c>
      <c r="E13" s="11" t="s">
        <v>242</v>
      </c>
      <c r="F13" s="12">
        <f>SUM(C13,D13)</f>
        <v>39.44</v>
      </c>
      <c r="G13" s="9"/>
      <c r="H13" s="10"/>
      <c r="I13" s="11" t="s">
        <v>242</v>
      </c>
      <c r="J13" s="10">
        <v>39.44</v>
      </c>
      <c r="K13" s="13"/>
    </row>
    <row r="14" spans="1:11" ht="15" customHeight="1" x14ac:dyDescent="0.25">
      <c r="A14" s="16"/>
      <c r="B14" s="9"/>
      <c r="C14" s="10"/>
      <c r="D14" s="10"/>
      <c r="E14" s="11"/>
      <c r="F14" s="12">
        <f>SUM(C14,D14)</f>
        <v>0</v>
      </c>
      <c r="G14" s="9"/>
      <c r="H14" s="10"/>
      <c r="I14" s="11"/>
      <c r="J14" s="10"/>
      <c r="K14" s="13"/>
    </row>
    <row r="15" spans="1:11" ht="15.75" x14ac:dyDescent="0.25">
      <c r="A15" s="8"/>
      <c r="B15" s="9"/>
      <c r="C15" s="10"/>
      <c r="D15" s="10"/>
      <c r="E15" s="11"/>
      <c r="F15" s="12">
        <f>SUM(C15,D15)</f>
        <v>0</v>
      </c>
      <c r="G15" s="9"/>
      <c r="H15" s="10"/>
      <c r="I15" s="11"/>
      <c r="J15" s="10"/>
      <c r="K15" s="13"/>
    </row>
    <row r="16" spans="1:11" ht="15.75" x14ac:dyDescent="0.25">
      <c r="A16" s="8"/>
      <c r="B16" s="9"/>
      <c r="C16" s="10"/>
      <c r="D16" s="10"/>
      <c r="E16" s="11"/>
      <c r="F16" s="12">
        <f>SUM(C16,D16)</f>
        <v>0</v>
      </c>
      <c r="G16" s="9"/>
      <c r="H16" s="10"/>
      <c r="I16" s="11"/>
      <c r="J16" s="10"/>
      <c r="K16" s="13"/>
    </row>
    <row r="17" spans="1:11" ht="15.75" x14ac:dyDescent="0.25">
      <c r="A17" s="8"/>
      <c r="B17" s="9"/>
      <c r="C17" s="10"/>
      <c r="D17" s="10"/>
      <c r="E17" s="11"/>
      <c r="F17" s="12">
        <f>SUM(C17,D17)</f>
        <v>0</v>
      </c>
      <c r="G17" s="9"/>
      <c r="H17" s="10"/>
      <c r="I17" s="11"/>
      <c r="J17" s="10"/>
      <c r="K17" s="13"/>
    </row>
    <row r="18" spans="1:11" ht="15.75" x14ac:dyDescent="0.25">
      <c r="A18" s="8"/>
      <c r="B18" s="9"/>
      <c r="C18" s="10"/>
      <c r="D18" s="10"/>
      <c r="E18" s="11"/>
      <c r="F18" s="12">
        <f>SUM(C18,D18)</f>
        <v>0</v>
      </c>
      <c r="G18" s="9"/>
      <c r="H18" s="10"/>
      <c r="I18" s="11"/>
      <c r="J18" s="10"/>
      <c r="K18" s="13"/>
    </row>
    <row r="19" spans="1:11" ht="15.75" x14ac:dyDescent="0.25">
      <c r="A19" s="8"/>
      <c r="B19" s="9"/>
      <c r="C19" s="10"/>
      <c r="D19" s="10"/>
      <c r="E19" s="11"/>
      <c r="F19" s="12">
        <f>SUM(C19,D19)</f>
        <v>0</v>
      </c>
      <c r="G19" s="9"/>
      <c r="H19" s="10"/>
      <c r="I19" s="11"/>
      <c r="J19" s="10"/>
      <c r="K19" s="13"/>
    </row>
    <row r="20" spans="1:11" ht="15.75" x14ac:dyDescent="0.25">
      <c r="A20" s="8"/>
      <c r="B20" s="9"/>
      <c r="C20" s="10"/>
      <c r="D20" s="10"/>
      <c r="E20" s="11"/>
      <c r="F20" s="12">
        <f>SUM(C20,D20)</f>
        <v>0</v>
      </c>
      <c r="G20" s="9"/>
      <c r="H20" s="10"/>
      <c r="I20" s="11"/>
      <c r="J20" s="10"/>
      <c r="K20" s="13"/>
    </row>
    <row r="21" spans="1:11" ht="15.75" x14ac:dyDescent="0.25">
      <c r="A21" s="8"/>
      <c r="B21" s="9"/>
      <c r="C21" s="10"/>
      <c r="D21" s="10"/>
      <c r="E21" s="11"/>
      <c r="F21" s="12">
        <f>SUM(C21,D21)</f>
        <v>0</v>
      </c>
      <c r="G21" s="9"/>
      <c r="H21" s="10"/>
      <c r="I21" s="11"/>
      <c r="J21" s="10"/>
      <c r="K21" s="13"/>
    </row>
    <row r="22" spans="1:11" ht="15.75" x14ac:dyDescent="0.25">
      <c r="A22" s="8"/>
      <c r="B22" s="9"/>
      <c r="C22" s="10"/>
      <c r="D22" s="10"/>
      <c r="E22" s="11"/>
      <c r="F22" s="12">
        <f>SUM(C22,D22)</f>
        <v>0</v>
      </c>
      <c r="G22" s="9"/>
      <c r="H22" s="10"/>
      <c r="I22" s="11"/>
      <c r="J22" s="10"/>
      <c r="K22" s="13"/>
    </row>
    <row r="23" spans="1:11" ht="15.75" x14ac:dyDescent="0.25">
      <c r="A23" s="16"/>
      <c r="B23" s="9"/>
      <c r="C23" s="10"/>
      <c r="D23" s="10"/>
      <c r="E23" s="11"/>
      <c r="F23" s="12">
        <f>SUM(C23,D23)</f>
        <v>0</v>
      </c>
      <c r="G23" s="9"/>
      <c r="H23" s="10"/>
      <c r="I23" s="11"/>
      <c r="J23" s="10"/>
      <c r="K23" s="13"/>
    </row>
    <row r="24" spans="1:11" ht="15.75" x14ac:dyDescent="0.25">
      <c r="A24" s="16"/>
      <c r="B24" s="9"/>
      <c r="C24" s="10"/>
      <c r="D24" s="10"/>
      <c r="E24" s="11"/>
      <c r="F24" s="12">
        <f>SUM(C24,D24)</f>
        <v>0</v>
      </c>
      <c r="G24" s="9"/>
      <c r="H24" s="10"/>
      <c r="I24" s="11"/>
      <c r="J24" s="10"/>
      <c r="K24" s="13"/>
    </row>
    <row r="25" spans="1:11" ht="15.75" x14ac:dyDescent="0.25">
      <c r="A25" s="8"/>
      <c r="B25" s="9"/>
      <c r="C25" s="10"/>
      <c r="D25" s="10"/>
      <c r="E25" s="11"/>
      <c r="F25" s="12">
        <f>SUM(C25,D25)</f>
        <v>0</v>
      </c>
      <c r="G25" s="9"/>
      <c r="H25" s="10"/>
      <c r="I25" s="11"/>
      <c r="J25" s="10"/>
      <c r="K25" s="13"/>
    </row>
    <row r="26" spans="1:11" ht="15.75" x14ac:dyDescent="0.25">
      <c r="A26" s="8"/>
      <c r="B26" s="9"/>
      <c r="C26" s="10"/>
      <c r="D26" s="10"/>
      <c r="E26" s="11"/>
      <c r="F26" s="12">
        <f>SUM(C26,D26)</f>
        <v>0</v>
      </c>
      <c r="G26" s="9"/>
      <c r="H26" s="10"/>
      <c r="I26" s="11"/>
      <c r="J26" s="10"/>
      <c r="K26" s="13"/>
    </row>
    <row r="27" spans="1:11" ht="15.75" x14ac:dyDescent="0.25">
      <c r="A27" s="8"/>
      <c r="B27" s="9"/>
      <c r="C27" s="10"/>
      <c r="D27" s="10"/>
      <c r="E27" s="11"/>
      <c r="F27" s="12">
        <f>SUM(C27,D27)</f>
        <v>0</v>
      </c>
      <c r="G27" s="9"/>
      <c r="H27" s="10"/>
      <c r="I27" s="11"/>
      <c r="J27" s="10"/>
      <c r="K27" s="13"/>
    </row>
    <row r="28" spans="1:11" ht="15.75" x14ac:dyDescent="0.25">
      <c r="A28" s="8"/>
      <c r="B28" s="9"/>
      <c r="C28" s="10"/>
      <c r="D28" s="10"/>
      <c r="E28" s="11"/>
      <c r="F28" s="12">
        <f>SUM(C28,D28)</f>
        <v>0</v>
      </c>
      <c r="G28" s="9"/>
      <c r="H28" s="10"/>
      <c r="I28" s="11"/>
      <c r="J28" s="10"/>
      <c r="K28" s="13"/>
    </row>
    <row r="29" spans="1:11" ht="15.75" x14ac:dyDescent="0.25">
      <c r="A29" s="8"/>
      <c r="B29" s="9"/>
      <c r="C29" s="10"/>
      <c r="D29" s="10"/>
      <c r="E29" s="11"/>
      <c r="F29" s="12">
        <f>SUM(C29,D29)</f>
        <v>0</v>
      </c>
      <c r="G29" s="9"/>
      <c r="H29" s="10"/>
      <c r="I29" s="11"/>
      <c r="J29" s="10"/>
      <c r="K29" s="13"/>
    </row>
    <row r="30" spans="1:11" ht="15.75" x14ac:dyDescent="0.25">
      <c r="A30" s="8"/>
      <c r="B30" s="9"/>
      <c r="C30" s="10"/>
      <c r="D30" s="10"/>
      <c r="E30" s="11"/>
      <c r="F30" s="12">
        <f>SUM(C30,D30)</f>
        <v>0</v>
      </c>
      <c r="G30" s="9"/>
      <c r="H30" s="10"/>
      <c r="I30" s="11"/>
      <c r="J30" s="10"/>
      <c r="K30" s="13"/>
    </row>
    <row r="31" spans="1:11" ht="15.75" x14ac:dyDescent="0.25">
      <c r="A31" s="8"/>
      <c r="B31" s="9"/>
      <c r="C31" s="10"/>
      <c r="D31" s="10"/>
      <c r="E31" s="11"/>
      <c r="F31" s="12">
        <f>SUM(C31,D31)</f>
        <v>0</v>
      </c>
      <c r="G31" s="9"/>
      <c r="H31" s="10"/>
      <c r="I31" s="11"/>
      <c r="J31" s="10"/>
      <c r="K31" s="13"/>
    </row>
    <row r="32" spans="1:11" ht="15.75" x14ac:dyDescent="0.25">
      <c r="A32" s="8"/>
      <c r="B32" s="9"/>
      <c r="C32" s="10"/>
      <c r="D32" s="10"/>
      <c r="E32" s="11"/>
      <c r="F32" s="12">
        <f>SUM(C32,D32)</f>
        <v>0</v>
      </c>
      <c r="G32" s="9"/>
      <c r="H32" s="10"/>
      <c r="I32" s="11"/>
      <c r="J32" s="10"/>
      <c r="K32" s="13"/>
    </row>
    <row r="33" spans="1:11" ht="15.75" x14ac:dyDescent="0.25">
      <c r="A33" s="16"/>
      <c r="B33" s="9"/>
      <c r="C33" s="10"/>
      <c r="D33" s="10"/>
      <c r="E33" s="11"/>
      <c r="F33" s="12">
        <f>SUM(C33,D33)</f>
        <v>0</v>
      </c>
      <c r="G33" s="9"/>
      <c r="H33" s="10"/>
      <c r="I33" s="11"/>
      <c r="J33" s="10"/>
      <c r="K33" s="13"/>
    </row>
    <row r="34" spans="1:11" ht="15.75" x14ac:dyDescent="0.25">
      <c r="A34" s="16"/>
      <c r="B34" s="9"/>
      <c r="C34" s="10"/>
      <c r="D34" s="10"/>
      <c r="E34" s="11"/>
      <c r="F34" s="12">
        <f>SUM(C34,D34)</f>
        <v>0</v>
      </c>
      <c r="G34" s="9"/>
      <c r="H34" s="10"/>
      <c r="I34" s="11"/>
      <c r="J34" s="10"/>
      <c r="K34" s="13"/>
    </row>
    <row r="35" spans="1:11" ht="15.75" x14ac:dyDescent="0.25">
      <c r="A35" s="8"/>
      <c r="B35" s="9"/>
      <c r="C35" s="10"/>
      <c r="D35" s="10"/>
      <c r="E35" s="11"/>
      <c r="F35" s="12">
        <f>SUM(C35,D35)</f>
        <v>0</v>
      </c>
      <c r="G35" s="9"/>
      <c r="H35" s="10"/>
      <c r="I35" s="11"/>
      <c r="J35" s="10"/>
      <c r="K35" s="13"/>
    </row>
    <row r="36" spans="1:11" ht="15.75" x14ac:dyDescent="0.25">
      <c r="A36" s="8"/>
      <c r="B36" s="9"/>
      <c r="C36" s="10"/>
      <c r="D36" s="10"/>
      <c r="E36" s="11"/>
      <c r="F36" s="12">
        <f>SUM(C36,D36)</f>
        <v>0</v>
      </c>
      <c r="G36" s="9"/>
      <c r="H36" s="10"/>
      <c r="I36" s="11"/>
      <c r="J36" s="10"/>
      <c r="K36" s="13"/>
    </row>
    <row r="37" spans="1:11" ht="15.75" x14ac:dyDescent="0.25">
      <c r="A37" s="8"/>
      <c r="B37" s="9"/>
      <c r="C37" s="10"/>
      <c r="D37" s="10"/>
      <c r="E37" s="11"/>
      <c r="F37" s="12">
        <f>SUM(C37,D37)</f>
        <v>0</v>
      </c>
      <c r="G37" s="9"/>
      <c r="H37" s="10"/>
      <c r="I37" s="11"/>
      <c r="J37" s="10"/>
      <c r="K37" s="13"/>
    </row>
    <row r="38" spans="1:11" ht="15.75" x14ac:dyDescent="0.25">
      <c r="A38" s="8"/>
      <c r="B38" s="9"/>
      <c r="C38" s="10"/>
      <c r="D38" s="10"/>
      <c r="E38" s="11"/>
      <c r="F38" s="12">
        <f>SUM(C38,D38)</f>
        <v>0</v>
      </c>
      <c r="G38" s="9"/>
      <c r="H38" s="10"/>
      <c r="I38" s="11"/>
      <c r="J38" s="10"/>
      <c r="K38" s="13"/>
    </row>
    <row r="39" spans="1:11" ht="15.75" x14ac:dyDescent="0.25">
      <c r="A39" s="8"/>
      <c r="B39" s="9"/>
      <c r="C39" s="10"/>
      <c r="D39" s="10"/>
      <c r="E39" s="11"/>
      <c r="F39" s="12">
        <f>SUM(C39,D39)</f>
        <v>0</v>
      </c>
      <c r="G39" s="9"/>
      <c r="H39" s="10"/>
      <c r="I39" s="11"/>
      <c r="J39" s="10"/>
      <c r="K39" s="13"/>
    </row>
    <row r="40" spans="1:11" ht="15.75" x14ac:dyDescent="0.25">
      <c r="A40" s="8"/>
      <c r="B40" s="9"/>
      <c r="C40" s="10"/>
      <c r="D40" s="10"/>
      <c r="E40" s="11"/>
      <c r="F40" s="12">
        <f>SUM(C40,D40)</f>
        <v>0</v>
      </c>
      <c r="G40" s="9"/>
      <c r="H40" s="10"/>
      <c r="I40" s="11"/>
      <c r="J40" s="10"/>
      <c r="K40" s="13"/>
    </row>
    <row r="41" spans="1:11" ht="15.75" x14ac:dyDescent="0.25">
      <c r="A41" s="8"/>
      <c r="B41" s="9"/>
      <c r="C41" s="10"/>
      <c r="D41" s="10"/>
      <c r="E41" s="11"/>
      <c r="F41" s="12">
        <f>SUM(C41,D41)</f>
        <v>0</v>
      </c>
      <c r="G41" s="9"/>
      <c r="H41" s="10"/>
      <c r="I41" s="11"/>
      <c r="J41" s="10"/>
      <c r="K41" s="13"/>
    </row>
    <row r="42" spans="1:11" ht="15.75" x14ac:dyDescent="0.25">
      <c r="A42" s="8"/>
      <c r="B42" s="9"/>
      <c r="C42" s="10"/>
      <c r="D42" s="10"/>
      <c r="E42" s="11"/>
      <c r="F42" s="12">
        <f>SUM(C42,D42)</f>
        <v>0</v>
      </c>
      <c r="G42" s="9"/>
      <c r="H42" s="10"/>
      <c r="I42" s="11"/>
      <c r="J42" s="10"/>
      <c r="K42" s="13"/>
    </row>
    <row r="43" spans="1:11" ht="15.75" x14ac:dyDescent="0.25">
      <c r="A43" s="16"/>
      <c r="B43" s="9"/>
      <c r="C43" s="10"/>
      <c r="D43" s="10"/>
      <c r="E43" s="11"/>
      <c r="F43" s="12">
        <f>SUM(C43,D43)</f>
        <v>0</v>
      </c>
      <c r="G43" s="9"/>
      <c r="H43" s="10"/>
      <c r="I43" s="11"/>
      <c r="J43" s="10"/>
      <c r="K43" s="13"/>
    </row>
    <row r="44" spans="1:11" ht="15.75" x14ac:dyDescent="0.25">
      <c r="A44" s="16"/>
      <c r="B44" s="9"/>
      <c r="C44" s="10"/>
      <c r="D44" s="10"/>
      <c r="E44" s="11"/>
      <c r="F44" s="12">
        <f>SUM(C44,D44)</f>
        <v>0</v>
      </c>
      <c r="G44" s="9"/>
      <c r="H44" s="10"/>
      <c r="I44" s="11"/>
      <c r="J44" s="10"/>
      <c r="K44" s="13"/>
    </row>
    <row r="45" spans="1:11" ht="15.75" x14ac:dyDescent="0.25">
      <c r="A45" s="48"/>
      <c r="B45" s="17"/>
      <c r="C45" s="49"/>
      <c r="D45" s="49"/>
      <c r="E45" s="50"/>
      <c r="F45" s="12">
        <f>SUM(C45,D45)</f>
        <v>0</v>
      </c>
      <c r="G45" s="17"/>
      <c r="H45" s="49"/>
      <c r="I45" s="50"/>
      <c r="J45" s="49"/>
      <c r="K45" s="13"/>
    </row>
    <row r="46" spans="1:11" ht="15.75" x14ac:dyDescent="0.25">
      <c r="A46" s="48"/>
      <c r="B46" s="17"/>
      <c r="C46" s="49"/>
      <c r="D46" s="49"/>
      <c r="E46" s="50"/>
      <c r="F46" s="12">
        <f>SUM(C46,D46)</f>
        <v>0</v>
      </c>
      <c r="G46" s="17"/>
      <c r="H46" s="49"/>
      <c r="I46" s="50"/>
      <c r="J46" s="49"/>
      <c r="K46" s="13"/>
    </row>
    <row r="47" spans="1:11" ht="15.75" x14ac:dyDescent="0.25">
      <c r="A47" s="48"/>
      <c r="B47" s="17"/>
      <c r="C47" s="49"/>
      <c r="D47" s="49"/>
      <c r="E47" s="50"/>
      <c r="F47" s="12">
        <f>SUM(C47,D47)</f>
        <v>0</v>
      </c>
      <c r="G47" s="17"/>
      <c r="H47" s="49"/>
      <c r="I47" s="50"/>
      <c r="J47" s="49"/>
      <c r="K47" s="13"/>
    </row>
    <row r="48" spans="1:11" ht="15.75" x14ac:dyDescent="0.25">
      <c r="A48" s="17"/>
      <c r="B48" s="18" t="s">
        <v>36</v>
      </c>
      <c r="C48" s="19">
        <f>SUM(C5:C47)</f>
        <v>0</v>
      </c>
      <c r="D48" s="19">
        <f>SUM(D5:D47)</f>
        <v>241.66</v>
      </c>
      <c r="E48" s="20"/>
      <c r="F48" s="21">
        <f>SUM(C48,D48)</f>
        <v>241.66</v>
      </c>
      <c r="G48" s="22"/>
      <c r="H48" s="19">
        <f>SUM(H5:H47)</f>
        <v>0</v>
      </c>
      <c r="I48" s="20"/>
      <c r="J48" s="19">
        <f>SUM(J5:J47)</f>
        <v>241.66</v>
      </c>
      <c r="K48" s="23">
        <f>C48-H48</f>
        <v>0</v>
      </c>
    </row>
    <row r="51" spans="2:8" ht="15.75" x14ac:dyDescent="0.25">
      <c r="B51" s="24" t="s">
        <v>55</v>
      </c>
      <c r="F51" s="25"/>
      <c r="G51" s="30"/>
      <c r="H51" s="31"/>
    </row>
    <row r="52" spans="2:8" x14ac:dyDescent="0.25">
      <c r="B52" s="24"/>
      <c r="F52" s="28" t="s">
        <v>39</v>
      </c>
      <c r="G52" s="29"/>
      <c r="H52" s="29"/>
    </row>
    <row r="53" spans="2:8" ht="15.75" x14ac:dyDescent="0.25">
      <c r="B53" s="24" t="s">
        <v>40</v>
      </c>
      <c r="F53" s="25"/>
      <c r="G53" s="30"/>
      <c r="H53" s="31"/>
    </row>
    <row r="54" spans="2:8" x14ac:dyDescent="0.25">
      <c r="F54" s="28" t="s">
        <v>39</v>
      </c>
      <c r="G54" s="29"/>
      <c r="H54" s="29"/>
    </row>
  </sheetData>
  <mergeCells count="10">
    <mergeCell ref="K3:K4"/>
    <mergeCell ref="A2:K2"/>
    <mergeCell ref="B1:J1"/>
    <mergeCell ref="C3:E3"/>
    <mergeCell ref="G53:H53"/>
    <mergeCell ref="G51:H51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53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zoomScale="80" zoomScaleNormal="80" workbookViewId="0">
      <selection activeCell="B9" sqref="B9"/>
    </sheetView>
  </sheetViews>
  <sheetFormatPr defaultRowHeight="15" x14ac:dyDescent="0.25"/>
  <cols>
    <col min="1" max="1" width="7.28515625" customWidth="1"/>
    <col min="2" max="2" width="50.28515625" customWidth="1"/>
    <col min="3" max="3" width="16.28515625" customWidth="1"/>
    <col min="4" max="4" width="16.140625" customWidth="1"/>
    <col min="5" max="5" width="18.85546875" customWidth="1"/>
    <col min="6" max="6" width="15.85546875" customWidth="1"/>
    <col min="7" max="7" width="16.5703125" customWidth="1"/>
    <col min="8" max="8" width="16.42578125" customWidth="1"/>
    <col min="9" max="9" width="22.85546875" customWidth="1"/>
    <col min="10" max="10" width="14" customWidth="1"/>
    <col min="11" max="11" width="15.5703125" customWidth="1"/>
  </cols>
  <sheetData>
    <row r="1" spans="1:11" ht="61.5" customHeight="1" x14ac:dyDescent="0.25">
      <c r="A1" s="2"/>
      <c r="B1" s="34" t="s">
        <v>274</v>
      </c>
      <c r="C1" s="35"/>
      <c r="D1" s="35"/>
      <c r="E1" s="35"/>
      <c r="F1" s="35"/>
      <c r="G1" s="35"/>
      <c r="H1" s="35"/>
      <c r="I1" s="35"/>
      <c r="J1" s="35"/>
      <c r="K1" s="2"/>
    </row>
    <row r="2" spans="1:11" ht="31.5" customHeight="1" x14ac:dyDescent="0.25">
      <c r="A2" s="36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ht="33" customHeight="1" x14ac:dyDescent="0.25">
      <c r="A3" s="37" t="s">
        <v>3</v>
      </c>
      <c r="B3" s="37" t="s">
        <v>4</v>
      </c>
      <c r="C3" s="38" t="s">
        <v>5</v>
      </c>
      <c r="D3" s="38"/>
      <c r="E3" s="38"/>
      <c r="F3" s="38" t="s">
        <v>6</v>
      </c>
      <c r="G3" s="38" t="s">
        <v>7</v>
      </c>
      <c r="H3" s="38"/>
      <c r="I3" s="38"/>
      <c r="J3" s="38"/>
      <c r="K3" s="39" t="s">
        <v>8</v>
      </c>
    </row>
    <row r="4" spans="1:11" ht="159" customHeight="1" x14ac:dyDescent="0.25">
      <c r="A4" s="37"/>
      <c r="B4" s="37"/>
      <c r="C4" s="6" t="s">
        <v>9</v>
      </c>
      <c r="D4" s="6" t="s">
        <v>10</v>
      </c>
      <c r="E4" s="6" t="s">
        <v>11</v>
      </c>
      <c r="F4" s="38"/>
      <c r="G4" s="7" t="s">
        <v>12</v>
      </c>
      <c r="H4" s="6" t="s">
        <v>13</v>
      </c>
      <c r="I4" s="6" t="s">
        <v>14</v>
      </c>
      <c r="J4" s="6" t="s">
        <v>13</v>
      </c>
      <c r="K4" s="39"/>
    </row>
    <row r="5" spans="1:11" ht="0.75" customHeight="1" x14ac:dyDescent="0.25">
      <c r="A5" s="8">
        <v>1</v>
      </c>
      <c r="B5" s="9" t="s">
        <v>273</v>
      </c>
      <c r="C5" s="10"/>
      <c r="D5" s="10"/>
      <c r="E5" s="11" t="s">
        <v>16</v>
      </c>
      <c r="F5" s="12">
        <f>SUM(C5,D5)</f>
        <v>0</v>
      </c>
      <c r="G5" s="9"/>
      <c r="H5" s="10"/>
      <c r="I5" s="11" t="s">
        <v>16</v>
      </c>
      <c r="J5" s="10"/>
      <c r="K5" s="13"/>
    </row>
    <row r="6" spans="1:11" ht="15.75" x14ac:dyDescent="0.25">
      <c r="A6" s="8">
        <v>1</v>
      </c>
      <c r="B6" s="133" t="s">
        <v>272</v>
      </c>
      <c r="C6" s="10"/>
      <c r="D6" s="131">
        <v>109.3</v>
      </c>
      <c r="E6" s="11" t="s">
        <v>16</v>
      </c>
      <c r="F6" s="12">
        <f>SUM(C6,D6)</f>
        <v>109.3</v>
      </c>
      <c r="G6" s="67"/>
      <c r="H6" s="10"/>
      <c r="I6" s="11" t="s">
        <v>16</v>
      </c>
      <c r="J6" s="10">
        <f>D6</f>
        <v>109.3</v>
      </c>
      <c r="K6" s="13"/>
    </row>
    <row r="7" spans="1:11" ht="15.75" x14ac:dyDescent="0.25">
      <c r="A7" s="8">
        <v>2</v>
      </c>
      <c r="B7" s="133" t="s">
        <v>271</v>
      </c>
      <c r="C7" s="10"/>
      <c r="D7" s="131">
        <v>116.1</v>
      </c>
      <c r="E7" s="11" t="s">
        <v>16</v>
      </c>
      <c r="F7" s="12">
        <f>SUM(C7,D7)</f>
        <v>116.1</v>
      </c>
      <c r="G7" s="67"/>
      <c r="H7" s="10"/>
      <c r="I7" s="11" t="s">
        <v>16</v>
      </c>
      <c r="J7" s="10">
        <f>D7</f>
        <v>116.1</v>
      </c>
      <c r="K7" s="13"/>
    </row>
    <row r="8" spans="1:11" ht="31.5" x14ac:dyDescent="0.25">
      <c r="A8" s="8">
        <v>3</v>
      </c>
      <c r="B8" s="130" t="s">
        <v>260</v>
      </c>
      <c r="C8" s="10"/>
      <c r="D8" s="131">
        <v>1466.2</v>
      </c>
      <c r="E8" s="11" t="s">
        <v>16</v>
      </c>
      <c r="F8" s="12">
        <f>SUM(C8,D8)</f>
        <v>1466.2</v>
      </c>
      <c r="G8" s="67"/>
      <c r="H8" s="10"/>
      <c r="I8" s="11" t="s">
        <v>16</v>
      </c>
      <c r="J8" s="10">
        <f>D8</f>
        <v>1466.2</v>
      </c>
      <c r="K8" s="13"/>
    </row>
    <row r="9" spans="1:11" ht="15.75" x14ac:dyDescent="0.25">
      <c r="A9" s="8">
        <v>4</v>
      </c>
      <c r="B9" s="133" t="s">
        <v>35</v>
      </c>
      <c r="C9" s="10"/>
      <c r="D9" s="131">
        <v>0.3</v>
      </c>
      <c r="E9" s="11" t="s">
        <v>16</v>
      </c>
      <c r="F9" s="12">
        <f>SUM(C9,D9)</f>
        <v>0.3</v>
      </c>
      <c r="G9" s="67"/>
      <c r="H9" s="10"/>
      <c r="I9" s="11" t="s">
        <v>16</v>
      </c>
      <c r="J9" s="10">
        <f>D9</f>
        <v>0.3</v>
      </c>
      <c r="K9" s="13"/>
    </row>
    <row r="10" spans="1:11" ht="15.75" x14ac:dyDescent="0.25">
      <c r="A10" s="8">
        <v>5</v>
      </c>
      <c r="B10" s="133" t="s">
        <v>270</v>
      </c>
      <c r="C10" s="10"/>
      <c r="D10" s="131">
        <v>30.8</v>
      </c>
      <c r="E10" s="11" t="s">
        <v>16</v>
      </c>
      <c r="F10" s="12">
        <f>SUM(C10,D10)</f>
        <v>30.8</v>
      </c>
      <c r="G10" s="67"/>
      <c r="H10" s="10"/>
      <c r="I10" s="11" t="s">
        <v>16</v>
      </c>
      <c r="J10" s="10">
        <f>D10</f>
        <v>30.8</v>
      </c>
      <c r="K10" s="13"/>
    </row>
    <row r="11" spans="1:11" ht="15.75" x14ac:dyDescent="0.25">
      <c r="A11" s="8">
        <v>6</v>
      </c>
      <c r="B11" s="133" t="s">
        <v>269</v>
      </c>
      <c r="C11" s="10"/>
      <c r="D11" s="131">
        <v>0.5</v>
      </c>
      <c r="E11" s="11" t="s">
        <v>16</v>
      </c>
      <c r="F11" s="12">
        <f>SUM(C11,D11)</f>
        <v>0.5</v>
      </c>
      <c r="G11" s="67"/>
      <c r="H11" s="10"/>
      <c r="I11" s="11" t="s">
        <v>16</v>
      </c>
      <c r="J11" s="10">
        <f>D11</f>
        <v>0.5</v>
      </c>
      <c r="K11" s="13"/>
    </row>
    <row r="12" spans="1:11" ht="15.75" x14ac:dyDescent="0.25">
      <c r="A12" s="8">
        <v>7</v>
      </c>
      <c r="B12" s="133" t="s">
        <v>268</v>
      </c>
      <c r="C12" s="132"/>
      <c r="D12" s="131">
        <v>30.3</v>
      </c>
      <c r="E12" s="11" t="s">
        <v>16</v>
      </c>
      <c r="F12" s="12">
        <f>SUM(C12,D12)</f>
        <v>30.3</v>
      </c>
      <c r="G12" s="67"/>
      <c r="H12" s="10"/>
      <c r="I12" s="56" t="s">
        <v>16</v>
      </c>
      <c r="J12" s="10">
        <f>D12</f>
        <v>30.3</v>
      </c>
      <c r="K12" s="13"/>
    </row>
    <row r="13" spans="1:11" ht="15.75" x14ac:dyDescent="0.25">
      <c r="A13" s="8">
        <v>8</v>
      </c>
      <c r="B13" s="133" t="s">
        <v>267</v>
      </c>
      <c r="C13" s="132"/>
      <c r="D13" s="131">
        <v>0.7</v>
      </c>
      <c r="E13" s="11" t="s">
        <v>16</v>
      </c>
      <c r="F13" s="12">
        <f>SUM(C13,D13)</f>
        <v>0.7</v>
      </c>
      <c r="G13" s="67"/>
      <c r="H13" s="10"/>
      <c r="I13" s="56" t="s">
        <v>16</v>
      </c>
      <c r="J13" s="10">
        <f>D13</f>
        <v>0.7</v>
      </c>
      <c r="K13" s="13"/>
    </row>
    <row r="14" spans="1:11" ht="15.75" x14ac:dyDescent="0.25">
      <c r="A14" s="8">
        <v>9</v>
      </c>
      <c r="B14" s="133" t="s">
        <v>266</v>
      </c>
      <c r="C14" s="132"/>
      <c r="D14" s="131">
        <v>17.600000000000001</v>
      </c>
      <c r="E14" s="11" t="s">
        <v>16</v>
      </c>
      <c r="F14" s="12">
        <f>SUM(C14,D14)</f>
        <v>17.600000000000001</v>
      </c>
      <c r="G14" s="67"/>
      <c r="H14" s="10"/>
      <c r="I14" s="56" t="s">
        <v>16</v>
      </c>
      <c r="J14" s="10">
        <f>D14</f>
        <v>17.600000000000001</v>
      </c>
      <c r="K14" s="13"/>
    </row>
    <row r="15" spans="1:11" ht="15.75" x14ac:dyDescent="0.25">
      <c r="A15" s="8">
        <v>10</v>
      </c>
      <c r="B15" s="9" t="s">
        <v>265</v>
      </c>
      <c r="C15" s="49"/>
      <c r="D15" s="129">
        <v>13.7</v>
      </c>
      <c r="E15" s="11" t="s">
        <v>16</v>
      </c>
      <c r="F15" s="12">
        <f>SUM(C15,D15)</f>
        <v>13.7</v>
      </c>
      <c r="G15" s="67"/>
      <c r="H15" s="49"/>
      <c r="I15" s="56" t="s">
        <v>16</v>
      </c>
      <c r="J15" s="10">
        <f>D15</f>
        <v>13.7</v>
      </c>
      <c r="K15" s="13"/>
    </row>
    <row r="16" spans="1:11" ht="15.75" x14ac:dyDescent="0.25">
      <c r="A16" s="8">
        <v>11</v>
      </c>
      <c r="B16" s="9" t="s">
        <v>264</v>
      </c>
      <c r="C16" s="49"/>
      <c r="D16" s="129">
        <v>489.7</v>
      </c>
      <c r="E16" s="11" t="s">
        <v>16</v>
      </c>
      <c r="F16" s="12">
        <f>SUM(C16,D16)</f>
        <v>489.7</v>
      </c>
      <c r="G16" s="67"/>
      <c r="H16" s="49"/>
      <c r="I16" s="56" t="s">
        <v>16</v>
      </c>
      <c r="J16" s="10">
        <f>D16</f>
        <v>489.7</v>
      </c>
      <c r="K16" s="13"/>
    </row>
    <row r="17" spans="1:11" ht="15.75" x14ac:dyDescent="0.25">
      <c r="A17" s="8">
        <v>12</v>
      </c>
      <c r="B17" s="9" t="s">
        <v>263</v>
      </c>
      <c r="C17" s="49"/>
      <c r="D17" s="129">
        <v>868.6</v>
      </c>
      <c r="E17" s="11" t="s">
        <v>16</v>
      </c>
      <c r="F17" s="12">
        <f>SUM(C17,D17)</f>
        <v>868.6</v>
      </c>
      <c r="G17" s="67"/>
      <c r="H17" s="49"/>
      <c r="I17" s="56" t="s">
        <v>16</v>
      </c>
      <c r="J17" s="10">
        <f>D17</f>
        <v>868.6</v>
      </c>
      <c r="K17" s="13"/>
    </row>
    <row r="18" spans="1:11" ht="15.75" x14ac:dyDescent="0.25">
      <c r="A18" s="8">
        <v>13</v>
      </c>
      <c r="B18" s="9" t="s">
        <v>262</v>
      </c>
      <c r="C18" s="49"/>
      <c r="D18" s="129">
        <v>2075</v>
      </c>
      <c r="E18" s="11" t="s">
        <v>261</v>
      </c>
      <c r="F18" s="12">
        <f>SUM(C18,D18)</f>
        <v>2075</v>
      </c>
      <c r="G18" s="67"/>
      <c r="H18" s="49"/>
      <c r="I18" s="56" t="s">
        <v>261</v>
      </c>
      <c r="J18" s="10">
        <f>D18</f>
        <v>2075</v>
      </c>
      <c r="K18" s="13"/>
    </row>
    <row r="19" spans="1:11" ht="31.5" x14ac:dyDescent="0.25">
      <c r="A19" s="8">
        <v>14</v>
      </c>
      <c r="B19" s="130" t="s">
        <v>260</v>
      </c>
      <c r="C19" s="49"/>
      <c r="D19" s="129">
        <v>17.2</v>
      </c>
      <c r="E19" s="60" t="s">
        <v>259</v>
      </c>
      <c r="F19" s="12">
        <f>SUM(C19,D19)</f>
        <v>17.2</v>
      </c>
      <c r="G19" s="48"/>
      <c r="H19" s="49"/>
      <c r="I19" s="50" t="s">
        <v>259</v>
      </c>
      <c r="J19" s="10">
        <f>D19</f>
        <v>17.2</v>
      </c>
      <c r="K19" s="13"/>
    </row>
    <row r="20" spans="1:11" ht="15.75" x14ac:dyDescent="0.25">
      <c r="A20" s="8">
        <v>15</v>
      </c>
      <c r="B20" s="9" t="s">
        <v>35</v>
      </c>
      <c r="C20" s="49">
        <v>240.5</v>
      </c>
      <c r="D20" s="129"/>
      <c r="E20" s="11"/>
      <c r="F20" s="12">
        <f>SUM(C20,D20)</f>
        <v>240.5</v>
      </c>
      <c r="G20" s="67"/>
      <c r="H20" s="49"/>
      <c r="I20" s="56"/>
      <c r="J20" s="10"/>
      <c r="K20" s="13"/>
    </row>
    <row r="21" spans="1:11" ht="15.75" x14ac:dyDescent="0.25">
      <c r="A21" s="8"/>
      <c r="B21" s="9"/>
      <c r="C21" s="49"/>
      <c r="D21" s="129"/>
      <c r="E21" s="11"/>
      <c r="F21" s="12"/>
      <c r="G21" s="67">
        <v>2210</v>
      </c>
      <c r="H21" s="49">
        <v>8</v>
      </c>
      <c r="I21" s="56"/>
      <c r="J21" s="10"/>
      <c r="K21" s="13"/>
    </row>
    <row r="22" spans="1:11" ht="15.75" x14ac:dyDescent="0.25">
      <c r="A22" s="8"/>
      <c r="B22" s="9"/>
      <c r="C22" s="49"/>
      <c r="D22" s="129"/>
      <c r="E22" s="11"/>
      <c r="F22" s="12"/>
      <c r="G22" s="67">
        <v>2230</v>
      </c>
      <c r="H22" s="49">
        <v>46.3</v>
      </c>
      <c r="I22" s="56"/>
      <c r="J22" s="10"/>
      <c r="K22" s="13"/>
    </row>
    <row r="23" spans="1:11" ht="15.75" x14ac:dyDescent="0.25">
      <c r="A23" s="17"/>
      <c r="B23" s="18" t="s">
        <v>36</v>
      </c>
      <c r="C23" s="19">
        <f>SUM(C20)</f>
        <v>240.5</v>
      </c>
      <c r="D23" s="19">
        <f>SUM(D5:D19)</f>
        <v>5235.9999999999991</v>
      </c>
      <c r="E23" s="20"/>
      <c r="F23" s="21">
        <f>SUM(C23,D23)</f>
        <v>5476.4999999999991</v>
      </c>
      <c r="G23" s="22"/>
      <c r="H23" s="128">
        <f>SUM(H19:H22)</f>
        <v>54.3</v>
      </c>
      <c r="I23" s="20"/>
      <c r="J23" s="19">
        <f>SUM(J5:J20)</f>
        <v>5235.9999999999991</v>
      </c>
      <c r="K23" s="23">
        <f>C23-H23</f>
        <v>186.2</v>
      </c>
    </row>
    <row r="26" spans="1:11" ht="15.75" x14ac:dyDescent="0.25">
      <c r="B26" s="24" t="s">
        <v>258</v>
      </c>
      <c r="F26" s="25"/>
      <c r="G26" s="30" t="s">
        <v>257</v>
      </c>
      <c r="H26" s="127"/>
    </row>
    <row r="27" spans="1:11" x14ac:dyDescent="0.25">
      <c r="B27" s="24"/>
      <c r="F27" s="28" t="s">
        <v>39</v>
      </c>
      <c r="G27" s="29"/>
      <c r="H27" s="29"/>
    </row>
    <row r="28" spans="1:11" ht="15.75" x14ac:dyDescent="0.25">
      <c r="B28" s="24" t="s">
        <v>40</v>
      </c>
      <c r="F28" s="25"/>
      <c r="G28" s="30" t="s">
        <v>256</v>
      </c>
      <c r="H28" s="31"/>
    </row>
    <row r="29" spans="1:11" x14ac:dyDescent="0.25">
      <c r="F29" s="28" t="s">
        <v>39</v>
      </c>
      <c r="G29" s="29"/>
      <c r="H29" s="29"/>
    </row>
    <row r="31" spans="1:11" ht="15.75" x14ac:dyDescent="0.25">
      <c r="B31" s="126" t="s">
        <v>255</v>
      </c>
      <c r="F31" s="25"/>
      <c r="G31" s="30" t="s">
        <v>254</v>
      </c>
      <c r="H31" s="31"/>
    </row>
    <row r="32" spans="1:11" x14ac:dyDescent="0.25">
      <c r="F32" s="28" t="s">
        <v>39</v>
      </c>
      <c r="G32" s="29"/>
      <c r="H32" s="29"/>
    </row>
  </sheetData>
  <mergeCells count="11">
    <mergeCell ref="K3:K4"/>
    <mergeCell ref="A2:K2"/>
    <mergeCell ref="B1:J1"/>
    <mergeCell ref="C3:E3"/>
    <mergeCell ref="G31:H31"/>
    <mergeCell ref="G28:H28"/>
    <mergeCell ref="G26:H26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68" orientation="landscape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view="pageBreakPreview" zoomScale="90" zoomScaleNormal="80" zoomScaleSheetLayoutView="90" workbookViewId="0"/>
  </sheetViews>
  <sheetFormatPr defaultColWidth="9.140625" defaultRowHeight="15" x14ac:dyDescent="0.25"/>
  <cols>
    <col min="1" max="1" width="7.28515625" style="134" customWidth="1"/>
    <col min="2" max="2" width="26.5703125" style="134" customWidth="1"/>
    <col min="3" max="3" width="16.28515625" style="134" customWidth="1"/>
    <col min="4" max="4" width="13.5703125" style="134" customWidth="1"/>
    <col min="5" max="5" width="18.85546875" style="134" customWidth="1"/>
    <col min="6" max="6" width="15.85546875" style="134" customWidth="1"/>
    <col min="7" max="7" width="16.5703125" style="134" customWidth="1"/>
    <col min="8" max="8" width="14.28515625" style="134" customWidth="1"/>
    <col min="9" max="9" width="22.85546875" style="134" customWidth="1"/>
    <col min="10" max="10" width="14" style="134" customWidth="1"/>
    <col min="11" max="11" width="15.5703125" style="134" customWidth="1"/>
    <col min="12" max="16384" width="9.140625" style="134"/>
  </cols>
  <sheetData>
    <row r="1" spans="1:11" ht="61.5" customHeight="1" x14ac:dyDescent="0.25">
      <c r="A1" s="161"/>
      <c r="B1" s="163" t="s">
        <v>305</v>
      </c>
      <c r="C1" s="162"/>
      <c r="D1" s="162"/>
      <c r="E1" s="162"/>
      <c r="F1" s="162"/>
      <c r="G1" s="162"/>
      <c r="H1" s="162"/>
      <c r="I1" s="162"/>
      <c r="J1" s="162"/>
      <c r="K1" s="161"/>
    </row>
    <row r="2" spans="1:11" ht="31.5" customHeight="1" x14ac:dyDescent="0.25">
      <c r="A2" s="160" t="s">
        <v>2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</row>
    <row r="3" spans="1:11" ht="33" customHeight="1" x14ac:dyDescent="0.25">
      <c r="A3" s="159" t="s">
        <v>3</v>
      </c>
      <c r="B3" s="159" t="s">
        <v>4</v>
      </c>
      <c r="C3" s="158" t="s">
        <v>5</v>
      </c>
      <c r="D3" s="158"/>
      <c r="E3" s="158"/>
      <c r="F3" s="158" t="s">
        <v>6</v>
      </c>
      <c r="G3" s="158" t="s">
        <v>7</v>
      </c>
      <c r="H3" s="158"/>
      <c r="I3" s="158"/>
      <c r="J3" s="158"/>
      <c r="K3" s="155" t="s">
        <v>8</v>
      </c>
    </row>
    <row r="4" spans="1:11" ht="158.25" customHeight="1" x14ac:dyDescent="0.25">
      <c r="A4" s="159"/>
      <c r="B4" s="159"/>
      <c r="C4" s="156" t="s">
        <v>9</v>
      </c>
      <c r="D4" s="156" t="s">
        <v>10</v>
      </c>
      <c r="E4" s="156" t="s">
        <v>11</v>
      </c>
      <c r="F4" s="158"/>
      <c r="G4" s="157" t="s">
        <v>12</v>
      </c>
      <c r="H4" s="156" t="s">
        <v>13</v>
      </c>
      <c r="I4" s="156" t="s">
        <v>14</v>
      </c>
      <c r="J4" s="156" t="s">
        <v>13</v>
      </c>
      <c r="K4" s="155"/>
    </row>
    <row r="5" spans="1:11" ht="63" x14ac:dyDescent="0.25">
      <c r="A5" s="149">
        <v>1</v>
      </c>
      <c r="B5" s="154" t="s">
        <v>304</v>
      </c>
      <c r="C5" s="145"/>
      <c r="D5" s="145">
        <v>25.2</v>
      </c>
      <c r="E5" s="146" t="s">
        <v>303</v>
      </c>
      <c r="F5" s="148">
        <f>SUM(C5,D5)</f>
        <v>25.2</v>
      </c>
      <c r="G5" s="147"/>
      <c r="H5" s="145"/>
      <c r="I5" s="153" t="s">
        <v>303</v>
      </c>
      <c r="J5" s="145">
        <v>25.2</v>
      </c>
      <c r="K5" s="144"/>
    </row>
    <row r="6" spans="1:11" ht="63" x14ac:dyDescent="0.25">
      <c r="A6" s="149">
        <v>2</v>
      </c>
      <c r="B6" s="146" t="s">
        <v>302</v>
      </c>
      <c r="C6" s="145"/>
      <c r="D6" s="145">
        <v>3.3</v>
      </c>
      <c r="E6" s="146" t="s">
        <v>301</v>
      </c>
      <c r="F6" s="148">
        <f>SUM(C6,D6)</f>
        <v>3.3</v>
      </c>
      <c r="G6" s="147"/>
      <c r="H6" s="145"/>
      <c r="I6" s="153" t="s">
        <v>300</v>
      </c>
      <c r="J6" s="145">
        <v>3.3</v>
      </c>
      <c r="K6" s="144"/>
    </row>
    <row r="7" spans="1:11" ht="47.25" x14ac:dyDescent="0.25">
      <c r="A7" s="149">
        <v>3</v>
      </c>
      <c r="B7" s="147" t="s">
        <v>299</v>
      </c>
      <c r="C7" s="145"/>
      <c r="D7" s="145">
        <v>14.3</v>
      </c>
      <c r="E7" s="146" t="s">
        <v>298</v>
      </c>
      <c r="F7" s="148">
        <f>SUM(C7,D7)</f>
        <v>14.3</v>
      </c>
      <c r="G7" s="147"/>
      <c r="H7" s="145"/>
      <c r="I7" s="153" t="s">
        <v>298</v>
      </c>
      <c r="J7" s="145">
        <v>14.3</v>
      </c>
      <c r="K7" s="144"/>
    </row>
    <row r="8" spans="1:11" ht="15.75" x14ac:dyDescent="0.25">
      <c r="A8" s="149">
        <v>4</v>
      </c>
      <c r="B8" s="152" t="s">
        <v>297</v>
      </c>
      <c r="C8" s="145"/>
      <c r="D8" s="145">
        <v>19.73</v>
      </c>
      <c r="E8" s="146" t="s">
        <v>292</v>
      </c>
      <c r="F8" s="148">
        <f>SUM(C8,D8)</f>
        <v>19.73</v>
      </c>
      <c r="G8" s="147"/>
      <c r="H8" s="145"/>
      <c r="I8" s="146" t="s">
        <v>292</v>
      </c>
      <c r="J8" s="145">
        <v>19.73</v>
      </c>
      <c r="K8" s="144"/>
    </row>
    <row r="9" spans="1:11" ht="15.75" x14ac:dyDescent="0.25">
      <c r="A9" s="149">
        <v>5</v>
      </c>
      <c r="B9" s="152" t="s">
        <v>296</v>
      </c>
      <c r="C9" s="145"/>
      <c r="D9" s="145">
        <v>239.9</v>
      </c>
      <c r="E9" s="146" t="s">
        <v>292</v>
      </c>
      <c r="F9" s="148">
        <f>SUM(C9,D9)</f>
        <v>239.9</v>
      </c>
      <c r="G9" s="147"/>
      <c r="H9" s="145"/>
      <c r="I9" s="146" t="s">
        <v>292</v>
      </c>
      <c r="J9" s="145">
        <v>239.9</v>
      </c>
      <c r="K9" s="144"/>
    </row>
    <row r="10" spans="1:11" ht="15.75" x14ac:dyDescent="0.25">
      <c r="A10" s="149">
        <v>6</v>
      </c>
      <c r="B10" s="152" t="s">
        <v>295</v>
      </c>
      <c r="C10" s="145"/>
      <c r="D10" s="145">
        <v>310.7</v>
      </c>
      <c r="E10" s="146" t="s">
        <v>292</v>
      </c>
      <c r="F10" s="148">
        <f>SUM(C10,D10)</f>
        <v>310.7</v>
      </c>
      <c r="G10" s="150"/>
      <c r="H10" s="145"/>
      <c r="I10" s="146" t="s">
        <v>292</v>
      </c>
      <c r="J10" s="145">
        <v>310.7</v>
      </c>
      <c r="K10" s="144"/>
    </row>
    <row r="11" spans="1:11" ht="28.5" x14ac:dyDescent="0.25">
      <c r="A11" s="149">
        <v>7</v>
      </c>
      <c r="B11" s="152" t="s">
        <v>294</v>
      </c>
      <c r="C11" s="145"/>
      <c r="D11" s="145">
        <v>395.05</v>
      </c>
      <c r="E11" s="146" t="s">
        <v>292</v>
      </c>
      <c r="F11" s="148">
        <f>SUM(C11,D11)</f>
        <v>395.05</v>
      </c>
      <c r="G11" s="150"/>
      <c r="H11" s="145"/>
      <c r="I11" s="146" t="s">
        <v>292</v>
      </c>
      <c r="J11" s="145">
        <v>395.05</v>
      </c>
      <c r="K11" s="144"/>
    </row>
    <row r="12" spans="1:11" ht="57" x14ac:dyDescent="0.25">
      <c r="A12" s="149">
        <v>8</v>
      </c>
      <c r="B12" s="152" t="s">
        <v>293</v>
      </c>
      <c r="C12" s="145"/>
      <c r="D12" s="145">
        <v>298.64</v>
      </c>
      <c r="E12" s="146" t="s">
        <v>292</v>
      </c>
      <c r="F12" s="148">
        <f>SUM(C12,D12)</f>
        <v>298.64</v>
      </c>
      <c r="G12" s="147"/>
      <c r="H12" s="145"/>
      <c r="I12" s="146" t="s">
        <v>292</v>
      </c>
      <c r="J12" s="145">
        <v>298.64</v>
      </c>
      <c r="K12" s="144"/>
    </row>
    <row r="13" spans="1:11" ht="31.5" x14ac:dyDescent="0.25">
      <c r="A13" s="149">
        <v>9</v>
      </c>
      <c r="B13" s="146" t="s">
        <v>218</v>
      </c>
      <c r="C13" s="145"/>
      <c r="D13" s="145">
        <v>40.270000000000003</v>
      </c>
      <c r="E13" s="146" t="s">
        <v>291</v>
      </c>
      <c r="F13" s="148">
        <f>SUM(C13,D13)</f>
        <v>40.270000000000003</v>
      </c>
      <c r="G13" s="147"/>
      <c r="H13" s="145"/>
      <c r="I13" s="146" t="s">
        <v>291</v>
      </c>
      <c r="J13" s="145">
        <v>40.270000000000003</v>
      </c>
      <c r="K13" s="144"/>
    </row>
    <row r="14" spans="1:11" ht="15" customHeight="1" x14ac:dyDescent="0.25">
      <c r="A14" s="150">
        <v>10</v>
      </c>
      <c r="B14" s="147" t="s">
        <v>35</v>
      </c>
      <c r="C14" s="145">
        <v>138.87</v>
      </c>
      <c r="D14" s="145"/>
      <c r="E14" s="146"/>
      <c r="F14" s="148">
        <f>SUM(C14,D14)</f>
        <v>138.87</v>
      </c>
      <c r="G14" s="147">
        <v>2210</v>
      </c>
      <c r="H14" s="145">
        <v>12.36</v>
      </c>
      <c r="I14" s="146" t="s">
        <v>290</v>
      </c>
      <c r="J14" s="145"/>
      <c r="K14" s="144"/>
    </row>
    <row r="15" spans="1:11" ht="31.5" x14ac:dyDescent="0.25">
      <c r="A15" s="149">
        <v>11</v>
      </c>
      <c r="B15" s="151" t="s">
        <v>289</v>
      </c>
      <c r="C15" s="145">
        <v>100</v>
      </c>
      <c r="D15" s="145"/>
      <c r="E15" s="146"/>
      <c r="F15" s="148">
        <f>SUM(C15,D15)</f>
        <v>100</v>
      </c>
      <c r="G15" s="147">
        <v>3110</v>
      </c>
      <c r="H15" s="145">
        <v>100</v>
      </c>
      <c r="I15" s="146" t="s">
        <v>288</v>
      </c>
      <c r="J15" s="145"/>
      <c r="K15" s="144"/>
    </row>
    <row r="16" spans="1:11" ht="31.5" x14ac:dyDescent="0.25">
      <c r="A16" s="149"/>
      <c r="B16" s="151"/>
      <c r="C16" s="145"/>
      <c r="D16" s="145"/>
      <c r="E16" s="146"/>
      <c r="F16" s="148"/>
      <c r="G16" s="147">
        <v>2210</v>
      </c>
      <c r="H16" s="145">
        <v>11.352</v>
      </c>
      <c r="I16" s="146" t="s">
        <v>287</v>
      </c>
      <c r="J16" s="145"/>
      <c r="K16" s="144"/>
    </row>
    <row r="17" spans="1:11" ht="47.25" x14ac:dyDescent="0.25">
      <c r="A17" s="149"/>
      <c r="B17" s="147"/>
      <c r="C17" s="145"/>
      <c r="D17" s="145"/>
      <c r="E17" s="146"/>
      <c r="F17" s="148">
        <f>SUM(C17,D17)</f>
        <v>0</v>
      </c>
      <c r="G17" s="147">
        <v>2210</v>
      </c>
      <c r="H17" s="145">
        <v>43.003</v>
      </c>
      <c r="I17" s="146" t="s">
        <v>286</v>
      </c>
      <c r="J17" s="145"/>
      <c r="K17" s="144"/>
    </row>
    <row r="18" spans="1:11" ht="15.75" x14ac:dyDescent="0.25">
      <c r="A18" s="149"/>
      <c r="B18" s="147"/>
      <c r="C18" s="145"/>
      <c r="D18" s="145"/>
      <c r="E18" s="146"/>
      <c r="F18" s="148">
        <f>SUM(C18,D18)</f>
        <v>0</v>
      </c>
      <c r="G18" s="147">
        <v>2210</v>
      </c>
      <c r="H18" s="145">
        <v>19</v>
      </c>
      <c r="I18" s="146" t="s">
        <v>285</v>
      </c>
      <c r="J18" s="145"/>
      <c r="K18" s="144"/>
    </row>
    <row r="19" spans="1:11" ht="15.75" x14ac:dyDescent="0.25">
      <c r="A19" s="149"/>
      <c r="B19" s="147"/>
      <c r="C19" s="145"/>
      <c r="D19" s="145"/>
      <c r="E19" s="146"/>
      <c r="F19" s="148">
        <f>SUM(C19,D19)</f>
        <v>0</v>
      </c>
      <c r="G19" s="147">
        <v>2210</v>
      </c>
      <c r="H19" s="145">
        <v>24.2</v>
      </c>
      <c r="I19" s="146" t="s">
        <v>284</v>
      </c>
      <c r="J19" s="145"/>
      <c r="K19" s="144"/>
    </row>
    <row r="20" spans="1:11" ht="31.5" x14ac:dyDescent="0.25">
      <c r="A20" s="149"/>
      <c r="B20" s="147"/>
      <c r="C20" s="145"/>
      <c r="D20" s="145"/>
      <c r="E20" s="146"/>
      <c r="F20" s="148">
        <f>SUM(C20,D20)</f>
        <v>0</v>
      </c>
      <c r="G20" s="147">
        <v>2240</v>
      </c>
      <c r="H20" s="145">
        <v>31.05</v>
      </c>
      <c r="I20" s="146" t="s">
        <v>283</v>
      </c>
      <c r="J20" s="145"/>
      <c r="K20" s="144"/>
    </row>
    <row r="21" spans="1:11" ht="47.25" x14ac:dyDescent="0.25">
      <c r="A21" s="149"/>
      <c r="B21" s="147"/>
      <c r="C21" s="145"/>
      <c r="D21" s="145"/>
      <c r="E21" s="146"/>
      <c r="F21" s="148">
        <f>SUM(C21,D21)</f>
        <v>0</v>
      </c>
      <c r="G21" s="147">
        <v>2240</v>
      </c>
      <c r="H21" s="145">
        <v>2.74</v>
      </c>
      <c r="I21" s="146" t="s">
        <v>282</v>
      </c>
      <c r="J21" s="145"/>
      <c r="K21" s="144"/>
    </row>
    <row r="22" spans="1:11" ht="63" x14ac:dyDescent="0.25">
      <c r="A22" s="149"/>
      <c r="B22" s="147"/>
      <c r="C22" s="145"/>
      <c r="D22" s="145"/>
      <c r="E22" s="146"/>
      <c r="F22" s="148">
        <f>SUM(C22,D22)</f>
        <v>0</v>
      </c>
      <c r="G22" s="147">
        <v>2240</v>
      </c>
      <c r="H22" s="145">
        <v>41</v>
      </c>
      <c r="I22" s="146" t="s">
        <v>281</v>
      </c>
      <c r="J22" s="145"/>
      <c r="K22" s="144"/>
    </row>
    <row r="23" spans="1:11" ht="31.5" x14ac:dyDescent="0.25">
      <c r="A23" s="150"/>
      <c r="B23" s="147"/>
      <c r="C23" s="145"/>
      <c r="D23" s="145"/>
      <c r="E23" s="146"/>
      <c r="F23" s="148">
        <f>SUM(C23,D23)</f>
        <v>0</v>
      </c>
      <c r="G23" s="147">
        <v>2240</v>
      </c>
      <c r="H23" s="145">
        <v>49.8</v>
      </c>
      <c r="I23" s="146" t="s">
        <v>280</v>
      </c>
      <c r="J23" s="145"/>
      <c r="K23" s="144"/>
    </row>
    <row r="24" spans="1:11" ht="31.5" x14ac:dyDescent="0.25">
      <c r="A24" s="150"/>
      <c r="B24" s="147"/>
      <c r="C24" s="145"/>
      <c r="D24" s="145"/>
      <c r="E24" s="146"/>
      <c r="F24" s="148">
        <f>SUM(C24,D24)</f>
        <v>0</v>
      </c>
      <c r="G24" s="147">
        <v>2240</v>
      </c>
      <c r="H24" s="145">
        <v>6.7</v>
      </c>
      <c r="I24" s="146" t="s">
        <v>279</v>
      </c>
      <c r="J24" s="145"/>
      <c r="K24" s="144"/>
    </row>
    <row r="25" spans="1:11" ht="78.75" x14ac:dyDescent="0.25">
      <c r="A25" s="149"/>
      <c r="B25" s="147"/>
      <c r="C25" s="145"/>
      <c r="D25" s="145"/>
      <c r="E25" s="146"/>
      <c r="F25" s="148">
        <f>SUM(C25,D25)</f>
        <v>0</v>
      </c>
      <c r="G25" s="147">
        <v>2240</v>
      </c>
      <c r="H25" s="145">
        <v>6.59</v>
      </c>
      <c r="I25" s="146" t="s">
        <v>277</v>
      </c>
      <c r="J25" s="145"/>
      <c r="K25" s="144"/>
    </row>
    <row r="26" spans="1:11" ht="63" x14ac:dyDescent="0.25">
      <c r="A26" s="149"/>
      <c r="B26" s="147"/>
      <c r="C26" s="145"/>
      <c r="D26" s="145"/>
      <c r="E26" s="146"/>
      <c r="F26" s="148">
        <f>SUM(C26,D26)</f>
        <v>0</v>
      </c>
      <c r="G26" s="147">
        <v>2240</v>
      </c>
      <c r="H26" s="145">
        <v>16.100000000000001</v>
      </c>
      <c r="I26" s="146" t="s">
        <v>278</v>
      </c>
      <c r="J26" s="145"/>
      <c r="K26" s="144"/>
    </row>
    <row r="27" spans="1:11" ht="78.75" x14ac:dyDescent="0.25">
      <c r="A27" s="149"/>
      <c r="B27" s="147"/>
      <c r="C27" s="145"/>
      <c r="D27" s="145"/>
      <c r="E27" s="146"/>
      <c r="F27" s="148">
        <f>SUM(C27,D27)</f>
        <v>0</v>
      </c>
      <c r="G27" s="147">
        <v>2240</v>
      </c>
      <c r="H27" s="145">
        <v>37.44</v>
      </c>
      <c r="I27" s="146" t="s">
        <v>277</v>
      </c>
      <c r="J27" s="145"/>
      <c r="K27" s="144"/>
    </row>
    <row r="28" spans="1:11" ht="15.75" x14ac:dyDescent="0.25">
      <c r="A28" s="143"/>
      <c r="B28" s="142" t="s">
        <v>36</v>
      </c>
      <c r="C28" s="138">
        <f>SUM(C5:C27)</f>
        <v>238.87</v>
      </c>
      <c r="D28" s="138">
        <f>SUM(D5:D27)</f>
        <v>1347.0900000000001</v>
      </c>
      <c r="E28" s="139"/>
      <c r="F28" s="141">
        <f>SUM(C28,D28)</f>
        <v>1585.96</v>
      </c>
      <c r="G28" s="140"/>
      <c r="H28" s="138">
        <f>SUM(H5:H27)</f>
        <v>401.33500000000004</v>
      </c>
      <c r="I28" s="139"/>
      <c r="J28" s="138">
        <f>SUM(J5:J27)</f>
        <v>1347.0900000000001</v>
      </c>
      <c r="K28" s="137">
        <f>C28-H28</f>
        <v>-162.46500000000003</v>
      </c>
    </row>
    <row r="31" spans="1:11" ht="15.75" x14ac:dyDescent="0.25">
      <c r="B31" s="136" t="s">
        <v>55</v>
      </c>
      <c r="F31" s="25"/>
      <c r="G31" s="30" t="s">
        <v>276</v>
      </c>
      <c r="H31" s="135"/>
    </row>
    <row r="32" spans="1:11" x14ac:dyDescent="0.25">
      <c r="B32" s="136"/>
      <c r="F32" s="28" t="s">
        <v>39</v>
      </c>
      <c r="G32" s="29"/>
      <c r="H32" s="29"/>
    </row>
    <row r="33" spans="2:8" ht="15.75" x14ac:dyDescent="0.25">
      <c r="B33" s="136" t="s">
        <v>40</v>
      </c>
      <c r="F33" s="25"/>
      <c r="G33" s="30" t="s">
        <v>275</v>
      </c>
      <c r="H33" s="135"/>
    </row>
    <row r="34" spans="2:8" x14ac:dyDescent="0.25">
      <c r="F34" s="28" t="s">
        <v>39</v>
      </c>
      <c r="G34" s="29"/>
      <c r="H34" s="29"/>
    </row>
  </sheetData>
  <mergeCells count="10">
    <mergeCell ref="B1:J1"/>
    <mergeCell ref="A2:K2"/>
    <mergeCell ref="A3:A4"/>
    <mergeCell ref="B3:B4"/>
    <mergeCell ref="F3:F4"/>
    <mergeCell ref="K3:K4"/>
    <mergeCell ref="C3:E3"/>
    <mergeCell ref="G3:J3"/>
    <mergeCell ref="G31:H31"/>
    <mergeCell ref="G33:H33"/>
  </mergeCells>
  <printOptions horizontalCentered="1" verticalCentered="1"/>
  <pageMargins left="0" right="0" top="0" bottom="0" header="0" footer="0"/>
  <pageSetup paperSize="9" scale="46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="90" zoomScaleNormal="90" workbookViewId="0">
      <selection activeCell="N4" sqref="N4"/>
    </sheetView>
  </sheetViews>
  <sheetFormatPr defaultRowHeight="15" x14ac:dyDescent="0.25"/>
  <cols>
    <col min="1" max="1" width="4.5703125" customWidth="1"/>
    <col min="2" max="2" width="35.42578125" customWidth="1"/>
    <col min="3" max="3" width="10" customWidth="1"/>
    <col min="4" max="4" width="8.85546875" customWidth="1"/>
    <col min="5" max="5" width="22.7109375" customWidth="1"/>
    <col min="6" max="6" width="11.42578125" customWidth="1"/>
    <col min="7" max="7" width="14.5703125" customWidth="1"/>
    <col min="8" max="8" width="13" customWidth="1"/>
    <col min="9" max="9" width="24.5703125" customWidth="1"/>
    <col min="10" max="10" width="13.85546875" customWidth="1"/>
    <col min="11" max="11" width="15.42578125" customWidth="1"/>
  </cols>
  <sheetData>
    <row r="1" spans="1:11" ht="15.75" x14ac:dyDescent="0.25">
      <c r="A1" s="2"/>
      <c r="B1" s="184" t="s">
        <v>328</v>
      </c>
      <c r="D1" s="183"/>
      <c r="E1" s="183"/>
      <c r="F1" s="183"/>
      <c r="G1" s="183"/>
      <c r="H1" s="183"/>
      <c r="I1" s="183"/>
      <c r="J1" s="183"/>
      <c r="K1" s="2"/>
    </row>
    <row r="2" spans="1:11" ht="15.75" x14ac:dyDescent="0.25">
      <c r="A2" s="182" t="s">
        <v>327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</row>
    <row r="3" spans="1:11" ht="25.5" customHeight="1" x14ac:dyDescent="0.25">
      <c r="A3" s="37" t="s">
        <v>3</v>
      </c>
      <c r="B3" s="37" t="s">
        <v>4</v>
      </c>
      <c r="C3" s="38" t="s">
        <v>5</v>
      </c>
      <c r="D3" s="38"/>
      <c r="E3" s="38"/>
      <c r="F3" s="38" t="s">
        <v>6</v>
      </c>
      <c r="G3" s="38" t="s">
        <v>7</v>
      </c>
      <c r="H3" s="38"/>
      <c r="I3" s="38"/>
      <c r="J3" s="38"/>
      <c r="K3" s="39" t="s">
        <v>8</v>
      </c>
    </row>
    <row r="4" spans="1:11" ht="153.75" customHeight="1" x14ac:dyDescent="0.25">
      <c r="A4" s="37"/>
      <c r="B4" s="37"/>
      <c r="C4" s="6" t="s">
        <v>9</v>
      </c>
      <c r="D4" s="6" t="s">
        <v>10</v>
      </c>
      <c r="E4" s="6" t="s">
        <v>11</v>
      </c>
      <c r="F4" s="38"/>
      <c r="G4" s="7" t="s">
        <v>12</v>
      </c>
      <c r="H4" s="6" t="s">
        <v>13</v>
      </c>
      <c r="I4" s="6" t="s">
        <v>14</v>
      </c>
      <c r="J4" s="6" t="s">
        <v>13</v>
      </c>
      <c r="K4" s="39"/>
    </row>
    <row r="5" spans="1:11" x14ac:dyDescent="0.25">
      <c r="A5" s="6">
        <v>1</v>
      </c>
      <c r="B5" s="176" t="s">
        <v>35</v>
      </c>
      <c r="C5" s="177">
        <v>452.47</v>
      </c>
      <c r="D5" s="177"/>
      <c r="E5" s="178"/>
      <c r="F5" s="174">
        <f>SUM(C5,D5)</f>
        <v>452.47</v>
      </c>
      <c r="G5" s="176"/>
      <c r="H5" s="177"/>
      <c r="I5" s="178"/>
      <c r="J5" s="177"/>
      <c r="K5" s="171"/>
    </row>
    <row r="6" spans="1:11" ht="30" customHeight="1" x14ac:dyDescent="0.25">
      <c r="A6" s="6">
        <v>2</v>
      </c>
      <c r="B6" s="176" t="s">
        <v>326</v>
      </c>
      <c r="C6" s="177"/>
      <c r="D6" s="177">
        <v>104.19</v>
      </c>
      <c r="E6" s="178" t="s">
        <v>325</v>
      </c>
      <c r="F6" s="174">
        <f>SUM(C6,D6)</f>
        <v>104.19</v>
      </c>
      <c r="G6" s="176"/>
      <c r="H6" s="177"/>
      <c r="I6" s="178" t="s">
        <v>325</v>
      </c>
      <c r="J6" s="177">
        <v>104.19</v>
      </c>
      <c r="K6" s="171"/>
    </row>
    <row r="7" spans="1:11" ht="27.75" customHeight="1" x14ac:dyDescent="0.25">
      <c r="A7" s="6">
        <v>3</v>
      </c>
      <c r="B7" s="180" t="s">
        <v>324</v>
      </c>
      <c r="C7" s="177"/>
      <c r="D7" s="177">
        <v>18.2</v>
      </c>
      <c r="E7" s="178" t="s">
        <v>323</v>
      </c>
      <c r="F7" s="174">
        <f>SUM(C7,D7)</f>
        <v>18.2</v>
      </c>
      <c r="G7" s="176"/>
      <c r="H7" s="177"/>
      <c r="I7" s="178" t="s">
        <v>16</v>
      </c>
      <c r="J7" s="177">
        <v>18.2</v>
      </c>
      <c r="K7" s="171"/>
    </row>
    <row r="8" spans="1:11" x14ac:dyDescent="0.25">
      <c r="A8" s="6">
        <v>4</v>
      </c>
      <c r="B8" s="180" t="s">
        <v>322</v>
      </c>
      <c r="C8" s="177"/>
      <c r="D8" s="177">
        <v>9.48</v>
      </c>
      <c r="E8" s="178" t="s">
        <v>16</v>
      </c>
      <c r="F8" s="174">
        <f>SUM(C8,D8)</f>
        <v>9.48</v>
      </c>
      <c r="G8" s="176"/>
      <c r="H8" s="177"/>
      <c r="I8" s="178" t="s">
        <v>16</v>
      </c>
      <c r="J8" s="177">
        <v>9.48</v>
      </c>
      <c r="K8" s="171"/>
    </row>
    <row r="9" spans="1:11" x14ac:dyDescent="0.25">
      <c r="A9" s="6">
        <v>5</v>
      </c>
      <c r="B9" s="180" t="s">
        <v>321</v>
      </c>
      <c r="C9" s="177"/>
      <c r="D9" s="177">
        <v>125.20699999999999</v>
      </c>
      <c r="E9" s="178" t="s">
        <v>16</v>
      </c>
      <c r="F9" s="174">
        <f>SUM(C9,D9)</f>
        <v>125.20699999999999</v>
      </c>
      <c r="G9" s="176"/>
      <c r="H9" s="177"/>
      <c r="I9" s="178" t="s">
        <v>16</v>
      </c>
      <c r="J9" s="177">
        <v>125.21</v>
      </c>
      <c r="K9" s="171"/>
    </row>
    <row r="10" spans="1:11" ht="26.25" x14ac:dyDescent="0.25">
      <c r="A10" s="6">
        <v>6</v>
      </c>
      <c r="B10" s="176" t="s">
        <v>320</v>
      </c>
      <c r="C10" s="177"/>
      <c r="D10" s="177">
        <v>2894.4290000000001</v>
      </c>
      <c r="E10" s="178" t="s">
        <v>319</v>
      </c>
      <c r="F10" s="174">
        <f>SUM(C10,D10)</f>
        <v>2894.4290000000001</v>
      </c>
      <c r="G10" s="179"/>
      <c r="H10" s="177"/>
      <c r="I10" s="178" t="s">
        <v>319</v>
      </c>
      <c r="J10" s="177">
        <v>2894.43</v>
      </c>
      <c r="K10" s="171"/>
    </row>
    <row r="11" spans="1:11" x14ac:dyDescent="0.25">
      <c r="A11" s="6">
        <v>7</v>
      </c>
      <c r="B11" s="176" t="s">
        <v>35</v>
      </c>
      <c r="C11" s="177"/>
      <c r="D11" s="177">
        <v>1488.29</v>
      </c>
      <c r="E11" s="178" t="s">
        <v>309</v>
      </c>
      <c r="F11" s="174">
        <f>SUM(C11,D11)</f>
        <v>1488.29</v>
      </c>
      <c r="G11" s="179"/>
      <c r="H11" s="177"/>
      <c r="I11" s="178" t="s">
        <v>309</v>
      </c>
      <c r="J11" s="177">
        <v>1488.29</v>
      </c>
      <c r="K11" s="171"/>
    </row>
    <row r="12" spans="1:11" ht="26.25" x14ac:dyDescent="0.25">
      <c r="A12" s="6">
        <v>8</v>
      </c>
      <c r="B12" s="180" t="s">
        <v>318</v>
      </c>
      <c r="C12" s="177"/>
      <c r="D12" s="177">
        <v>5.37</v>
      </c>
      <c r="E12" s="178" t="s">
        <v>311</v>
      </c>
      <c r="F12" s="174">
        <f>SUM(C12,D12)</f>
        <v>5.37</v>
      </c>
      <c r="G12" s="176"/>
      <c r="H12" s="177"/>
      <c r="I12" s="178" t="s">
        <v>311</v>
      </c>
      <c r="J12" s="177">
        <v>5.37</v>
      </c>
      <c r="K12" s="171"/>
    </row>
    <row r="13" spans="1:11" ht="26.25" x14ac:dyDescent="0.25">
      <c r="A13" s="179">
        <v>9</v>
      </c>
      <c r="B13" s="176" t="s">
        <v>317</v>
      </c>
      <c r="C13" s="177"/>
      <c r="D13" s="177">
        <v>114.48</v>
      </c>
      <c r="E13" s="178" t="s">
        <v>311</v>
      </c>
      <c r="F13" s="174">
        <f>SUM(C13,D13)</f>
        <v>114.48</v>
      </c>
      <c r="G13" s="176"/>
      <c r="H13" s="177"/>
      <c r="I13" s="178" t="s">
        <v>311</v>
      </c>
      <c r="J13" s="177">
        <v>114.48</v>
      </c>
      <c r="K13" s="171"/>
    </row>
    <row r="14" spans="1:11" ht="26.25" x14ac:dyDescent="0.25">
      <c r="A14" s="179">
        <v>10</v>
      </c>
      <c r="B14" s="176" t="s">
        <v>316</v>
      </c>
      <c r="C14" s="177"/>
      <c r="D14" s="177">
        <v>4.3499999999999996</v>
      </c>
      <c r="E14" s="178" t="s">
        <v>315</v>
      </c>
      <c r="F14" s="174">
        <f>SUM(C14,D14)</f>
        <v>4.3499999999999996</v>
      </c>
      <c r="G14" s="176"/>
      <c r="H14" s="177"/>
      <c r="I14" s="178" t="s">
        <v>315</v>
      </c>
      <c r="J14" s="177">
        <v>4.3499999999999996</v>
      </c>
      <c r="K14" s="171"/>
    </row>
    <row r="15" spans="1:11" ht="25.5" customHeight="1" x14ac:dyDescent="0.25">
      <c r="A15" s="6">
        <v>11</v>
      </c>
      <c r="B15" s="176" t="s">
        <v>314</v>
      </c>
      <c r="C15" s="177"/>
      <c r="D15" s="177">
        <v>32</v>
      </c>
      <c r="E15" s="178" t="s">
        <v>309</v>
      </c>
      <c r="F15" s="174">
        <f>SUM(C15,D15)</f>
        <v>32</v>
      </c>
      <c r="G15" s="176"/>
      <c r="H15" s="177"/>
      <c r="I15" s="178" t="s">
        <v>309</v>
      </c>
      <c r="J15" s="177">
        <v>32</v>
      </c>
      <c r="K15" s="171"/>
    </row>
    <row r="16" spans="1:11" x14ac:dyDescent="0.25">
      <c r="A16" s="6">
        <v>12</v>
      </c>
      <c r="B16" s="176" t="s">
        <v>313</v>
      </c>
      <c r="C16" s="177"/>
      <c r="D16" s="177">
        <v>41.35</v>
      </c>
      <c r="E16" s="178" t="s">
        <v>312</v>
      </c>
      <c r="F16" s="174">
        <f>SUM(C16,D16)</f>
        <v>41.35</v>
      </c>
      <c r="G16" s="176"/>
      <c r="H16" s="177"/>
      <c r="I16" s="178" t="s">
        <v>312</v>
      </c>
      <c r="J16" s="177">
        <v>41.35</v>
      </c>
      <c r="K16" s="171"/>
    </row>
    <row r="17" spans="1:11" ht="26.25" x14ac:dyDescent="0.25">
      <c r="A17" s="179">
        <v>13</v>
      </c>
      <c r="B17" s="176" t="s">
        <v>266</v>
      </c>
      <c r="C17" s="177"/>
      <c r="D17" s="177">
        <v>17.559000000000001</v>
      </c>
      <c r="E17" s="178" t="s">
        <v>311</v>
      </c>
      <c r="F17" s="174">
        <f>SUM(C17,D17)</f>
        <v>17.559000000000001</v>
      </c>
      <c r="G17" s="176"/>
      <c r="H17" s="177"/>
      <c r="I17" s="178" t="s">
        <v>311</v>
      </c>
      <c r="J17" s="177">
        <v>17.559000000000001</v>
      </c>
      <c r="K17" s="171"/>
    </row>
    <row r="18" spans="1:11" x14ac:dyDescent="0.25">
      <c r="A18" s="179">
        <v>15</v>
      </c>
      <c r="B18" s="176" t="s">
        <v>35</v>
      </c>
      <c r="C18" s="177"/>
      <c r="D18" s="177">
        <v>49.93</v>
      </c>
      <c r="E18" s="178" t="s">
        <v>16</v>
      </c>
      <c r="F18" s="174">
        <f>SUM(C18,D18)</f>
        <v>49.93</v>
      </c>
      <c r="G18" s="176"/>
      <c r="H18" s="177"/>
      <c r="I18" s="178" t="s">
        <v>16</v>
      </c>
      <c r="J18" s="177">
        <v>49.93</v>
      </c>
      <c r="K18" s="171"/>
    </row>
    <row r="19" spans="1:11" x14ac:dyDescent="0.25">
      <c r="A19" s="6">
        <v>16</v>
      </c>
      <c r="B19" s="176" t="s">
        <v>310</v>
      </c>
      <c r="C19" s="177"/>
      <c r="D19" s="177">
        <v>2985</v>
      </c>
      <c r="E19" s="178" t="s">
        <v>309</v>
      </c>
      <c r="F19" s="174">
        <f>SUM(C19,D19)</f>
        <v>2985</v>
      </c>
      <c r="G19" s="176"/>
      <c r="H19" s="177"/>
      <c r="I19" s="178" t="s">
        <v>309</v>
      </c>
      <c r="J19" s="177">
        <v>2985</v>
      </c>
      <c r="K19" s="171"/>
    </row>
    <row r="20" spans="1:11" x14ac:dyDescent="0.25">
      <c r="A20" s="179">
        <v>17</v>
      </c>
      <c r="B20" s="176" t="s">
        <v>35</v>
      </c>
      <c r="C20" s="177"/>
      <c r="D20" s="177">
        <v>32.94</v>
      </c>
      <c r="E20" s="178" t="s">
        <v>309</v>
      </c>
      <c r="F20" s="174">
        <f>SUM(C20,D20)</f>
        <v>32.94</v>
      </c>
      <c r="G20" s="176"/>
      <c r="H20" s="177"/>
      <c r="I20" s="178" t="s">
        <v>309</v>
      </c>
      <c r="J20" s="177">
        <v>32.94</v>
      </c>
      <c r="K20" s="171"/>
    </row>
    <row r="21" spans="1:11" x14ac:dyDescent="0.25">
      <c r="A21" s="175">
        <v>18</v>
      </c>
      <c r="B21" s="176" t="s">
        <v>35</v>
      </c>
      <c r="C21" s="172"/>
      <c r="D21" s="172">
        <v>9.18</v>
      </c>
      <c r="E21" s="173" t="s">
        <v>308</v>
      </c>
      <c r="F21" s="174">
        <f>SUM(C21,D21)</f>
        <v>9.18</v>
      </c>
      <c r="G21" s="170"/>
      <c r="H21" s="172"/>
      <c r="I21" s="173" t="s">
        <v>308</v>
      </c>
      <c r="J21" s="172">
        <v>9.18</v>
      </c>
      <c r="K21" s="171"/>
    </row>
    <row r="22" spans="1:11" x14ac:dyDescent="0.25">
      <c r="A22" s="175"/>
      <c r="B22" s="170"/>
      <c r="C22" s="172"/>
      <c r="D22" s="172"/>
      <c r="E22" s="173"/>
      <c r="F22" s="174">
        <f>SUM(C22,D22)</f>
        <v>0</v>
      </c>
      <c r="G22" s="170"/>
      <c r="H22" s="172"/>
      <c r="I22" s="173"/>
      <c r="J22" s="172"/>
      <c r="K22" s="171"/>
    </row>
    <row r="23" spans="1:11" x14ac:dyDescent="0.25">
      <c r="A23" s="175"/>
      <c r="B23" s="170"/>
      <c r="C23" s="172"/>
      <c r="D23" s="172"/>
      <c r="E23" s="173"/>
      <c r="F23" s="174">
        <f>SUM(C23,D23)</f>
        <v>0</v>
      </c>
      <c r="G23" s="170"/>
      <c r="H23" s="172"/>
      <c r="I23" s="173"/>
      <c r="J23" s="172"/>
      <c r="K23" s="171"/>
    </row>
    <row r="24" spans="1:11" x14ac:dyDescent="0.25">
      <c r="A24" s="170"/>
      <c r="B24" s="169" t="s">
        <v>36</v>
      </c>
      <c r="C24" s="165">
        <f>SUM(C5:C23)</f>
        <v>452.47</v>
      </c>
      <c r="D24" s="165">
        <f>SUM(D5:D23)</f>
        <v>7931.9550000000008</v>
      </c>
      <c r="E24" s="166"/>
      <c r="F24" s="168">
        <f>SUM(C24,D24)</f>
        <v>8384.4250000000011</v>
      </c>
      <c r="G24" s="167"/>
      <c r="H24" s="165">
        <f>SUM(H5:H23)</f>
        <v>0</v>
      </c>
      <c r="I24" s="166"/>
      <c r="J24" s="165">
        <f>SUM(J5:J23)</f>
        <v>7931.9589999999998</v>
      </c>
      <c r="K24" s="164">
        <f>C24-H24</f>
        <v>452.47</v>
      </c>
    </row>
    <row r="26" spans="1:11" ht="15.75" x14ac:dyDescent="0.25">
      <c r="B26" s="24" t="s">
        <v>55</v>
      </c>
      <c r="F26" s="25"/>
      <c r="G26" s="30" t="s">
        <v>307</v>
      </c>
      <c r="H26" s="31"/>
    </row>
    <row r="27" spans="1:11" x14ac:dyDescent="0.25">
      <c r="B27" s="24"/>
      <c r="F27" s="28" t="s">
        <v>39</v>
      </c>
      <c r="G27" s="29"/>
      <c r="H27" s="29"/>
    </row>
    <row r="28" spans="1:11" ht="15.75" x14ac:dyDescent="0.25">
      <c r="B28" s="24" t="s">
        <v>40</v>
      </c>
      <c r="F28" s="25"/>
      <c r="G28" s="30" t="s">
        <v>306</v>
      </c>
      <c r="H28" s="31"/>
    </row>
    <row r="29" spans="1:11" x14ac:dyDescent="0.25">
      <c r="F29" s="28" t="s">
        <v>39</v>
      </c>
      <c r="G29" s="29"/>
      <c r="H29" s="29"/>
    </row>
  </sheetData>
  <mergeCells count="9">
    <mergeCell ref="G26:H26"/>
    <mergeCell ref="G28:H28"/>
    <mergeCell ref="A2:K2"/>
    <mergeCell ref="A3:A4"/>
    <mergeCell ref="B3:B4"/>
    <mergeCell ref="C3:E3"/>
    <mergeCell ref="F3:F4"/>
    <mergeCell ref="G3:J3"/>
    <mergeCell ref="K3:K4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view="pageBreakPreview" zoomScale="90" zoomScaleNormal="100" zoomScaleSheetLayoutView="90" workbookViewId="0"/>
  </sheetViews>
  <sheetFormatPr defaultRowHeight="12.75" x14ac:dyDescent="0.2"/>
  <cols>
    <col min="1" max="1" width="9.140625" style="185"/>
    <col min="2" max="2" width="22.5703125" style="185" customWidth="1"/>
    <col min="3" max="3" width="19.7109375" style="185" customWidth="1"/>
    <col min="4" max="4" width="19.5703125" style="185" customWidth="1"/>
    <col min="5" max="5" width="25.42578125" style="185" customWidth="1"/>
    <col min="6" max="6" width="18.7109375" style="185" customWidth="1"/>
    <col min="7" max="7" width="17.140625" style="185" customWidth="1"/>
    <col min="8" max="8" width="16.140625" style="185" customWidth="1"/>
    <col min="9" max="9" width="22.42578125" style="185" customWidth="1"/>
    <col min="10" max="10" width="17" style="185" customWidth="1"/>
    <col min="11" max="11" width="17.7109375" style="185" customWidth="1"/>
    <col min="12" max="16384" width="9.140625" style="185"/>
  </cols>
  <sheetData>
    <row r="1" spans="1:11" ht="105.6" customHeight="1" x14ac:dyDescent="0.2">
      <c r="A1" s="216"/>
      <c r="B1" s="218" t="s">
        <v>346</v>
      </c>
      <c r="C1" s="217"/>
      <c r="D1" s="217"/>
      <c r="E1" s="217"/>
      <c r="F1" s="217"/>
      <c r="G1" s="217"/>
      <c r="H1" s="217"/>
      <c r="I1" s="217"/>
      <c r="J1" s="217"/>
      <c r="K1" s="216"/>
    </row>
    <row r="2" spans="1:11" ht="37.15" customHeight="1" x14ac:dyDescent="0.2">
      <c r="A2" s="214" t="s">
        <v>3</v>
      </c>
      <c r="B2" s="215" t="s">
        <v>4</v>
      </c>
      <c r="C2" s="212" t="s">
        <v>5</v>
      </c>
      <c r="D2" s="212"/>
      <c r="E2" s="212"/>
      <c r="F2" s="212" t="s">
        <v>6</v>
      </c>
      <c r="G2" s="212" t="s">
        <v>7</v>
      </c>
      <c r="H2" s="212"/>
      <c r="I2" s="212"/>
      <c r="J2" s="212"/>
      <c r="K2" s="209" t="s">
        <v>8</v>
      </c>
    </row>
    <row r="3" spans="1:11" ht="230.45" customHeight="1" x14ac:dyDescent="0.2">
      <c r="A3" s="214"/>
      <c r="B3" s="213"/>
      <c r="C3" s="196" t="s">
        <v>345</v>
      </c>
      <c r="D3" s="196" t="s">
        <v>10</v>
      </c>
      <c r="E3" s="210" t="s">
        <v>11</v>
      </c>
      <c r="F3" s="212"/>
      <c r="G3" s="211" t="s">
        <v>12</v>
      </c>
      <c r="H3" s="196" t="s">
        <v>344</v>
      </c>
      <c r="I3" s="210" t="s">
        <v>14</v>
      </c>
      <c r="J3" s="196" t="s">
        <v>13</v>
      </c>
      <c r="K3" s="209"/>
    </row>
    <row r="4" spans="1:11" ht="24" customHeight="1" x14ac:dyDescent="0.2">
      <c r="A4" s="198">
        <v>1</v>
      </c>
      <c r="B4" s="208" t="s">
        <v>343</v>
      </c>
      <c r="C4" s="201"/>
      <c r="D4" s="201">
        <v>211.8</v>
      </c>
      <c r="E4" s="204" t="s">
        <v>342</v>
      </c>
      <c r="F4" s="200">
        <v>211.8</v>
      </c>
      <c r="G4" s="207">
        <v>2210</v>
      </c>
      <c r="H4" s="201"/>
      <c r="I4" s="204" t="s">
        <v>342</v>
      </c>
      <c r="J4" s="200">
        <v>211.8</v>
      </c>
      <c r="K4" s="199"/>
    </row>
    <row r="5" spans="1:11" ht="66" customHeight="1" x14ac:dyDescent="0.25">
      <c r="A5" s="198">
        <v>2</v>
      </c>
      <c r="B5" s="205" t="s">
        <v>341</v>
      </c>
      <c r="C5" s="201"/>
      <c r="D5" s="201">
        <v>38.799999999999997</v>
      </c>
      <c r="E5" s="204" t="s">
        <v>340</v>
      </c>
      <c r="F5" s="200">
        <v>38.799999999999997</v>
      </c>
      <c r="G5" s="206">
        <v>2230</v>
      </c>
      <c r="H5" s="201"/>
      <c r="I5" s="204" t="s">
        <v>340</v>
      </c>
      <c r="J5" s="200">
        <v>38.799999999999997</v>
      </c>
      <c r="K5" s="199"/>
    </row>
    <row r="6" spans="1:11" ht="40.9" customHeight="1" x14ac:dyDescent="0.25">
      <c r="A6" s="198">
        <v>3</v>
      </c>
      <c r="B6" s="205" t="s">
        <v>339</v>
      </c>
      <c r="C6" s="201"/>
      <c r="D6" s="201">
        <v>5100.7</v>
      </c>
      <c r="E6" s="204" t="s">
        <v>16</v>
      </c>
      <c r="F6" s="200">
        <v>5100.7</v>
      </c>
      <c r="G6" s="206">
        <v>2220</v>
      </c>
      <c r="H6" s="201"/>
      <c r="I6" s="204" t="s">
        <v>16</v>
      </c>
      <c r="J6" s="200">
        <v>5100.7</v>
      </c>
      <c r="K6" s="199"/>
    </row>
    <row r="7" spans="1:11" ht="15.75" x14ac:dyDescent="0.25">
      <c r="A7" s="198">
        <v>4</v>
      </c>
      <c r="B7" s="205" t="s">
        <v>338</v>
      </c>
      <c r="C7" s="201"/>
      <c r="D7" s="201">
        <v>97</v>
      </c>
      <c r="E7" s="204" t="s">
        <v>337</v>
      </c>
      <c r="F7" s="200">
        <v>97</v>
      </c>
      <c r="G7" s="206">
        <v>2220</v>
      </c>
      <c r="H7" s="201"/>
      <c r="I7" s="204" t="s">
        <v>337</v>
      </c>
      <c r="J7" s="200">
        <v>97</v>
      </c>
      <c r="K7" s="199"/>
    </row>
    <row r="8" spans="1:11" ht="15.75" x14ac:dyDescent="0.25">
      <c r="A8" s="198">
        <v>5</v>
      </c>
      <c r="B8" s="205" t="s">
        <v>270</v>
      </c>
      <c r="C8" s="201"/>
      <c r="D8" s="201">
        <v>18.8</v>
      </c>
      <c r="E8" s="204" t="s">
        <v>16</v>
      </c>
      <c r="F8" s="200">
        <v>18.8</v>
      </c>
      <c r="G8" s="206">
        <v>2220</v>
      </c>
      <c r="H8" s="201"/>
      <c r="I8" s="204" t="s">
        <v>16</v>
      </c>
      <c r="J8" s="200">
        <v>18.8</v>
      </c>
      <c r="K8" s="199"/>
    </row>
    <row r="9" spans="1:11" ht="30" x14ac:dyDescent="0.25">
      <c r="A9" s="198">
        <v>6</v>
      </c>
      <c r="B9" s="205" t="s">
        <v>336</v>
      </c>
      <c r="C9" s="201"/>
      <c r="D9" s="201">
        <v>79</v>
      </c>
      <c r="E9" s="204" t="s">
        <v>16</v>
      </c>
      <c r="F9" s="200">
        <v>79</v>
      </c>
      <c r="G9" s="206">
        <v>2220</v>
      </c>
      <c r="H9" s="201"/>
      <c r="I9" s="204" t="s">
        <v>16</v>
      </c>
      <c r="J9" s="200">
        <v>79</v>
      </c>
      <c r="K9" s="199"/>
    </row>
    <row r="10" spans="1:11" ht="68.45" customHeight="1" x14ac:dyDescent="0.25">
      <c r="A10" s="198">
        <v>7</v>
      </c>
      <c r="B10" s="205" t="s">
        <v>335</v>
      </c>
      <c r="C10" s="201"/>
      <c r="D10" s="201">
        <v>114.4</v>
      </c>
      <c r="E10" s="204" t="s">
        <v>334</v>
      </c>
      <c r="F10" s="200">
        <v>114.4</v>
      </c>
      <c r="G10" s="202">
        <v>2210.2199999999998</v>
      </c>
      <c r="H10" s="201"/>
      <c r="I10" s="204" t="s">
        <v>333</v>
      </c>
      <c r="J10" s="200">
        <v>114.4</v>
      </c>
      <c r="K10" s="199"/>
    </row>
    <row r="11" spans="1:11" ht="25.5" x14ac:dyDescent="0.2">
      <c r="A11" s="198">
        <v>8</v>
      </c>
      <c r="B11" s="196" t="s">
        <v>332</v>
      </c>
      <c r="C11" s="201"/>
      <c r="D11" s="201">
        <v>10.4</v>
      </c>
      <c r="E11" s="204" t="s">
        <v>16</v>
      </c>
      <c r="F11" s="200">
        <v>10.4</v>
      </c>
      <c r="G11" s="202">
        <v>2220</v>
      </c>
      <c r="H11" s="201"/>
      <c r="I11" s="204" t="s">
        <v>16</v>
      </c>
      <c r="J11" s="200">
        <v>10.4</v>
      </c>
      <c r="K11" s="199"/>
    </row>
    <row r="12" spans="1:11" ht="0.6" customHeight="1" x14ac:dyDescent="0.2">
      <c r="A12" s="198"/>
      <c r="B12" s="203"/>
      <c r="C12" s="201"/>
      <c r="D12" s="201"/>
      <c r="E12" s="196"/>
      <c r="F12" s="200"/>
      <c r="G12" s="202"/>
      <c r="H12" s="201"/>
      <c r="I12" s="196"/>
      <c r="J12" s="200"/>
      <c r="K12" s="199"/>
    </row>
    <row r="13" spans="1:11" ht="18" hidden="1" customHeight="1" x14ac:dyDescent="0.2">
      <c r="A13" s="198"/>
      <c r="B13" s="203"/>
      <c r="C13" s="201"/>
      <c r="D13" s="201"/>
      <c r="E13" s="196"/>
      <c r="F13" s="200"/>
      <c r="G13" s="202"/>
      <c r="H13" s="201"/>
      <c r="I13" s="196"/>
      <c r="J13" s="200"/>
      <c r="K13" s="199"/>
    </row>
    <row r="14" spans="1:11" ht="14.45" hidden="1" customHeight="1" x14ac:dyDescent="0.2">
      <c r="A14" s="198"/>
      <c r="B14" s="203"/>
      <c r="C14" s="201"/>
      <c r="D14" s="201"/>
      <c r="E14" s="196"/>
      <c r="F14" s="200"/>
      <c r="G14" s="202"/>
      <c r="H14" s="201"/>
      <c r="I14" s="196"/>
      <c r="J14" s="200"/>
      <c r="K14" s="199"/>
    </row>
    <row r="15" spans="1:11" ht="15.75" hidden="1" x14ac:dyDescent="0.2">
      <c r="A15" s="198"/>
      <c r="B15" s="203"/>
      <c r="C15" s="201"/>
      <c r="D15" s="201"/>
      <c r="E15" s="196"/>
      <c r="F15" s="200"/>
      <c r="G15" s="202"/>
      <c r="H15" s="201"/>
      <c r="I15" s="196"/>
      <c r="J15" s="200"/>
      <c r="K15" s="199"/>
    </row>
    <row r="16" spans="1:11" ht="18" hidden="1" customHeight="1" x14ac:dyDescent="0.2">
      <c r="A16" s="198"/>
      <c r="B16" s="203"/>
      <c r="C16" s="201"/>
      <c r="D16" s="201"/>
      <c r="E16" s="196"/>
      <c r="F16" s="200"/>
      <c r="G16" s="202"/>
      <c r="H16" s="201"/>
      <c r="I16" s="196"/>
      <c r="J16" s="200"/>
      <c r="K16" s="199"/>
    </row>
    <row r="17" spans="1:11" ht="13.15" hidden="1" customHeight="1" x14ac:dyDescent="0.2">
      <c r="A17" s="198"/>
      <c r="B17" s="203"/>
      <c r="C17" s="201"/>
      <c r="D17" s="201"/>
      <c r="E17" s="196"/>
      <c r="F17" s="200"/>
      <c r="G17" s="202"/>
      <c r="H17" s="201"/>
      <c r="I17" s="196"/>
      <c r="J17" s="200"/>
      <c r="K17" s="199"/>
    </row>
    <row r="18" spans="1:11" ht="15.75" hidden="1" x14ac:dyDescent="0.2">
      <c r="A18" s="198"/>
      <c r="B18" s="203"/>
      <c r="C18" s="201"/>
      <c r="D18" s="201"/>
      <c r="E18" s="196"/>
      <c r="F18" s="200"/>
      <c r="G18" s="202"/>
      <c r="H18" s="201"/>
      <c r="I18" s="196"/>
      <c r="J18" s="200"/>
      <c r="K18" s="199"/>
    </row>
    <row r="19" spans="1:11" ht="15.75" hidden="1" x14ac:dyDescent="0.2">
      <c r="A19" s="198"/>
      <c r="B19" s="203"/>
      <c r="C19" s="201"/>
      <c r="D19" s="201"/>
      <c r="E19" s="196"/>
      <c r="F19" s="200"/>
      <c r="G19" s="202"/>
      <c r="H19" s="201"/>
      <c r="I19" s="196"/>
      <c r="J19" s="200"/>
      <c r="K19" s="199"/>
    </row>
    <row r="20" spans="1:11" ht="15.75" hidden="1" x14ac:dyDescent="0.2">
      <c r="A20" s="198"/>
      <c r="B20" s="203"/>
      <c r="C20" s="201"/>
      <c r="D20" s="201"/>
      <c r="E20" s="196"/>
      <c r="F20" s="200"/>
      <c r="G20" s="202"/>
      <c r="H20" s="201"/>
      <c r="I20" s="196"/>
      <c r="J20" s="200"/>
      <c r="K20" s="199"/>
    </row>
    <row r="21" spans="1:11" ht="15.75" hidden="1" x14ac:dyDescent="0.2">
      <c r="A21" s="198"/>
      <c r="B21" s="203"/>
      <c r="C21" s="201"/>
      <c r="D21" s="201"/>
      <c r="E21" s="196"/>
      <c r="F21" s="200"/>
      <c r="G21" s="202"/>
      <c r="H21" s="201"/>
      <c r="I21" s="196"/>
      <c r="J21" s="200"/>
      <c r="K21" s="199"/>
    </row>
    <row r="22" spans="1:11" ht="15.75" hidden="1" x14ac:dyDescent="0.2">
      <c r="A22" s="198"/>
      <c r="B22" s="203"/>
      <c r="C22" s="201"/>
      <c r="D22" s="201"/>
      <c r="E22" s="196"/>
      <c r="F22" s="200"/>
      <c r="G22" s="202"/>
      <c r="H22" s="201"/>
      <c r="I22" s="196"/>
      <c r="J22" s="200"/>
      <c r="K22" s="199"/>
    </row>
    <row r="23" spans="1:11" ht="15.75" hidden="1" x14ac:dyDescent="0.2">
      <c r="A23" s="198"/>
      <c r="B23" s="203"/>
      <c r="C23" s="201"/>
      <c r="D23" s="201"/>
      <c r="E23" s="196"/>
      <c r="F23" s="200"/>
      <c r="G23" s="202"/>
      <c r="H23" s="201"/>
      <c r="I23" s="196"/>
      <c r="J23" s="200"/>
      <c r="K23" s="199"/>
    </row>
    <row r="24" spans="1:11" ht="3" hidden="1" customHeight="1" x14ac:dyDescent="0.2">
      <c r="A24" s="198"/>
      <c r="B24" s="203"/>
      <c r="C24" s="201"/>
      <c r="D24" s="201"/>
      <c r="E24" s="196"/>
      <c r="F24" s="200"/>
      <c r="G24" s="202"/>
      <c r="H24" s="201"/>
      <c r="I24" s="196"/>
      <c r="J24" s="200"/>
      <c r="K24" s="199"/>
    </row>
    <row r="25" spans="1:11" ht="15.75" x14ac:dyDescent="0.2">
      <c r="A25" s="198">
        <v>9</v>
      </c>
      <c r="B25" s="203" t="s">
        <v>125</v>
      </c>
      <c r="C25" s="201">
        <v>20.3</v>
      </c>
      <c r="D25" s="201"/>
      <c r="E25" s="196"/>
      <c r="F25" s="200">
        <v>20.3</v>
      </c>
      <c r="G25" s="202"/>
      <c r="H25" s="201"/>
      <c r="I25" s="196"/>
      <c r="J25" s="200"/>
      <c r="K25" s="199">
        <v>20.3</v>
      </c>
    </row>
    <row r="26" spans="1:11" ht="15.75" x14ac:dyDescent="0.2">
      <c r="A26" s="198"/>
      <c r="B26" s="197" t="s">
        <v>331</v>
      </c>
      <c r="C26" s="194">
        <v>20.3</v>
      </c>
      <c r="D26" s="194">
        <v>5670.9</v>
      </c>
      <c r="E26" s="196"/>
      <c r="F26" s="192">
        <v>5691.2</v>
      </c>
      <c r="G26" s="195"/>
      <c r="H26" s="194"/>
      <c r="I26" s="193"/>
      <c r="J26" s="192">
        <v>5670.9</v>
      </c>
      <c r="K26" s="191">
        <v>20.3</v>
      </c>
    </row>
    <row r="27" spans="1:11" ht="45" customHeight="1" x14ac:dyDescent="0.2">
      <c r="B27" s="188" t="s">
        <v>166</v>
      </c>
      <c r="C27" s="187"/>
      <c r="D27" s="187"/>
      <c r="F27" s="186"/>
      <c r="G27" s="186"/>
      <c r="H27" s="186"/>
    </row>
    <row r="28" spans="1:11" ht="14.25" x14ac:dyDescent="0.2">
      <c r="B28" s="188"/>
      <c r="C28" s="187"/>
      <c r="D28" s="187"/>
      <c r="E28" s="186" t="s">
        <v>330</v>
      </c>
      <c r="F28" s="190"/>
      <c r="G28" s="189"/>
      <c r="H28" s="189"/>
    </row>
    <row r="29" spans="1:11" ht="31.15" customHeight="1" x14ac:dyDescent="0.2">
      <c r="B29" s="188" t="s">
        <v>40</v>
      </c>
      <c r="C29" s="187"/>
      <c r="D29" s="187"/>
      <c r="E29" s="187"/>
      <c r="F29" s="186"/>
      <c r="G29" s="186"/>
      <c r="H29" s="186"/>
    </row>
    <row r="30" spans="1:11" x14ac:dyDescent="0.2">
      <c r="E30" s="186" t="s">
        <v>329</v>
      </c>
    </row>
  </sheetData>
  <mergeCells count="7">
    <mergeCell ref="K2:K3"/>
    <mergeCell ref="B1:J1"/>
    <mergeCell ref="A2:A3"/>
    <mergeCell ref="B2:B3"/>
    <mergeCell ref="C2:E2"/>
    <mergeCell ref="F2:F3"/>
    <mergeCell ref="G2:J2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zoomScale="80" zoomScaleNormal="80" workbookViewId="0">
      <selection activeCell="C5" sqref="C5"/>
    </sheetView>
  </sheetViews>
  <sheetFormatPr defaultRowHeight="15" x14ac:dyDescent="0.25"/>
  <cols>
    <col min="1" max="1" width="7.28515625" customWidth="1"/>
    <col min="2" max="2" width="41.710937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26" customWidth="1"/>
    <col min="11" max="11" width="15.5703125" customWidth="1"/>
  </cols>
  <sheetData>
    <row r="1" spans="1:11" ht="61.5" customHeight="1" x14ac:dyDescent="0.25">
      <c r="A1" s="236"/>
      <c r="B1" s="238" t="s">
        <v>363</v>
      </c>
      <c r="C1" s="237"/>
      <c r="D1" s="237"/>
      <c r="E1" s="237"/>
      <c r="F1" s="237"/>
      <c r="G1" s="237"/>
      <c r="H1" s="237"/>
      <c r="I1" s="237"/>
      <c r="J1" s="237"/>
      <c r="K1" s="236"/>
    </row>
    <row r="2" spans="1:11" ht="31.5" customHeight="1" x14ac:dyDescent="0.25">
      <c r="A2" s="181" t="s">
        <v>362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</row>
    <row r="3" spans="1:11" ht="68.25" customHeight="1" x14ac:dyDescent="0.25">
      <c r="A3" s="235" t="s">
        <v>3</v>
      </c>
      <c r="B3" s="235" t="s">
        <v>4</v>
      </c>
      <c r="C3" s="234" t="s">
        <v>5</v>
      </c>
      <c r="D3" s="234"/>
      <c r="E3" s="234"/>
      <c r="F3" s="234" t="s">
        <v>6</v>
      </c>
      <c r="G3" s="234" t="s">
        <v>7</v>
      </c>
      <c r="H3" s="234"/>
      <c r="I3" s="234"/>
      <c r="J3" s="234"/>
      <c r="K3" s="232" t="s">
        <v>361</v>
      </c>
    </row>
    <row r="4" spans="1:11" ht="158.25" customHeight="1" x14ac:dyDescent="0.25">
      <c r="A4" s="235"/>
      <c r="B4" s="235"/>
      <c r="C4" s="8" t="s">
        <v>360</v>
      </c>
      <c r="D4" s="8" t="s">
        <v>359</v>
      </c>
      <c r="E4" s="8" t="s">
        <v>11</v>
      </c>
      <c r="F4" s="234"/>
      <c r="G4" s="233" t="s">
        <v>12</v>
      </c>
      <c r="H4" s="8" t="s">
        <v>358</v>
      </c>
      <c r="I4" s="8" t="s">
        <v>14</v>
      </c>
      <c r="J4" s="8" t="s">
        <v>358</v>
      </c>
      <c r="K4" s="232"/>
    </row>
    <row r="5" spans="1:11" ht="40.5" customHeight="1" x14ac:dyDescent="0.25">
      <c r="A5" s="8">
        <v>1</v>
      </c>
      <c r="B5" s="228" t="s">
        <v>357</v>
      </c>
      <c r="C5" s="230"/>
      <c r="D5" s="231">
        <v>0.06</v>
      </c>
      <c r="E5" s="11" t="s">
        <v>16</v>
      </c>
      <c r="F5" s="12">
        <f>SUM(C5,D5)</f>
        <v>0.06</v>
      </c>
      <c r="G5" s="9"/>
      <c r="H5" s="10"/>
      <c r="I5" s="66" t="str">
        <f>E5</f>
        <v>медикаменти</v>
      </c>
      <c r="J5" s="10">
        <v>0.06</v>
      </c>
      <c r="K5" s="13"/>
    </row>
    <row r="6" spans="1:11" ht="54.75" customHeight="1" x14ac:dyDescent="0.25">
      <c r="A6" s="8">
        <v>2</v>
      </c>
      <c r="B6" s="228" t="s">
        <v>356</v>
      </c>
      <c r="C6" s="230"/>
      <c r="D6" s="229">
        <v>13.26</v>
      </c>
      <c r="E6" s="11" t="s">
        <v>349</v>
      </c>
      <c r="F6" s="12">
        <f>SUM(C6,D6)</f>
        <v>13.26</v>
      </c>
      <c r="G6" s="9"/>
      <c r="H6" s="10"/>
      <c r="I6" s="66" t="str">
        <f>E6</f>
        <v>засоби індивідуального захисту</v>
      </c>
      <c r="J6" s="10">
        <v>13.26</v>
      </c>
      <c r="K6" s="13"/>
    </row>
    <row r="7" spans="1:11" ht="15.75" x14ac:dyDescent="0.25">
      <c r="A7" s="8">
        <v>3</v>
      </c>
      <c r="B7" s="226" t="s">
        <v>350</v>
      </c>
      <c r="C7" s="225"/>
      <c r="D7" s="229">
        <v>0.28000000000000003</v>
      </c>
      <c r="E7" s="11" t="s">
        <v>355</v>
      </c>
      <c r="F7" s="12">
        <f>SUM(C7,D7)</f>
        <v>0.28000000000000003</v>
      </c>
      <c r="G7" s="9"/>
      <c r="H7" s="10"/>
      <c r="I7" s="66" t="str">
        <f>E7</f>
        <v>канцтовари</v>
      </c>
      <c r="J7" s="10">
        <v>0.28000000000000003</v>
      </c>
      <c r="K7" s="13"/>
    </row>
    <row r="8" spans="1:11" ht="48.75" customHeight="1" x14ac:dyDescent="0.25">
      <c r="A8" s="8">
        <v>4</v>
      </c>
      <c r="B8" s="228" t="s">
        <v>354</v>
      </c>
      <c r="C8" s="225"/>
      <c r="D8" s="229">
        <v>9.14</v>
      </c>
      <c r="E8" s="11" t="s">
        <v>353</v>
      </c>
      <c r="F8" s="12">
        <f>SUM(C8,D8)</f>
        <v>9.14</v>
      </c>
      <c r="G8" s="9"/>
      <c r="H8" s="10"/>
      <c r="I8" s="66" t="str">
        <f>E8</f>
        <v>реагент. Модуль</v>
      </c>
      <c r="J8" s="10">
        <v>9.14</v>
      </c>
      <c r="K8" s="13"/>
    </row>
    <row r="9" spans="1:11" ht="48.75" customHeight="1" x14ac:dyDescent="0.25">
      <c r="A9" s="8">
        <v>5</v>
      </c>
      <c r="B9" s="228" t="s">
        <v>352</v>
      </c>
      <c r="C9" s="225"/>
      <c r="D9" s="229">
        <v>84.99</v>
      </c>
      <c r="E9" s="11" t="s">
        <v>16</v>
      </c>
      <c r="F9" s="12">
        <f>SUM(C9,D9)</f>
        <v>84.99</v>
      </c>
      <c r="G9" s="9"/>
      <c r="H9" s="10"/>
      <c r="I9" s="66" t="str">
        <f>E9</f>
        <v>медикаменти</v>
      </c>
      <c r="J9" s="10">
        <v>84.99</v>
      </c>
      <c r="K9" s="13"/>
    </row>
    <row r="10" spans="1:11" ht="48.75" customHeight="1" x14ac:dyDescent="0.25">
      <c r="A10" s="8">
        <v>6</v>
      </c>
      <c r="B10" s="228" t="s">
        <v>351</v>
      </c>
      <c r="C10" s="225"/>
      <c r="D10" s="227">
        <v>4.88</v>
      </c>
      <c r="E10" s="11" t="s">
        <v>16</v>
      </c>
      <c r="F10" s="12">
        <f>SUM(C10,D10)</f>
        <v>4.88</v>
      </c>
      <c r="G10" s="9"/>
      <c r="H10" s="10"/>
      <c r="I10" s="66" t="str">
        <f>E10</f>
        <v>медикаменти</v>
      </c>
      <c r="J10" s="10">
        <v>4.88</v>
      </c>
      <c r="K10" s="13"/>
    </row>
    <row r="11" spans="1:11" ht="32.25" customHeight="1" x14ac:dyDescent="0.25">
      <c r="A11" s="8">
        <v>7</v>
      </c>
      <c r="B11" s="226" t="s">
        <v>350</v>
      </c>
      <c r="C11" s="225"/>
      <c r="D11" s="224">
        <v>29.25</v>
      </c>
      <c r="E11" s="11" t="s">
        <v>349</v>
      </c>
      <c r="F11" s="12">
        <f>SUM(C11,D11)</f>
        <v>29.25</v>
      </c>
      <c r="G11" s="16"/>
      <c r="H11" s="10"/>
      <c r="I11" s="66" t="str">
        <f>E11</f>
        <v>засоби індивідуального захисту</v>
      </c>
      <c r="J11" s="10">
        <v>29.25</v>
      </c>
      <c r="K11" s="13"/>
    </row>
    <row r="12" spans="1:11" ht="15.75" x14ac:dyDescent="0.25">
      <c r="A12" s="17"/>
      <c r="B12" s="18" t="s">
        <v>36</v>
      </c>
      <c r="C12" s="19">
        <f>SUM(C5:C11)</f>
        <v>0</v>
      </c>
      <c r="D12" s="19">
        <f>SUM(D5:D11)</f>
        <v>141.85999999999999</v>
      </c>
      <c r="E12" s="20"/>
      <c r="F12" s="12">
        <f>SUM(F5:F11)</f>
        <v>141.85999999999999</v>
      </c>
      <c r="G12" s="22"/>
      <c r="H12" s="19">
        <f>SUM(H5:H11)</f>
        <v>0</v>
      </c>
      <c r="I12" s="20"/>
      <c r="J12" s="19">
        <f>SUM(J5:J11)</f>
        <v>141.85999999999999</v>
      </c>
      <c r="K12" s="19">
        <f>SUM(K5:K11)</f>
        <v>0</v>
      </c>
    </row>
    <row r="13" spans="1:11" ht="15.75" x14ac:dyDescent="0.25">
      <c r="A13" s="219"/>
      <c r="B13" s="219"/>
      <c r="C13" s="219"/>
      <c r="D13" s="219"/>
      <c r="E13" s="219"/>
      <c r="F13" s="219"/>
      <c r="G13" s="219"/>
      <c r="H13" s="219"/>
      <c r="I13" s="219"/>
      <c r="J13" s="219"/>
      <c r="K13" s="219"/>
    </row>
    <row r="14" spans="1:11" ht="15.75" x14ac:dyDescent="0.25">
      <c r="A14" s="219"/>
      <c r="B14" s="219"/>
      <c r="C14" s="219"/>
      <c r="D14" s="219"/>
      <c r="E14" s="219"/>
      <c r="F14" s="219"/>
      <c r="G14" s="219"/>
      <c r="H14" s="219"/>
      <c r="I14" s="219"/>
      <c r="J14" s="219"/>
      <c r="K14" s="219"/>
    </row>
    <row r="15" spans="1:11" ht="15.75" x14ac:dyDescent="0.25">
      <c r="A15" s="219"/>
      <c r="B15" s="223" t="s">
        <v>228</v>
      </c>
      <c r="C15" s="219"/>
      <c r="D15" s="219"/>
      <c r="E15" s="219"/>
      <c r="F15" s="26"/>
      <c r="G15" s="30" t="s">
        <v>348</v>
      </c>
      <c r="H15" s="222"/>
      <c r="I15" s="219"/>
      <c r="J15" s="219"/>
      <c r="K15" s="219"/>
    </row>
    <row r="16" spans="1:11" ht="15.75" x14ac:dyDescent="0.25">
      <c r="A16" s="219"/>
      <c r="B16" s="223"/>
      <c r="C16" s="219"/>
      <c r="D16" s="219"/>
      <c r="E16" s="219"/>
      <c r="F16" s="221" t="s">
        <v>39</v>
      </c>
      <c r="G16" s="220"/>
      <c r="H16" s="220"/>
      <c r="I16" s="219"/>
      <c r="J16" s="219"/>
      <c r="K16" s="219"/>
    </row>
    <row r="17" spans="1:11" ht="15.75" x14ac:dyDescent="0.25">
      <c r="A17" s="219"/>
      <c r="B17" s="223" t="s">
        <v>40</v>
      </c>
      <c r="C17" s="219"/>
      <c r="D17" s="219"/>
      <c r="E17" s="219"/>
      <c r="F17" s="26"/>
      <c r="G17" s="30" t="s">
        <v>347</v>
      </c>
      <c r="H17" s="222"/>
      <c r="I17" s="219"/>
      <c r="J17" s="219"/>
      <c r="K17" s="219"/>
    </row>
    <row r="18" spans="1:11" ht="15.75" x14ac:dyDescent="0.25">
      <c r="A18" s="219"/>
      <c r="B18" s="219"/>
      <c r="C18" s="219"/>
      <c r="D18" s="219"/>
      <c r="E18" s="219"/>
      <c r="F18" s="221" t="s">
        <v>39</v>
      </c>
      <c r="G18" s="220"/>
      <c r="H18" s="220"/>
      <c r="I18" s="219"/>
      <c r="J18" s="219"/>
      <c r="K18" s="219"/>
    </row>
    <row r="19" spans="1:11" ht="15.75" x14ac:dyDescent="0.25">
      <c r="A19" s="219"/>
      <c r="B19" s="219"/>
      <c r="C19" s="219"/>
      <c r="D19" s="219"/>
      <c r="E19" s="219"/>
      <c r="F19" s="219"/>
      <c r="G19" s="219"/>
      <c r="H19" s="219"/>
      <c r="I19" s="219"/>
      <c r="J19" s="219"/>
      <c r="K19" s="219"/>
    </row>
  </sheetData>
  <mergeCells count="10">
    <mergeCell ref="K3:K4"/>
    <mergeCell ref="A2:K2"/>
    <mergeCell ref="B1:J1"/>
    <mergeCell ref="C3:E3"/>
    <mergeCell ref="G17:H17"/>
    <mergeCell ref="G15:H15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6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workbookViewId="0">
      <selection activeCell="D6" sqref="D6"/>
    </sheetView>
  </sheetViews>
  <sheetFormatPr defaultRowHeight="15" x14ac:dyDescent="0.25"/>
  <cols>
    <col min="1" max="1" width="7.28515625" customWidth="1"/>
    <col min="2" max="2" width="25.5703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5.5703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5.5703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5.5703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5.5703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5.5703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5.5703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5.5703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5.5703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5.5703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5.5703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5.5703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5.5703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5.5703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5.5703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5.5703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5.5703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5.5703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5.5703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5.5703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5.5703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5.5703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5.5703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5.5703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5.5703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5.5703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5.5703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5.5703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5.5703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5.5703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5.5703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5.5703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5.5703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5.5703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5.5703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5.5703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5.5703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5.5703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5.5703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5.5703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5.5703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5.5703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5.5703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5.5703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5.5703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5.5703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5.5703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5.5703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5.5703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5.5703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5.5703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5.5703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5.5703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5.5703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5.5703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5.5703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5.5703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5.5703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5.5703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5.5703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5.5703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5.5703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5.5703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5.5703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32" t="s">
        <v>0</v>
      </c>
      <c r="N1" s="32"/>
      <c r="O1" s="32"/>
    </row>
    <row r="2" spans="1:16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33" t="s">
        <v>43</v>
      </c>
      <c r="N2" s="33"/>
      <c r="O2" s="33"/>
      <c r="P2" s="33"/>
    </row>
    <row r="3" spans="1:16" ht="61.5" customHeight="1" x14ac:dyDescent="0.25">
      <c r="A3" s="2"/>
      <c r="B3" s="34" t="s">
        <v>44</v>
      </c>
      <c r="C3" s="35"/>
      <c r="D3" s="35"/>
      <c r="E3" s="35"/>
      <c r="F3" s="35"/>
      <c r="G3" s="35"/>
      <c r="H3" s="35"/>
      <c r="I3" s="35"/>
      <c r="J3" s="35"/>
      <c r="K3" s="2"/>
    </row>
    <row r="4" spans="1:16" ht="31.5" customHeight="1" x14ac:dyDescent="0.25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6" ht="33" customHeight="1" x14ac:dyDescent="0.25">
      <c r="A5" s="37" t="s">
        <v>3</v>
      </c>
      <c r="B5" s="37" t="s">
        <v>4</v>
      </c>
      <c r="C5" s="38" t="s">
        <v>5</v>
      </c>
      <c r="D5" s="38"/>
      <c r="E5" s="38"/>
      <c r="F5" s="38" t="s">
        <v>6</v>
      </c>
      <c r="G5" s="38" t="s">
        <v>7</v>
      </c>
      <c r="H5" s="38"/>
      <c r="I5" s="38"/>
      <c r="J5" s="38"/>
      <c r="K5" s="39" t="s">
        <v>8</v>
      </c>
    </row>
    <row r="6" spans="1:16" ht="158.25" customHeight="1" x14ac:dyDescent="0.25">
      <c r="A6" s="37"/>
      <c r="B6" s="37"/>
      <c r="C6" s="6" t="s">
        <v>9</v>
      </c>
      <c r="D6" s="6" t="s">
        <v>10</v>
      </c>
      <c r="E6" s="6" t="s">
        <v>11</v>
      </c>
      <c r="F6" s="38"/>
      <c r="G6" s="7" t="s">
        <v>12</v>
      </c>
      <c r="H6" s="6" t="s">
        <v>13</v>
      </c>
      <c r="I6" s="6" t="s">
        <v>14</v>
      </c>
      <c r="J6" s="6" t="s">
        <v>13</v>
      </c>
      <c r="K6" s="39"/>
    </row>
    <row r="7" spans="1:16" ht="15.75" x14ac:dyDescent="0.25">
      <c r="A7" s="8">
        <v>1</v>
      </c>
      <c r="B7" s="40" t="s">
        <v>45</v>
      </c>
      <c r="C7" s="41"/>
      <c r="D7" s="42">
        <v>28.4</v>
      </c>
      <c r="E7" s="43" t="s">
        <v>46</v>
      </c>
      <c r="F7" s="12">
        <f>SUM(C7,D7)</f>
        <v>28.4</v>
      </c>
      <c r="G7" s="9"/>
      <c r="H7" s="10"/>
      <c r="I7" s="43" t="s">
        <v>46</v>
      </c>
      <c r="J7" s="42">
        <v>28.4</v>
      </c>
      <c r="K7" s="13"/>
    </row>
    <row r="8" spans="1:16" ht="15.75" x14ac:dyDescent="0.25">
      <c r="A8" s="8">
        <v>2</v>
      </c>
      <c r="B8" s="44" t="s">
        <v>20</v>
      </c>
      <c r="C8" s="41"/>
      <c r="D8" s="42">
        <v>6.7</v>
      </c>
      <c r="E8" s="43" t="s">
        <v>47</v>
      </c>
      <c r="F8" s="12">
        <f t="shared" ref="F8:F48" si="0">SUM(C8,D8)</f>
        <v>6.7</v>
      </c>
      <c r="G8" s="9"/>
      <c r="H8" s="10"/>
      <c r="I8" s="43" t="s">
        <v>47</v>
      </c>
      <c r="J8" s="42">
        <v>6.7</v>
      </c>
      <c r="K8" s="13"/>
    </row>
    <row r="9" spans="1:16" ht="15.75" x14ac:dyDescent="0.25">
      <c r="A9" s="8">
        <v>3</v>
      </c>
      <c r="B9" s="44" t="s">
        <v>48</v>
      </c>
      <c r="C9" s="10"/>
      <c r="D9" s="45">
        <v>23</v>
      </c>
      <c r="E9" s="43" t="s">
        <v>46</v>
      </c>
      <c r="F9" s="12">
        <f t="shared" si="0"/>
        <v>23</v>
      </c>
      <c r="G9" s="9"/>
      <c r="H9" s="10"/>
      <c r="I9" s="43" t="s">
        <v>46</v>
      </c>
      <c r="J9" s="45">
        <v>23</v>
      </c>
      <c r="K9" s="13"/>
    </row>
    <row r="10" spans="1:16" ht="15.75" x14ac:dyDescent="0.25">
      <c r="A10" s="8">
        <v>4</v>
      </c>
      <c r="B10" s="44" t="s">
        <v>20</v>
      </c>
      <c r="C10" s="10"/>
      <c r="D10" s="45">
        <v>8.4</v>
      </c>
      <c r="E10" s="43" t="s">
        <v>49</v>
      </c>
      <c r="F10" s="12">
        <f t="shared" si="0"/>
        <v>8.4</v>
      </c>
      <c r="G10" s="9"/>
      <c r="H10" s="10"/>
      <c r="I10" s="43" t="s">
        <v>49</v>
      </c>
      <c r="J10" s="45">
        <v>8.4</v>
      </c>
      <c r="K10" s="13"/>
    </row>
    <row r="11" spans="1:16" ht="15.75" x14ac:dyDescent="0.25">
      <c r="A11" s="8">
        <v>5</v>
      </c>
      <c r="B11" s="44" t="s">
        <v>20</v>
      </c>
      <c r="C11" s="10"/>
      <c r="D11" s="45">
        <v>7.5650000000000004</v>
      </c>
      <c r="E11" s="46" t="s">
        <v>50</v>
      </c>
      <c r="F11" s="12">
        <f t="shared" si="0"/>
        <v>7.5650000000000004</v>
      </c>
      <c r="G11" s="9"/>
      <c r="H11" s="10"/>
      <c r="I11" s="46" t="s">
        <v>50</v>
      </c>
      <c r="J11" s="45">
        <v>7.5650000000000004</v>
      </c>
      <c r="K11" s="13"/>
    </row>
    <row r="12" spans="1:16" ht="21.75" customHeight="1" x14ac:dyDescent="0.25">
      <c r="A12" s="8">
        <v>6</v>
      </c>
      <c r="B12" s="9" t="s">
        <v>51</v>
      </c>
      <c r="C12" s="10"/>
      <c r="D12" s="10">
        <v>7.4950000000000001</v>
      </c>
      <c r="E12" s="47" t="s">
        <v>52</v>
      </c>
      <c r="F12" s="12">
        <f t="shared" si="0"/>
        <v>7.4950000000000001</v>
      </c>
      <c r="G12" s="9"/>
      <c r="H12" s="10"/>
      <c r="I12" s="47" t="s">
        <v>52</v>
      </c>
      <c r="J12" s="10">
        <v>7.4950000000000001</v>
      </c>
      <c r="K12" s="13"/>
    </row>
    <row r="13" spans="1:16" ht="15.75" x14ac:dyDescent="0.25">
      <c r="A13" s="8">
        <v>7</v>
      </c>
      <c r="B13" s="9" t="s">
        <v>53</v>
      </c>
      <c r="C13" s="10"/>
      <c r="D13" s="10">
        <v>24.303000000000001</v>
      </c>
      <c r="E13" s="47" t="s">
        <v>54</v>
      </c>
      <c r="F13" s="12">
        <f t="shared" si="0"/>
        <v>24.303000000000001</v>
      </c>
      <c r="G13" s="9"/>
      <c r="H13" s="10"/>
      <c r="I13" s="47" t="s">
        <v>54</v>
      </c>
      <c r="J13" s="10">
        <v>24.303000000000001</v>
      </c>
      <c r="K13" s="13"/>
    </row>
    <row r="14" spans="1:16" ht="15" customHeight="1" x14ac:dyDescent="0.25">
      <c r="A14" s="8"/>
      <c r="B14" s="9"/>
      <c r="C14" s="10"/>
      <c r="D14" s="10"/>
      <c r="E14" s="47"/>
      <c r="F14" s="12">
        <f t="shared" si="0"/>
        <v>0</v>
      </c>
      <c r="G14" s="9"/>
      <c r="H14" s="10"/>
      <c r="I14" s="47"/>
      <c r="J14" s="10"/>
      <c r="K14" s="13"/>
    </row>
    <row r="15" spans="1:16" ht="15.75" x14ac:dyDescent="0.25">
      <c r="A15" s="8"/>
      <c r="B15" s="9"/>
      <c r="C15" s="10"/>
      <c r="D15" s="10"/>
      <c r="E15" s="47"/>
      <c r="F15" s="12">
        <f t="shared" si="0"/>
        <v>0</v>
      </c>
      <c r="G15" s="9"/>
      <c r="H15" s="10"/>
      <c r="I15" s="47"/>
      <c r="J15" s="10"/>
      <c r="K15" s="13"/>
    </row>
    <row r="16" spans="1:16" ht="15.75" x14ac:dyDescent="0.25">
      <c r="A16" s="8"/>
      <c r="B16" s="9"/>
      <c r="C16" s="10"/>
      <c r="D16" s="10"/>
      <c r="E16" s="47"/>
      <c r="F16" s="12">
        <f t="shared" si="0"/>
        <v>0</v>
      </c>
      <c r="G16" s="9"/>
      <c r="H16" s="10"/>
      <c r="I16" s="47"/>
      <c r="J16" s="10"/>
      <c r="K16" s="13"/>
    </row>
    <row r="17" spans="1:11" ht="15.75" x14ac:dyDescent="0.25">
      <c r="A17" s="8"/>
      <c r="B17" s="9"/>
      <c r="C17" s="10"/>
      <c r="D17" s="10"/>
      <c r="E17" s="47"/>
      <c r="F17" s="12">
        <f t="shared" si="0"/>
        <v>0</v>
      </c>
      <c r="G17" s="9"/>
      <c r="H17" s="10"/>
      <c r="I17" s="47"/>
      <c r="J17" s="10"/>
      <c r="K17" s="13"/>
    </row>
    <row r="18" spans="1:11" ht="15.75" x14ac:dyDescent="0.25">
      <c r="A18" s="8"/>
      <c r="B18" s="9"/>
      <c r="C18" s="10"/>
      <c r="D18" s="10"/>
      <c r="E18" s="47"/>
      <c r="F18" s="12">
        <f t="shared" si="0"/>
        <v>0</v>
      </c>
      <c r="G18" s="9"/>
      <c r="H18" s="10"/>
      <c r="I18" s="47"/>
      <c r="J18" s="10"/>
      <c r="K18" s="13"/>
    </row>
    <row r="19" spans="1:11" ht="15.75" x14ac:dyDescent="0.25">
      <c r="A19" s="8"/>
      <c r="B19" s="9"/>
      <c r="C19" s="10"/>
      <c r="D19" s="10"/>
      <c r="E19" s="11"/>
      <c r="F19" s="12">
        <f t="shared" si="0"/>
        <v>0</v>
      </c>
      <c r="G19" s="9"/>
      <c r="H19" s="10"/>
      <c r="I19" s="11"/>
      <c r="J19" s="10"/>
      <c r="K19" s="13"/>
    </row>
    <row r="20" spans="1:11" ht="15.75" x14ac:dyDescent="0.25">
      <c r="A20" s="8"/>
      <c r="B20" s="9"/>
      <c r="C20" s="10"/>
      <c r="D20" s="10"/>
      <c r="E20" s="11"/>
      <c r="F20" s="12">
        <f t="shared" si="0"/>
        <v>0</v>
      </c>
      <c r="G20" s="9"/>
      <c r="H20" s="10"/>
      <c r="I20" s="11"/>
      <c r="J20" s="10"/>
      <c r="K20" s="13"/>
    </row>
    <row r="21" spans="1:11" ht="15.75" x14ac:dyDescent="0.25">
      <c r="A21" s="8"/>
      <c r="B21" s="9"/>
      <c r="C21" s="10"/>
      <c r="D21" s="10"/>
      <c r="E21" s="11"/>
      <c r="F21" s="12">
        <f t="shared" si="0"/>
        <v>0</v>
      </c>
      <c r="G21" s="9"/>
      <c r="H21" s="10"/>
      <c r="I21" s="11"/>
      <c r="J21" s="10"/>
      <c r="K21" s="13"/>
    </row>
    <row r="22" spans="1:11" ht="15.75" x14ac:dyDescent="0.25">
      <c r="A22" s="8"/>
      <c r="B22" s="9"/>
      <c r="C22" s="10"/>
      <c r="D22" s="10"/>
      <c r="E22" s="11"/>
      <c r="F22" s="12">
        <f t="shared" si="0"/>
        <v>0</v>
      </c>
      <c r="G22" s="9"/>
      <c r="H22" s="10"/>
      <c r="I22" s="11"/>
      <c r="J22" s="10"/>
      <c r="K22" s="13"/>
    </row>
    <row r="23" spans="1:11" ht="15.75" x14ac:dyDescent="0.25">
      <c r="A23" s="16"/>
      <c r="B23" s="9"/>
      <c r="C23" s="10"/>
      <c r="D23" s="10"/>
      <c r="E23" s="11"/>
      <c r="F23" s="12">
        <f t="shared" si="0"/>
        <v>0</v>
      </c>
      <c r="G23" s="9"/>
      <c r="H23" s="10"/>
      <c r="I23" s="11"/>
      <c r="J23" s="10"/>
      <c r="K23" s="13"/>
    </row>
    <row r="24" spans="1:11" ht="15.75" x14ac:dyDescent="0.25">
      <c r="A24" s="16"/>
      <c r="B24" s="9"/>
      <c r="C24" s="10"/>
      <c r="D24" s="10"/>
      <c r="E24" s="11"/>
      <c r="F24" s="12">
        <f t="shared" si="0"/>
        <v>0</v>
      </c>
      <c r="G24" s="9"/>
      <c r="H24" s="10"/>
      <c r="I24" s="11"/>
      <c r="J24" s="10"/>
      <c r="K24" s="13"/>
    </row>
    <row r="25" spans="1:11" ht="15.75" x14ac:dyDescent="0.25">
      <c r="A25" s="8"/>
      <c r="B25" s="9"/>
      <c r="C25" s="10"/>
      <c r="D25" s="10"/>
      <c r="E25" s="11"/>
      <c r="F25" s="12">
        <f t="shared" si="0"/>
        <v>0</v>
      </c>
      <c r="G25" s="9"/>
      <c r="H25" s="10"/>
      <c r="I25" s="11"/>
      <c r="J25" s="10"/>
      <c r="K25" s="13"/>
    </row>
    <row r="26" spans="1:11" ht="15.75" x14ac:dyDescent="0.25">
      <c r="A26" s="8"/>
      <c r="B26" s="9"/>
      <c r="C26" s="10"/>
      <c r="D26" s="10"/>
      <c r="E26" s="11"/>
      <c r="F26" s="12">
        <f t="shared" si="0"/>
        <v>0</v>
      </c>
      <c r="G26" s="9"/>
      <c r="H26" s="10"/>
      <c r="I26" s="11"/>
      <c r="J26" s="10"/>
      <c r="K26" s="13"/>
    </row>
    <row r="27" spans="1:11" ht="15.75" x14ac:dyDescent="0.25">
      <c r="A27" s="8"/>
      <c r="B27" s="9"/>
      <c r="C27" s="10"/>
      <c r="D27" s="10"/>
      <c r="E27" s="11"/>
      <c r="F27" s="12">
        <f t="shared" si="0"/>
        <v>0</v>
      </c>
      <c r="G27" s="9"/>
      <c r="H27" s="10"/>
      <c r="I27" s="11"/>
      <c r="J27" s="10"/>
      <c r="K27" s="13"/>
    </row>
    <row r="28" spans="1:11" ht="15.75" x14ac:dyDescent="0.25">
      <c r="A28" s="8"/>
      <c r="B28" s="9"/>
      <c r="C28" s="10"/>
      <c r="D28" s="10"/>
      <c r="E28" s="11"/>
      <c r="F28" s="12">
        <f t="shared" si="0"/>
        <v>0</v>
      </c>
      <c r="G28" s="9"/>
      <c r="H28" s="10"/>
      <c r="I28" s="11"/>
      <c r="J28" s="10"/>
      <c r="K28" s="13"/>
    </row>
    <row r="29" spans="1:11" ht="15.75" x14ac:dyDescent="0.25">
      <c r="A29" s="8"/>
      <c r="B29" s="9"/>
      <c r="C29" s="10"/>
      <c r="D29" s="10"/>
      <c r="E29" s="11"/>
      <c r="F29" s="12">
        <f t="shared" si="0"/>
        <v>0</v>
      </c>
      <c r="G29" s="9"/>
      <c r="H29" s="10"/>
      <c r="I29" s="11"/>
      <c r="J29" s="10"/>
      <c r="K29" s="13"/>
    </row>
    <row r="30" spans="1:11" ht="15.75" x14ac:dyDescent="0.25">
      <c r="A30" s="8"/>
      <c r="B30" s="9"/>
      <c r="C30" s="10"/>
      <c r="D30" s="10"/>
      <c r="E30" s="11"/>
      <c r="F30" s="12">
        <f t="shared" si="0"/>
        <v>0</v>
      </c>
      <c r="G30" s="9"/>
      <c r="H30" s="10"/>
      <c r="I30" s="11"/>
      <c r="J30" s="10"/>
      <c r="K30" s="13"/>
    </row>
    <row r="31" spans="1:11" ht="15.75" x14ac:dyDescent="0.25">
      <c r="A31" s="8"/>
      <c r="B31" s="9"/>
      <c r="C31" s="10"/>
      <c r="D31" s="10"/>
      <c r="E31" s="11"/>
      <c r="F31" s="12">
        <f t="shared" si="0"/>
        <v>0</v>
      </c>
      <c r="G31" s="9"/>
      <c r="H31" s="10"/>
      <c r="I31" s="11"/>
      <c r="J31" s="10"/>
      <c r="K31" s="13"/>
    </row>
    <row r="32" spans="1:11" ht="15.75" x14ac:dyDescent="0.25">
      <c r="A32" s="8"/>
      <c r="B32" s="9"/>
      <c r="C32" s="10"/>
      <c r="D32" s="10"/>
      <c r="E32" s="11"/>
      <c r="F32" s="12">
        <f t="shared" si="0"/>
        <v>0</v>
      </c>
      <c r="G32" s="9"/>
      <c r="H32" s="10"/>
      <c r="I32" s="11"/>
      <c r="J32" s="10"/>
      <c r="K32" s="13"/>
    </row>
    <row r="33" spans="1:11" ht="15.75" x14ac:dyDescent="0.25">
      <c r="A33" s="16"/>
      <c r="B33" s="9"/>
      <c r="C33" s="10"/>
      <c r="D33" s="10"/>
      <c r="E33" s="11"/>
      <c r="F33" s="12">
        <f t="shared" si="0"/>
        <v>0</v>
      </c>
      <c r="G33" s="9"/>
      <c r="H33" s="10"/>
      <c r="I33" s="11"/>
      <c r="J33" s="10"/>
      <c r="K33" s="13"/>
    </row>
    <row r="34" spans="1:11" ht="15.75" x14ac:dyDescent="0.25">
      <c r="A34" s="16"/>
      <c r="B34" s="9"/>
      <c r="C34" s="10"/>
      <c r="D34" s="10"/>
      <c r="E34" s="11"/>
      <c r="F34" s="12">
        <f t="shared" si="0"/>
        <v>0</v>
      </c>
      <c r="G34" s="9"/>
      <c r="H34" s="10"/>
      <c r="I34" s="11"/>
      <c r="J34" s="10"/>
      <c r="K34" s="13"/>
    </row>
    <row r="35" spans="1:11" ht="15.75" x14ac:dyDescent="0.25">
      <c r="A35" s="8"/>
      <c r="B35" s="9"/>
      <c r="C35" s="10"/>
      <c r="D35" s="10"/>
      <c r="E35" s="11"/>
      <c r="F35" s="12">
        <f t="shared" si="0"/>
        <v>0</v>
      </c>
      <c r="G35" s="9"/>
      <c r="H35" s="10"/>
      <c r="I35" s="11"/>
      <c r="J35" s="10"/>
      <c r="K35" s="13"/>
    </row>
    <row r="36" spans="1:11" ht="15.75" x14ac:dyDescent="0.25">
      <c r="A36" s="8"/>
      <c r="B36" s="9"/>
      <c r="C36" s="10"/>
      <c r="D36" s="10"/>
      <c r="E36" s="11"/>
      <c r="F36" s="12">
        <f t="shared" si="0"/>
        <v>0</v>
      </c>
      <c r="G36" s="9"/>
      <c r="H36" s="10"/>
      <c r="I36" s="11"/>
      <c r="J36" s="10"/>
      <c r="K36" s="13"/>
    </row>
    <row r="37" spans="1:11" ht="15.75" x14ac:dyDescent="0.25">
      <c r="A37" s="8"/>
      <c r="B37" s="9"/>
      <c r="C37" s="10"/>
      <c r="D37" s="10"/>
      <c r="E37" s="11"/>
      <c r="F37" s="12">
        <f t="shared" si="0"/>
        <v>0</v>
      </c>
      <c r="G37" s="9"/>
      <c r="H37" s="10"/>
      <c r="I37" s="11"/>
      <c r="J37" s="10"/>
      <c r="K37" s="13"/>
    </row>
    <row r="38" spans="1:11" ht="15.75" x14ac:dyDescent="0.25">
      <c r="A38" s="8"/>
      <c r="B38" s="9"/>
      <c r="C38" s="10"/>
      <c r="D38" s="10"/>
      <c r="E38" s="11"/>
      <c r="F38" s="12">
        <f t="shared" si="0"/>
        <v>0</v>
      </c>
      <c r="G38" s="9"/>
      <c r="H38" s="10"/>
      <c r="I38" s="11"/>
      <c r="J38" s="10"/>
      <c r="K38" s="13"/>
    </row>
    <row r="39" spans="1:11" ht="15.75" x14ac:dyDescent="0.25">
      <c r="A39" s="8"/>
      <c r="B39" s="9"/>
      <c r="C39" s="10"/>
      <c r="D39" s="10"/>
      <c r="E39" s="11"/>
      <c r="F39" s="12">
        <f t="shared" si="0"/>
        <v>0</v>
      </c>
      <c r="G39" s="9"/>
      <c r="H39" s="10"/>
      <c r="I39" s="11"/>
      <c r="J39" s="10"/>
      <c r="K39" s="13"/>
    </row>
    <row r="40" spans="1:11" ht="15.75" x14ac:dyDescent="0.25">
      <c r="A40" s="8"/>
      <c r="B40" s="9"/>
      <c r="C40" s="10"/>
      <c r="D40" s="10"/>
      <c r="E40" s="11"/>
      <c r="F40" s="12">
        <f t="shared" si="0"/>
        <v>0</v>
      </c>
      <c r="G40" s="9"/>
      <c r="H40" s="10"/>
      <c r="I40" s="11"/>
      <c r="J40" s="10"/>
      <c r="K40" s="13"/>
    </row>
    <row r="41" spans="1:11" ht="15.75" x14ac:dyDescent="0.25">
      <c r="A41" s="8"/>
      <c r="B41" s="9"/>
      <c r="C41" s="10"/>
      <c r="D41" s="10"/>
      <c r="E41" s="11"/>
      <c r="F41" s="12">
        <f t="shared" si="0"/>
        <v>0</v>
      </c>
      <c r="G41" s="9"/>
      <c r="H41" s="10"/>
      <c r="I41" s="11"/>
      <c r="J41" s="10"/>
      <c r="K41" s="13"/>
    </row>
    <row r="42" spans="1:11" ht="15.75" x14ac:dyDescent="0.25">
      <c r="A42" s="8"/>
      <c r="B42" s="9"/>
      <c r="C42" s="10"/>
      <c r="D42" s="10"/>
      <c r="E42" s="11"/>
      <c r="F42" s="12">
        <f t="shared" si="0"/>
        <v>0</v>
      </c>
      <c r="G42" s="9"/>
      <c r="H42" s="10"/>
      <c r="I42" s="11"/>
      <c r="J42" s="10"/>
      <c r="K42" s="13"/>
    </row>
    <row r="43" spans="1:11" ht="15.75" x14ac:dyDescent="0.25">
      <c r="A43" s="16"/>
      <c r="B43" s="9"/>
      <c r="C43" s="10"/>
      <c r="D43" s="10"/>
      <c r="E43" s="11"/>
      <c r="F43" s="12">
        <f t="shared" si="0"/>
        <v>0</v>
      </c>
      <c r="G43" s="9"/>
      <c r="H43" s="10"/>
      <c r="I43" s="11"/>
      <c r="J43" s="10"/>
      <c r="K43" s="13"/>
    </row>
    <row r="44" spans="1:11" ht="15.75" x14ac:dyDescent="0.25">
      <c r="A44" s="16"/>
      <c r="B44" s="9"/>
      <c r="C44" s="10"/>
      <c r="D44" s="10"/>
      <c r="E44" s="11"/>
      <c r="F44" s="12">
        <f t="shared" si="0"/>
        <v>0</v>
      </c>
      <c r="G44" s="9"/>
      <c r="H44" s="10"/>
      <c r="I44" s="11"/>
      <c r="J44" s="10"/>
      <c r="K44" s="13"/>
    </row>
    <row r="45" spans="1:11" ht="15.75" x14ac:dyDescent="0.25">
      <c r="A45" s="48"/>
      <c r="B45" s="17"/>
      <c r="C45" s="49"/>
      <c r="D45" s="49"/>
      <c r="E45" s="50"/>
      <c r="F45" s="12">
        <f t="shared" si="0"/>
        <v>0</v>
      </c>
      <c r="G45" s="17"/>
      <c r="H45" s="49"/>
      <c r="I45" s="50"/>
      <c r="J45" s="49"/>
      <c r="K45" s="13"/>
    </row>
    <row r="46" spans="1:11" ht="15.75" x14ac:dyDescent="0.25">
      <c r="A46" s="48"/>
      <c r="B46" s="17"/>
      <c r="C46" s="49"/>
      <c r="D46" s="49"/>
      <c r="E46" s="50"/>
      <c r="F46" s="12">
        <f t="shared" si="0"/>
        <v>0</v>
      </c>
      <c r="G46" s="17"/>
      <c r="H46" s="49"/>
      <c r="I46" s="50"/>
      <c r="J46" s="49"/>
      <c r="K46" s="13"/>
    </row>
    <row r="47" spans="1:11" ht="15.75" x14ac:dyDescent="0.25">
      <c r="A47" s="48"/>
      <c r="B47" s="17"/>
      <c r="C47" s="49"/>
      <c r="D47" s="49"/>
      <c r="E47" s="50"/>
      <c r="F47" s="12">
        <f t="shared" si="0"/>
        <v>0</v>
      </c>
      <c r="G47" s="17"/>
      <c r="H47" s="49"/>
      <c r="I47" s="50"/>
      <c r="J47" s="49"/>
      <c r="K47" s="13"/>
    </row>
    <row r="48" spans="1:11" ht="15.75" x14ac:dyDescent="0.25">
      <c r="A48" s="17"/>
      <c r="B48" s="18" t="s">
        <v>36</v>
      </c>
      <c r="C48" s="19">
        <f>SUM(C7:C47)</f>
        <v>0</v>
      </c>
      <c r="D48" s="19">
        <f>SUM(D7:D47)</f>
        <v>105.863</v>
      </c>
      <c r="E48" s="20"/>
      <c r="F48" s="21">
        <f t="shared" si="0"/>
        <v>105.863</v>
      </c>
      <c r="G48" s="22"/>
      <c r="H48" s="19">
        <f>SUM(H7:H47)</f>
        <v>0</v>
      </c>
      <c r="I48" s="20"/>
      <c r="J48" s="19">
        <f>SUM(J7:J47)</f>
        <v>105.863</v>
      </c>
      <c r="K48" s="23">
        <f>C48-H48</f>
        <v>0</v>
      </c>
    </row>
    <row r="51" spans="2:8" ht="15.75" x14ac:dyDescent="0.25">
      <c r="B51" s="24" t="s">
        <v>55</v>
      </c>
      <c r="F51" s="25"/>
      <c r="G51" s="30"/>
      <c r="H51" s="31"/>
    </row>
    <row r="52" spans="2:8" x14ac:dyDescent="0.25">
      <c r="B52" s="24"/>
      <c r="F52" s="28" t="s">
        <v>39</v>
      </c>
      <c r="G52" s="29"/>
      <c r="H52" s="29"/>
    </row>
    <row r="53" spans="2:8" ht="15.75" x14ac:dyDescent="0.25">
      <c r="B53" s="24" t="s">
        <v>40</v>
      </c>
      <c r="F53" s="25"/>
      <c r="G53" s="30"/>
      <c r="H53" s="31"/>
    </row>
    <row r="54" spans="2:8" x14ac:dyDescent="0.25">
      <c r="F54" s="28" t="s">
        <v>39</v>
      </c>
      <c r="G54" s="29"/>
      <c r="H54" s="29"/>
    </row>
  </sheetData>
  <mergeCells count="12">
    <mergeCell ref="G51:H51"/>
    <mergeCell ref="G53:H53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ageMargins left="0.75" right="0.75" top="1" bottom="1" header="0.5" footer="0.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0"/>
  <sheetViews>
    <sheetView zoomScale="80" zoomScaleNormal="80" zoomScaleSheetLayoutView="100" workbookViewId="0">
      <selection activeCell="B3" sqref="B3:B4"/>
    </sheetView>
  </sheetViews>
  <sheetFormatPr defaultRowHeight="15" x14ac:dyDescent="0.25"/>
  <cols>
    <col min="1" max="1" width="7.28515625" customWidth="1"/>
    <col min="2" max="2" width="31.85546875" customWidth="1"/>
    <col min="3" max="3" width="12.140625" customWidth="1"/>
    <col min="4" max="4" width="11.28515625" customWidth="1"/>
    <col min="5" max="5" width="20.7109375" customWidth="1"/>
    <col min="6" max="6" width="13.140625" customWidth="1"/>
    <col min="7" max="7" width="10.7109375" customWidth="1"/>
    <col min="8" max="8" width="20.7109375" customWidth="1"/>
    <col min="9" max="9" width="29.85546875" customWidth="1"/>
    <col min="10" max="10" width="15.85546875" customWidth="1"/>
    <col min="11" max="11" width="23.140625" customWidth="1"/>
  </cols>
  <sheetData>
    <row r="1" spans="1:11" ht="61.5" customHeight="1" x14ac:dyDescent="0.25">
      <c r="A1" s="2"/>
      <c r="B1" s="34" t="s">
        <v>401</v>
      </c>
      <c r="C1" s="35"/>
      <c r="D1" s="35"/>
      <c r="E1" s="35"/>
      <c r="F1" s="35"/>
      <c r="G1" s="35"/>
      <c r="H1" s="35"/>
      <c r="I1" s="35"/>
      <c r="J1" s="35"/>
      <c r="K1" s="2"/>
    </row>
    <row r="2" spans="1:11" ht="31.5" customHeight="1" x14ac:dyDescent="0.25">
      <c r="A2" s="36" t="s">
        <v>400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ht="37.5" customHeight="1" x14ac:dyDescent="0.25">
      <c r="A3" s="37" t="s">
        <v>3</v>
      </c>
      <c r="B3" s="37" t="s">
        <v>4</v>
      </c>
      <c r="C3" s="38" t="s">
        <v>5</v>
      </c>
      <c r="D3" s="38"/>
      <c r="E3" s="38"/>
      <c r="F3" s="38" t="s">
        <v>6</v>
      </c>
      <c r="G3" s="38" t="s">
        <v>7</v>
      </c>
      <c r="H3" s="38"/>
      <c r="I3" s="38"/>
      <c r="J3" s="38"/>
      <c r="K3" s="39" t="s">
        <v>8</v>
      </c>
    </row>
    <row r="4" spans="1:11" ht="166.5" customHeight="1" x14ac:dyDescent="0.25">
      <c r="A4" s="37"/>
      <c r="B4" s="37"/>
      <c r="C4" s="6" t="s">
        <v>9</v>
      </c>
      <c r="D4" s="6" t="s">
        <v>10</v>
      </c>
      <c r="E4" s="6" t="s">
        <v>11</v>
      </c>
      <c r="F4" s="38"/>
      <c r="G4" s="7" t="s">
        <v>12</v>
      </c>
      <c r="H4" s="6" t="s">
        <v>13</v>
      </c>
      <c r="I4" s="6" t="s">
        <v>14</v>
      </c>
      <c r="J4" s="6" t="s">
        <v>13</v>
      </c>
      <c r="K4" s="39"/>
    </row>
    <row r="5" spans="1:11" ht="54" customHeight="1" x14ac:dyDescent="0.25">
      <c r="A5" s="8" t="s">
        <v>399</v>
      </c>
      <c r="B5" s="248" t="s">
        <v>398</v>
      </c>
      <c r="C5" s="10"/>
      <c r="D5" s="264">
        <v>3.3</v>
      </c>
      <c r="E5" s="265" t="s">
        <v>397</v>
      </c>
      <c r="F5" s="70">
        <f>SUM(C5,D5)</f>
        <v>3.3</v>
      </c>
      <c r="G5" s="69"/>
      <c r="H5" s="10"/>
      <c r="I5" s="265" t="s">
        <v>397</v>
      </c>
      <c r="J5" s="264">
        <f>D5</f>
        <v>3.3</v>
      </c>
      <c r="K5" s="13"/>
    </row>
    <row r="6" spans="1:11" ht="56.25" customHeight="1" x14ac:dyDescent="0.25">
      <c r="A6" s="8" t="s">
        <v>115</v>
      </c>
      <c r="B6" s="248" t="s">
        <v>396</v>
      </c>
      <c r="C6" s="10"/>
      <c r="D6" s="264">
        <v>2.73</v>
      </c>
      <c r="E6" s="263" t="s">
        <v>395</v>
      </c>
      <c r="F6" s="70">
        <f>SUM(C6,D6)</f>
        <v>2.73</v>
      </c>
      <c r="G6" s="9"/>
      <c r="H6" s="10"/>
      <c r="I6" s="263" t="s">
        <v>395</v>
      </c>
      <c r="J6" s="264">
        <f>D6</f>
        <v>2.73</v>
      </c>
      <c r="K6" s="13"/>
    </row>
    <row r="7" spans="1:11" ht="34.5" customHeight="1" x14ac:dyDescent="0.25">
      <c r="A7" s="8" t="s">
        <v>394</v>
      </c>
      <c r="B7" s="248" t="s">
        <v>35</v>
      </c>
      <c r="C7" s="10"/>
      <c r="D7" s="264">
        <v>5</v>
      </c>
      <c r="E7" s="263" t="s">
        <v>393</v>
      </c>
      <c r="F7" s="70">
        <f>SUM(C7,D7)</f>
        <v>5</v>
      </c>
      <c r="G7" s="9"/>
      <c r="H7" s="10"/>
      <c r="I7" s="263" t="s">
        <v>393</v>
      </c>
      <c r="J7" s="264">
        <f>D7</f>
        <v>5</v>
      </c>
      <c r="K7" s="13"/>
    </row>
    <row r="8" spans="1:11" ht="60" customHeight="1" x14ac:dyDescent="0.25">
      <c r="A8" s="262"/>
      <c r="B8" s="261"/>
      <c r="C8" s="258"/>
      <c r="D8" s="252">
        <v>1.65</v>
      </c>
      <c r="E8" s="260" t="s">
        <v>392</v>
      </c>
      <c r="F8" s="259">
        <f>SUM(C8,D8)</f>
        <v>1.65</v>
      </c>
      <c r="G8" s="78"/>
      <c r="H8" s="258"/>
      <c r="I8" s="248" t="s">
        <v>392</v>
      </c>
      <c r="J8" s="252">
        <f>D8</f>
        <v>1.65</v>
      </c>
      <c r="K8" s="257"/>
    </row>
    <row r="9" spans="1:11" ht="60" customHeight="1" x14ac:dyDescent="0.25">
      <c r="A9" s="262" t="s">
        <v>391</v>
      </c>
      <c r="B9" s="248" t="s">
        <v>390</v>
      </c>
      <c r="C9" s="258"/>
      <c r="D9" s="252">
        <v>14.26</v>
      </c>
      <c r="E9" s="260" t="s">
        <v>389</v>
      </c>
      <c r="F9" s="259">
        <f>SUM(C9,D9)</f>
        <v>14.26</v>
      </c>
      <c r="G9" s="78"/>
      <c r="H9" s="258"/>
      <c r="I9" s="248" t="s">
        <v>389</v>
      </c>
      <c r="J9" s="252">
        <f>D9</f>
        <v>14.26</v>
      </c>
      <c r="K9" s="257"/>
    </row>
    <row r="10" spans="1:11" ht="60" customHeight="1" x14ac:dyDescent="0.25">
      <c r="A10" s="262" t="s">
        <v>388</v>
      </c>
      <c r="B10" s="263" t="s">
        <v>387</v>
      </c>
      <c r="C10" s="258"/>
      <c r="D10" s="252">
        <v>77.37</v>
      </c>
      <c r="E10" s="260" t="s">
        <v>386</v>
      </c>
      <c r="F10" s="259">
        <f>SUM(C10,D10)</f>
        <v>77.37</v>
      </c>
      <c r="G10" s="78"/>
      <c r="H10" s="258"/>
      <c r="I10" s="248" t="s">
        <v>386</v>
      </c>
      <c r="J10" s="252">
        <f>D10</f>
        <v>77.37</v>
      </c>
      <c r="K10" s="257"/>
    </row>
    <row r="11" spans="1:11" ht="95.25" customHeight="1" x14ac:dyDescent="0.25">
      <c r="A11" s="262" t="s">
        <v>385</v>
      </c>
      <c r="B11" s="263" t="s">
        <v>384</v>
      </c>
      <c r="C11" s="258"/>
      <c r="D11" s="252">
        <v>114.6</v>
      </c>
      <c r="E11" s="260" t="s">
        <v>186</v>
      </c>
      <c r="F11" s="259">
        <f>SUM(C11,D11)</f>
        <v>114.6</v>
      </c>
      <c r="G11" s="78"/>
      <c r="H11" s="258"/>
      <c r="I11" s="248"/>
      <c r="J11" s="252">
        <f>D11</f>
        <v>114.6</v>
      </c>
      <c r="K11" s="257"/>
    </row>
    <row r="12" spans="1:11" ht="60" customHeight="1" x14ac:dyDescent="0.25">
      <c r="A12" s="262" t="s">
        <v>383</v>
      </c>
      <c r="B12" s="263" t="s">
        <v>35</v>
      </c>
      <c r="C12" s="258"/>
      <c r="D12" s="252">
        <v>18.940000000000001</v>
      </c>
      <c r="E12" s="260" t="s">
        <v>382</v>
      </c>
      <c r="F12" s="259">
        <f>SUM(C12,D12)</f>
        <v>18.940000000000001</v>
      </c>
      <c r="G12" s="78"/>
      <c r="H12" s="258"/>
      <c r="I12" s="248" t="s">
        <v>382</v>
      </c>
      <c r="J12" s="252">
        <f>D12</f>
        <v>18.940000000000001</v>
      </c>
      <c r="K12" s="257"/>
    </row>
    <row r="13" spans="1:11" ht="60" customHeight="1" x14ac:dyDescent="0.25">
      <c r="A13" s="262"/>
      <c r="B13" s="261"/>
      <c r="C13" s="258"/>
      <c r="D13" s="252">
        <v>3.4</v>
      </c>
      <c r="E13" s="260" t="s">
        <v>381</v>
      </c>
      <c r="F13" s="259">
        <f>SUM(C13,D13)</f>
        <v>3.4</v>
      </c>
      <c r="G13" s="78"/>
      <c r="H13" s="258"/>
      <c r="I13" s="248" t="s">
        <v>381</v>
      </c>
      <c r="J13" s="252">
        <f>D13</f>
        <v>3.4</v>
      </c>
      <c r="K13" s="257"/>
    </row>
    <row r="14" spans="1:11" ht="38.25" customHeight="1" x14ac:dyDescent="0.3">
      <c r="A14" s="8" t="s">
        <v>380</v>
      </c>
      <c r="B14" s="256" t="s">
        <v>35</v>
      </c>
      <c r="C14" s="69">
        <v>279.92</v>
      </c>
      <c r="D14" s="10"/>
      <c r="E14" s="255"/>
      <c r="F14" s="70">
        <f>SUM(C14,D14)</f>
        <v>279.92</v>
      </c>
      <c r="G14" s="241"/>
      <c r="H14" s="240"/>
      <c r="I14" s="248"/>
      <c r="J14" s="254"/>
      <c r="K14" s="13"/>
    </row>
    <row r="15" spans="1:11" ht="45" customHeight="1" x14ac:dyDescent="0.25">
      <c r="A15" s="8"/>
      <c r="B15" s="78"/>
      <c r="C15" s="10"/>
      <c r="D15" s="10"/>
      <c r="E15" s="247"/>
      <c r="F15" s="12"/>
      <c r="G15" s="241">
        <v>2210</v>
      </c>
      <c r="H15" s="252">
        <v>4.79</v>
      </c>
      <c r="I15" s="251" t="s">
        <v>379</v>
      </c>
      <c r="J15" s="10"/>
      <c r="K15" s="13"/>
    </row>
    <row r="16" spans="1:11" ht="46.5" customHeight="1" x14ac:dyDescent="0.25">
      <c r="A16" s="8"/>
      <c r="B16" s="71"/>
      <c r="C16" s="10"/>
      <c r="D16" s="10"/>
      <c r="E16" s="247"/>
      <c r="F16" s="12"/>
      <c r="G16" s="241">
        <v>2220</v>
      </c>
      <c r="H16" s="252">
        <v>47.3</v>
      </c>
      <c r="I16" s="251" t="s">
        <v>378</v>
      </c>
      <c r="J16" s="10"/>
      <c r="K16" s="13"/>
    </row>
    <row r="17" spans="1:11" ht="50.25" customHeight="1" x14ac:dyDescent="0.25">
      <c r="A17" s="8"/>
      <c r="B17" s="71"/>
      <c r="C17" s="10"/>
      <c r="D17" s="10"/>
      <c r="E17" s="247"/>
      <c r="F17" s="12"/>
      <c r="G17" s="241">
        <v>2220</v>
      </c>
      <c r="H17" s="252">
        <v>7.65</v>
      </c>
      <c r="I17" s="253" t="s">
        <v>377</v>
      </c>
      <c r="J17" s="10"/>
      <c r="K17" s="13"/>
    </row>
    <row r="18" spans="1:11" ht="54" customHeight="1" x14ac:dyDescent="0.25">
      <c r="A18" s="8"/>
      <c r="B18" s="71"/>
      <c r="C18" s="10"/>
      <c r="D18" s="10"/>
      <c r="E18" s="247"/>
      <c r="F18" s="12"/>
      <c r="G18" s="241">
        <v>2240</v>
      </c>
      <c r="H18" s="252">
        <v>18.32</v>
      </c>
      <c r="I18" s="251" t="s">
        <v>376</v>
      </c>
      <c r="J18" s="10"/>
      <c r="K18" s="13"/>
    </row>
    <row r="19" spans="1:11" ht="32.25" customHeight="1" x14ac:dyDescent="0.25">
      <c r="A19" s="8"/>
      <c r="B19" s="71"/>
      <c r="C19" s="10"/>
      <c r="D19" s="10"/>
      <c r="E19" s="247"/>
      <c r="F19" s="12"/>
      <c r="G19" s="241">
        <v>2240</v>
      </c>
      <c r="H19" s="250">
        <v>81.760000000000005</v>
      </c>
      <c r="I19" s="248" t="s">
        <v>375</v>
      </c>
      <c r="J19" s="10"/>
      <c r="K19" s="13"/>
    </row>
    <row r="20" spans="1:11" ht="69.75" customHeight="1" x14ac:dyDescent="0.25">
      <c r="A20" s="8"/>
      <c r="B20" s="71"/>
      <c r="C20" s="10"/>
      <c r="D20" s="10"/>
      <c r="E20" s="247"/>
      <c r="F20" s="12"/>
      <c r="G20" s="241">
        <v>2240</v>
      </c>
      <c r="H20" s="240">
        <v>123.24</v>
      </c>
      <c r="I20" s="249" t="s">
        <v>374</v>
      </c>
      <c r="J20" s="10"/>
      <c r="K20" s="13"/>
    </row>
    <row r="21" spans="1:11" ht="63.75" customHeight="1" x14ac:dyDescent="0.25">
      <c r="A21" s="8"/>
      <c r="B21" s="71"/>
      <c r="C21" s="10"/>
      <c r="D21" s="10"/>
      <c r="E21" s="247"/>
      <c r="F21" s="12"/>
      <c r="G21" s="241">
        <v>2240</v>
      </c>
      <c r="H21" s="240">
        <v>24.88</v>
      </c>
      <c r="I21" s="249" t="s">
        <v>373</v>
      </c>
      <c r="J21" s="10"/>
      <c r="K21" s="13"/>
    </row>
    <row r="22" spans="1:11" ht="54.75" customHeight="1" x14ac:dyDescent="0.25">
      <c r="A22" s="8"/>
      <c r="B22" s="71"/>
      <c r="C22" s="10"/>
      <c r="D22" s="10"/>
      <c r="E22" s="247"/>
      <c r="F22" s="12"/>
      <c r="G22" s="241">
        <v>2240</v>
      </c>
      <c r="H22" s="240">
        <v>128.08000000000001</v>
      </c>
      <c r="I22" s="249" t="s">
        <v>372</v>
      </c>
      <c r="J22" s="10"/>
      <c r="K22" s="13"/>
    </row>
    <row r="23" spans="1:11" ht="69.75" customHeight="1" x14ac:dyDescent="0.25">
      <c r="A23" s="8"/>
      <c r="B23" s="71"/>
      <c r="C23" s="10"/>
      <c r="D23" s="10"/>
      <c r="E23" s="247"/>
      <c r="F23" s="12"/>
      <c r="G23" s="241">
        <v>2240</v>
      </c>
      <c r="H23" s="240">
        <v>28.09</v>
      </c>
      <c r="I23" s="249" t="s">
        <v>371</v>
      </c>
      <c r="J23" s="10"/>
      <c r="K23" s="13"/>
    </row>
    <row r="24" spans="1:11" ht="67.5" customHeight="1" x14ac:dyDescent="0.25">
      <c r="A24" s="8"/>
      <c r="B24" s="71"/>
      <c r="C24" s="10"/>
      <c r="D24" s="10"/>
      <c r="E24" s="247"/>
      <c r="F24" s="12"/>
      <c r="G24" s="241">
        <v>2240</v>
      </c>
      <c r="H24" s="240">
        <v>45.7</v>
      </c>
      <c r="I24" s="249" t="s">
        <v>370</v>
      </c>
      <c r="J24" s="10"/>
      <c r="K24" s="13"/>
    </row>
    <row r="25" spans="1:11" ht="67.5" customHeight="1" x14ac:dyDescent="0.25">
      <c r="A25" s="8"/>
      <c r="B25" s="71"/>
      <c r="C25" s="10"/>
      <c r="D25" s="10"/>
      <c r="E25" s="247"/>
      <c r="F25" s="12"/>
      <c r="G25" s="241">
        <v>2240</v>
      </c>
      <c r="H25" s="240">
        <v>26.71</v>
      </c>
      <c r="I25" s="248" t="s">
        <v>369</v>
      </c>
      <c r="J25" s="10"/>
      <c r="K25" s="13"/>
    </row>
    <row r="26" spans="1:11" ht="53.25" customHeight="1" x14ac:dyDescent="0.25">
      <c r="A26" s="8"/>
      <c r="B26" s="71"/>
      <c r="C26" s="10"/>
      <c r="D26" s="10"/>
      <c r="E26" s="247"/>
      <c r="F26" s="12"/>
      <c r="G26" s="246">
        <v>2274</v>
      </c>
      <c r="H26" s="246">
        <v>0.53</v>
      </c>
      <c r="I26" s="245" t="s">
        <v>368</v>
      </c>
      <c r="J26" s="10"/>
      <c r="K26" s="13"/>
    </row>
    <row r="27" spans="1:11" ht="60" customHeight="1" x14ac:dyDescent="0.25">
      <c r="A27" s="8"/>
      <c r="B27" s="18" t="s">
        <v>36</v>
      </c>
      <c r="C27" s="19">
        <v>279.92</v>
      </c>
      <c r="D27" s="19">
        <f>SUM(D5:D15)</f>
        <v>241.25</v>
      </c>
      <c r="E27" s="20"/>
      <c r="F27" s="21">
        <f>SUM(C27,D27)</f>
        <v>521.17000000000007</v>
      </c>
      <c r="G27" s="22"/>
      <c r="H27" s="19">
        <f>H15+H16+H17+H18+H19+H20+H21+H22+H23+H24+H25+H26</f>
        <v>537.04999999999995</v>
      </c>
      <c r="I27" s="20"/>
      <c r="J27" s="19">
        <f>SUM(J5:J13)+J14+J15</f>
        <v>241.25</v>
      </c>
      <c r="K27" s="23">
        <f>C27-H27</f>
        <v>-257.12999999999994</v>
      </c>
    </row>
    <row r="28" spans="1:11" ht="19.5" customHeight="1" x14ac:dyDescent="0.25">
      <c r="A28" s="183"/>
    </row>
    <row r="29" spans="1:11" ht="12" customHeight="1" x14ac:dyDescent="0.25">
      <c r="A29" s="183"/>
    </row>
    <row r="30" spans="1:11" ht="37.5" customHeight="1" x14ac:dyDescent="0.35">
      <c r="A30" s="183"/>
      <c r="B30" s="243" t="s">
        <v>228</v>
      </c>
      <c r="F30" s="25"/>
      <c r="G30" s="242" t="s">
        <v>367</v>
      </c>
      <c r="H30" s="242"/>
    </row>
    <row r="31" spans="1:11" ht="19.5" x14ac:dyDescent="0.35">
      <c r="A31" s="244"/>
      <c r="B31" s="243"/>
      <c r="F31" s="90" t="s">
        <v>39</v>
      </c>
      <c r="G31" s="89"/>
      <c r="H31" s="89"/>
    </row>
    <row r="32" spans="1:11" ht="41.25" customHeight="1" x14ac:dyDescent="0.35">
      <c r="B32" s="243" t="s">
        <v>40</v>
      </c>
      <c r="F32" s="25"/>
      <c r="G32" s="242" t="s">
        <v>366</v>
      </c>
      <c r="H32" s="242"/>
    </row>
    <row r="33" spans="2:11" x14ac:dyDescent="0.25">
      <c r="F33" s="90" t="s">
        <v>39</v>
      </c>
      <c r="G33" s="89"/>
      <c r="H33" s="89"/>
    </row>
    <row r="34" spans="2:11" ht="28.5" customHeight="1" x14ac:dyDescent="0.25"/>
    <row r="35" spans="2:11" x14ac:dyDescent="0.25">
      <c r="B35" t="s">
        <v>365</v>
      </c>
      <c r="C35" t="s">
        <v>364</v>
      </c>
    </row>
    <row r="41" spans="2:11" ht="15.75" x14ac:dyDescent="0.25">
      <c r="I41" s="241"/>
      <c r="J41" s="240"/>
      <c r="K41" s="239"/>
    </row>
    <row r="73" spans="12:13" ht="15.75" x14ac:dyDescent="0.25">
      <c r="L73" s="10"/>
      <c r="M73" s="13"/>
    </row>
    <row r="80" spans="12:13" ht="7.5" customHeight="1" x14ac:dyDescent="0.25"/>
  </sheetData>
  <mergeCells count="10">
    <mergeCell ref="B1:J1"/>
    <mergeCell ref="A2:K2"/>
    <mergeCell ref="A3:A4"/>
    <mergeCell ref="B3:B4"/>
    <mergeCell ref="C3:E3"/>
    <mergeCell ref="F3:F4"/>
    <mergeCell ref="G3:J3"/>
    <mergeCell ref="K3:K4"/>
    <mergeCell ref="G30:H30"/>
    <mergeCell ref="G32:H32"/>
  </mergeCells>
  <printOptions horizontalCentered="1"/>
  <pageMargins left="0.19685039370078741" right="0.19685039370078741" top="0.19685039370078741" bottom="0.19685039370078741" header="0" footer="0"/>
  <pageSetup paperSize="9" scale="43" orientation="portrait" horizontalDpi="180" verticalDpi="180" r:id="rId1"/>
  <rowBreaks count="1" manualBreakCount="1">
    <brk id="36" max="10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zoomScale="90" zoomScaleNormal="90" workbookViewId="0">
      <selection activeCell="C5" sqref="C5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</cols>
  <sheetData>
    <row r="1" spans="1:11" ht="61.5" customHeight="1" x14ac:dyDescent="0.25">
      <c r="A1" s="2"/>
      <c r="B1" s="34" t="s">
        <v>427</v>
      </c>
      <c r="C1" s="35"/>
      <c r="D1" s="35"/>
      <c r="E1" s="35"/>
      <c r="F1" s="35"/>
      <c r="G1" s="35"/>
      <c r="H1" s="35"/>
      <c r="I1" s="35"/>
      <c r="J1" s="35"/>
      <c r="K1" s="2"/>
    </row>
    <row r="2" spans="1:11" ht="31.5" customHeight="1" x14ac:dyDescent="0.25">
      <c r="A2" s="36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ht="33" customHeight="1" x14ac:dyDescent="0.25">
      <c r="A3" s="37" t="s">
        <v>3</v>
      </c>
      <c r="B3" s="37" t="s">
        <v>4</v>
      </c>
      <c r="C3" s="38" t="s">
        <v>5</v>
      </c>
      <c r="D3" s="38"/>
      <c r="E3" s="38"/>
      <c r="F3" s="38" t="s">
        <v>6</v>
      </c>
      <c r="G3" s="38" t="s">
        <v>7</v>
      </c>
      <c r="H3" s="38"/>
      <c r="I3" s="38"/>
      <c r="J3" s="38"/>
      <c r="K3" s="39" t="s">
        <v>8</v>
      </c>
    </row>
    <row r="4" spans="1:11" ht="158.25" customHeight="1" x14ac:dyDescent="0.25">
      <c r="A4" s="37"/>
      <c r="B4" s="37"/>
      <c r="C4" s="6" t="s">
        <v>9</v>
      </c>
      <c r="D4" s="6" t="s">
        <v>10</v>
      </c>
      <c r="E4" s="6" t="s">
        <v>11</v>
      </c>
      <c r="F4" s="38"/>
      <c r="G4" s="7" t="s">
        <v>12</v>
      </c>
      <c r="H4" s="6" t="s">
        <v>13</v>
      </c>
      <c r="I4" s="6" t="s">
        <v>14</v>
      </c>
      <c r="J4" s="6" t="s">
        <v>13</v>
      </c>
      <c r="K4" s="39"/>
    </row>
    <row r="5" spans="1:11" ht="78.75" x14ac:dyDescent="0.25">
      <c r="A5" s="8"/>
      <c r="B5" s="66" t="s">
        <v>426</v>
      </c>
      <c r="C5" s="10"/>
      <c r="D5" s="97">
        <v>4.7280000000000003E-2</v>
      </c>
      <c r="E5" s="60" t="s">
        <v>425</v>
      </c>
      <c r="F5" s="12">
        <f>SUM(C5,D5)</f>
        <v>4.7280000000000003E-2</v>
      </c>
      <c r="G5" s="9"/>
      <c r="H5" s="10"/>
      <c r="I5" s="66"/>
      <c r="J5" s="10"/>
      <c r="K5" s="13"/>
    </row>
    <row r="6" spans="1:11" ht="31.5" x14ac:dyDescent="0.25">
      <c r="A6" s="8"/>
      <c r="B6" s="9" t="s">
        <v>35</v>
      </c>
      <c r="C6" s="10"/>
      <c r="D6" s="97">
        <v>23.252400000000002</v>
      </c>
      <c r="E6" s="11" t="s">
        <v>340</v>
      </c>
      <c r="F6" s="12">
        <f>SUM(C6,D6)</f>
        <v>23.252400000000002</v>
      </c>
      <c r="G6" s="9"/>
      <c r="H6" s="10"/>
      <c r="I6" s="11" t="s">
        <v>340</v>
      </c>
      <c r="J6" s="97">
        <v>23.252400000000002</v>
      </c>
      <c r="K6" s="13"/>
    </row>
    <row r="7" spans="1:11" ht="31.5" x14ac:dyDescent="0.25">
      <c r="A7" s="8"/>
      <c r="B7" s="11" t="s">
        <v>424</v>
      </c>
      <c r="C7" s="97"/>
      <c r="D7" s="97">
        <v>133.64305999999999</v>
      </c>
      <c r="E7" s="11" t="s">
        <v>16</v>
      </c>
      <c r="F7" s="12">
        <f>SUM(C7,D7)</f>
        <v>133.64305999999999</v>
      </c>
      <c r="G7" s="9"/>
      <c r="H7" s="10"/>
      <c r="I7" s="66"/>
      <c r="J7" s="10"/>
      <c r="K7" s="13"/>
    </row>
    <row r="8" spans="1:11" ht="63" x14ac:dyDescent="0.25">
      <c r="A8" s="8"/>
      <c r="B8" s="11" t="s">
        <v>423</v>
      </c>
      <c r="C8" s="10"/>
      <c r="D8" s="94">
        <v>14.259</v>
      </c>
      <c r="E8" s="71" t="s">
        <v>16</v>
      </c>
      <c r="F8" s="12">
        <f>SUM(C8,D8)</f>
        <v>14.259</v>
      </c>
      <c r="G8" s="9"/>
      <c r="H8" s="10"/>
      <c r="I8" s="66"/>
      <c r="J8" s="10"/>
      <c r="K8" s="13"/>
    </row>
    <row r="9" spans="1:11" ht="15.75" x14ac:dyDescent="0.25">
      <c r="A9" s="8"/>
      <c r="B9" s="9" t="s">
        <v>299</v>
      </c>
      <c r="C9" s="10"/>
      <c r="D9" s="10">
        <v>3.3</v>
      </c>
      <c r="E9" s="71" t="s">
        <v>16</v>
      </c>
      <c r="F9" s="12">
        <f>SUM(C9,D9)</f>
        <v>3.3</v>
      </c>
      <c r="G9" s="9"/>
      <c r="H9" s="10"/>
      <c r="I9" s="66"/>
      <c r="J9" s="10"/>
      <c r="K9" s="13"/>
    </row>
    <row r="10" spans="1:11" ht="63" x14ac:dyDescent="0.25">
      <c r="A10" s="8"/>
      <c r="B10" s="11" t="s">
        <v>422</v>
      </c>
      <c r="C10" s="10"/>
      <c r="D10" s="104">
        <v>1667.1814999999999</v>
      </c>
      <c r="E10" s="71" t="s">
        <v>16</v>
      </c>
      <c r="F10" s="12">
        <f>SUM(C10,D10)</f>
        <v>1667.1814999999999</v>
      </c>
      <c r="G10" s="16"/>
      <c r="H10" s="10"/>
      <c r="I10" s="11"/>
      <c r="J10" s="10"/>
      <c r="K10" s="13"/>
    </row>
    <row r="11" spans="1:11" ht="133.5" customHeight="1" x14ac:dyDescent="0.25">
      <c r="A11" s="8"/>
      <c r="B11" s="11" t="s">
        <v>421</v>
      </c>
      <c r="C11" s="10"/>
      <c r="D11" s="104">
        <v>10.486000000000001</v>
      </c>
      <c r="E11" s="71" t="s">
        <v>16</v>
      </c>
      <c r="F11" s="12">
        <f>SUM(C11,D11)</f>
        <v>10.486000000000001</v>
      </c>
      <c r="G11" s="16"/>
      <c r="H11" s="10"/>
      <c r="I11" s="11"/>
      <c r="J11" s="10"/>
      <c r="K11" s="13"/>
    </row>
    <row r="12" spans="1:11" ht="47.25" x14ac:dyDescent="0.25">
      <c r="A12" s="8"/>
      <c r="B12" s="11" t="s">
        <v>420</v>
      </c>
      <c r="C12" s="10"/>
      <c r="D12" s="102">
        <v>0</v>
      </c>
      <c r="E12" s="71" t="s">
        <v>16</v>
      </c>
      <c r="F12" s="12">
        <f>SUM(C12,D12)</f>
        <v>0</v>
      </c>
      <c r="G12" s="9"/>
      <c r="H12" s="10"/>
      <c r="I12" s="11"/>
      <c r="J12" s="10"/>
      <c r="K12" s="13"/>
    </row>
    <row r="13" spans="1:11" ht="15.75" x14ac:dyDescent="0.25">
      <c r="A13" s="16"/>
      <c r="B13" s="11" t="s">
        <v>419</v>
      </c>
      <c r="C13" s="10"/>
      <c r="D13" s="81">
        <v>1418.41202</v>
      </c>
      <c r="E13" s="71" t="s">
        <v>16</v>
      </c>
      <c r="F13" s="12">
        <f>SUM(C13,D13)</f>
        <v>1418.41202</v>
      </c>
      <c r="G13" s="9"/>
      <c r="H13" s="10"/>
      <c r="I13" s="11"/>
      <c r="J13" s="10"/>
      <c r="K13" s="13"/>
    </row>
    <row r="14" spans="1:11" ht="53.25" customHeight="1" x14ac:dyDescent="0.25">
      <c r="A14" s="16"/>
      <c r="B14" s="11" t="s">
        <v>407</v>
      </c>
      <c r="C14" s="10"/>
      <c r="D14" s="102">
        <v>11618.6574</v>
      </c>
      <c r="E14" s="11" t="s">
        <v>413</v>
      </c>
      <c r="F14" s="12">
        <f>SUM(C14,D14)</f>
        <v>11618.6574</v>
      </c>
      <c r="G14" s="9"/>
      <c r="H14" s="10"/>
      <c r="I14" s="11"/>
      <c r="J14" s="10"/>
      <c r="K14" s="13"/>
    </row>
    <row r="15" spans="1:11" ht="63" x14ac:dyDescent="0.25">
      <c r="A15" s="8"/>
      <c r="B15" s="9" t="s">
        <v>418</v>
      </c>
      <c r="C15" s="10"/>
      <c r="D15" s="10">
        <v>86.3</v>
      </c>
      <c r="E15" s="11" t="s">
        <v>417</v>
      </c>
      <c r="F15" s="12">
        <f>SUM(C15,D15)</f>
        <v>86.3</v>
      </c>
      <c r="G15" s="9"/>
      <c r="H15" s="10"/>
      <c r="I15" s="11"/>
      <c r="J15" s="10"/>
      <c r="K15" s="13"/>
    </row>
    <row r="16" spans="1:11" ht="47.25" x14ac:dyDescent="0.25">
      <c r="A16" s="8"/>
      <c r="B16" s="11" t="s">
        <v>416</v>
      </c>
      <c r="C16" s="10"/>
      <c r="D16" s="10">
        <v>4767.9488000000001</v>
      </c>
      <c r="E16" s="11" t="s">
        <v>413</v>
      </c>
      <c r="F16" s="12">
        <f>SUM(C16,D16)</f>
        <v>4767.9488000000001</v>
      </c>
      <c r="G16" s="9"/>
      <c r="H16" s="10"/>
      <c r="I16" s="11"/>
      <c r="J16" s="10"/>
      <c r="K16" s="13"/>
    </row>
    <row r="17" spans="1:11" ht="47.25" x14ac:dyDescent="0.25">
      <c r="A17" s="8"/>
      <c r="B17" s="11" t="s">
        <v>415</v>
      </c>
      <c r="C17" s="10"/>
      <c r="D17" s="94">
        <v>617.13599999999997</v>
      </c>
      <c r="E17" s="11" t="s">
        <v>413</v>
      </c>
      <c r="F17" s="12">
        <f>SUM(C17,D17)</f>
        <v>617.13599999999997</v>
      </c>
      <c r="G17" s="9"/>
      <c r="H17" s="10"/>
      <c r="I17" s="11"/>
      <c r="J17" s="10"/>
      <c r="K17" s="13"/>
    </row>
    <row r="18" spans="1:11" ht="47.25" x14ac:dyDescent="0.25">
      <c r="A18" s="8"/>
      <c r="B18" s="11" t="s">
        <v>414</v>
      </c>
      <c r="C18" s="10"/>
      <c r="D18" s="94">
        <v>221.17230000000001</v>
      </c>
      <c r="E18" s="11" t="s">
        <v>413</v>
      </c>
      <c r="F18" s="12">
        <f>SUM(C18,D18)</f>
        <v>221.17230000000001</v>
      </c>
      <c r="G18" s="9"/>
      <c r="H18" s="10"/>
      <c r="I18" s="11"/>
      <c r="J18" s="10"/>
      <c r="K18" s="13"/>
    </row>
    <row r="19" spans="1:11" ht="15.75" x14ac:dyDescent="0.25">
      <c r="A19" s="8"/>
      <c r="B19" s="9" t="s">
        <v>412</v>
      </c>
      <c r="C19" s="10"/>
      <c r="D19" s="97">
        <v>32.98959</v>
      </c>
      <c r="E19" s="11" t="s">
        <v>411</v>
      </c>
      <c r="F19" s="12">
        <f>SUM(C19,D19)</f>
        <v>32.98959</v>
      </c>
      <c r="G19" s="9"/>
      <c r="H19" s="10"/>
      <c r="I19" s="11"/>
      <c r="J19" s="10"/>
      <c r="K19" s="13"/>
    </row>
    <row r="20" spans="1:11" ht="47.25" x14ac:dyDescent="0.25">
      <c r="A20" s="8"/>
      <c r="B20" s="11" t="s">
        <v>407</v>
      </c>
      <c r="C20" s="10"/>
      <c r="D20" s="69">
        <v>1199</v>
      </c>
      <c r="E20" s="11" t="s">
        <v>410</v>
      </c>
      <c r="F20" s="12">
        <f>SUM(C20,D20)</f>
        <v>1199</v>
      </c>
      <c r="G20" s="9"/>
      <c r="H20" s="10"/>
      <c r="I20" s="11"/>
      <c r="J20" s="10"/>
      <c r="K20" s="13"/>
    </row>
    <row r="21" spans="1:11" ht="47.25" x14ac:dyDescent="0.25">
      <c r="A21" s="8"/>
      <c r="B21" s="11" t="s">
        <v>409</v>
      </c>
      <c r="C21" s="10"/>
      <c r="D21" s="10">
        <v>9.5</v>
      </c>
      <c r="E21" s="11" t="s">
        <v>408</v>
      </c>
      <c r="F21" s="12">
        <f>SUM(C21,D21)</f>
        <v>9.5</v>
      </c>
      <c r="G21" s="9"/>
      <c r="H21" s="10"/>
      <c r="I21" s="11"/>
      <c r="J21" s="10"/>
      <c r="K21" s="13"/>
    </row>
    <row r="22" spans="1:11" ht="31.5" x14ac:dyDescent="0.25">
      <c r="A22" s="8"/>
      <c r="B22" s="11" t="s">
        <v>407</v>
      </c>
      <c r="C22" s="10"/>
      <c r="D22" s="10">
        <v>4790.1760000000004</v>
      </c>
      <c r="E22" s="11" t="s">
        <v>406</v>
      </c>
      <c r="F22" s="12">
        <f>SUM(C22,D22)</f>
        <v>4790.1760000000004</v>
      </c>
      <c r="G22" s="9"/>
      <c r="H22" s="10"/>
      <c r="I22" s="11"/>
      <c r="J22" s="10"/>
      <c r="K22" s="13"/>
    </row>
    <row r="23" spans="1:11" ht="31.5" x14ac:dyDescent="0.25">
      <c r="A23" s="16"/>
      <c r="B23" s="9" t="s">
        <v>35</v>
      </c>
      <c r="C23" s="10">
        <v>68.935000000000002</v>
      </c>
      <c r="D23" s="10"/>
      <c r="E23" s="11"/>
      <c r="F23" s="12">
        <f>SUM(C23,D23)</f>
        <v>68.935000000000002</v>
      </c>
      <c r="G23" s="55">
        <v>2210</v>
      </c>
      <c r="H23" s="10">
        <v>3.49</v>
      </c>
      <c r="I23" s="11" t="s">
        <v>405</v>
      </c>
      <c r="J23" s="10"/>
      <c r="K23" s="13"/>
    </row>
    <row r="24" spans="1:11" ht="47.25" x14ac:dyDescent="0.25">
      <c r="A24" s="16"/>
      <c r="B24" s="9"/>
      <c r="C24" s="10"/>
      <c r="D24" s="10"/>
      <c r="E24" s="11"/>
      <c r="F24" s="12">
        <f>SUM(C24,D24)</f>
        <v>0</v>
      </c>
      <c r="G24" s="55">
        <v>2240</v>
      </c>
      <c r="H24" s="10">
        <v>13.19</v>
      </c>
      <c r="I24" s="11" t="s">
        <v>404</v>
      </c>
      <c r="J24" s="10"/>
      <c r="K24" s="13"/>
    </row>
    <row r="25" spans="1:11" ht="15.75" x14ac:dyDescent="0.25">
      <c r="A25" s="8"/>
      <c r="B25" s="9"/>
      <c r="C25" s="10"/>
      <c r="D25" s="10"/>
      <c r="E25" s="11"/>
      <c r="F25" s="12">
        <f>SUM(C25,D25)</f>
        <v>0</v>
      </c>
      <c r="G25" s="9"/>
      <c r="H25" s="10"/>
      <c r="I25" s="11"/>
      <c r="J25" s="10"/>
      <c r="K25" s="13"/>
    </row>
    <row r="26" spans="1:11" ht="15.75" x14ac:dyDescent="0.25">
      <c r="A26" s="8"/>
      <c r="B26" s="9"/>
      <c r="C26" s="10"/>
      <c r="D26" s="10"/>
      <c r="E26" s="11"/>
      <c r="F26" s="12">
        <f>SUM(C26,D26)</f>
        <v>0</v>
      </c>
      <c r="G26" s="9"/>
      <c r="H26" s="10"/>
      <c r="I26" s="11"/>
      <c r="J26" s="10"/>
      <c r="K26" s="13"/>
    </row>
    <row r="27" spans="1:11" ht="15.75" x14ac:dyDescent="0.25">
      <c r="A27" s="17"/>
      <c r="B27" s="18" t="s">
        <v>36</v>
      </c>
      <c r="C27" s="19">
        <f>SUM(C5:C26)</f>
        <v>68.935000000000002</v>
      </c>
      <c r="D27" s="19">
        <f>SUM(D5:D26)</f>
        <v>26613.461349999994</v>
      </c>
      <c r="E27" s="20"/>
      <c r="F27" s="21">
        <f>SUM(C27,D27)</f>
        <v>26682.396349999995</v>
      </c>
      <c r="G27" s="22"/>
      <c r="H27" s="19">
        <f>SUM(H5:H26)</f>
        <v>16.68</v>
      </c>
      <c r="I27" s="20"/>
      <c r="J27" s="19">
        <f>SUM(J5:J26)</f>
        <v>23.252400000000002</v>
      </c>
      <c r="K27" s="23">
        <f>C27-H27</f>
        <v>52.255000000000003</v>
      </c>
    </row>
    <row r="30" spans="1:11" ht="15.75" x14ac:dyDescent="0.25">
      <c r="B30" s="24" t="s">
        <v>403</v>
      </c>
      <c r="F30" s="25"/>
      <c r="G30" s="30" t="s">
        <v>402</v>
      </c>
      <c r="H30" s="31"/>
    </row>
    <row r="31" spans="1:11" x14ac:dyDescent="0.25">
      <c r="B31" s="24"/>
      <c r="F31" s="28" t="s">
        <v>39</v>
      </c>
      <c r="G31" s="29"/>
      <c r="H31" s="29"/>
    </row>
    <row r="32" spans="1:11" ht="15.75" x14ac:dyDescent="0.25">
      <c r="B32" s="24" t="s">
        <v>40</v>
      </c>
      <c r="F32" s="25"/>
      <c r="G32" s="30"/>
      <c r="H32" s="31"/>
    </row>
    <row r="33" spans="6:8" x14ac:dyDescent="0.25">
      <c r="F33" s="28" t="s">
        <v>39</v>
      </c>
      <c r="G33" s="29"/>
      <c r="H33" s="29"/>
    </row>
  </sheetData>
  <mergeCells count="10">
    <mergeCell ref="K3:K4"/>
    <mergeCell ref="A2:K2"/>
    <mergeCell ref="B1:J1"/>
    <mergeCell ref="C3:E3"/>
    <mergeCell ref="G32:H32"/>
    <mergeCell ref="G30:H30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40" orientation="landscape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zoomScale="80" zoomScaleNormal="80" workbookViewId="0">
      <selection activeCell="C7" sqref="C7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</cols>
  <sheetData>
    <row r="1" spans="1:11" ht="61.5" customHeight="1" x14ac:dyDescent="0.25">
      <c r="A1" s="2"/>
      <c r="B1" s="34" t="s">
        <v>449</v>
      </c>
      <c r="C1" s="35"/>
      <c r="D1" s="35"/>
      <c r="E1" s="35"/>
      <c r="F1" s="35"/>
      <c r="G1" s="35"/>
      <c r="H1" s="35"/>
      <c r="I1" s="35"/>
      <c r="J1" s="35"/>
      <c r="K1" s="2"/>
    </row>
    <row r="2" spans="1:11" ht="31.5" customHeight="1" x14ac:dyDescent="0.25">
      <c r="A2" s="36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ht="33" customHeight="1" x14ac:dyDescent="0.25">
      <c r="A3" s="37" t="s">
        <v>3</v>
      </c>
      <c r="B3" s="37" t="s">
        <v>4</v>
      </c>
      <c r="C3" s="38" t="s">
        <v>5</v>
      </c>
      <c r="D3" s="38"/>
      <c r="E3" s="38"/>
      <c r="F3" s="38" t="s">
        <v>6</v>
      </c>
      <c r="G3" s="38" t="s">
        <v>7</v>
      </c>
      <c r="H3" s="38"/>
      <c r="I3" s="38"/>
      <c r="J3" s="38"/>
      <c r="K3" s="39" t="s">
        <v>8</v>
      </c>
    </row>
    <row r="4" spans="1:11" ht="158.25" customHeight="1" x14ac:dyDescent="0.25">
      <c r="A4" s="37"/>
      <c r="B4" s="37"/>
      <c r="C4" s="6" t="s">
        <v>9</v>
      </c>
      <c r="D4" s="6" t="s">
        <v>10</v>
      </c>
      <c r="E4" s="6" t="s">
        <v>11</v>
      </c>
      <c r="F4" s="38"/>
      <c r="G4" s="7" t="s">
        <v>12</v>
      </c>
      <c r="H4" s="6" t="s">
        <v>13</v>
      </c>
      <c r="I4" s="6" t="s">
        <v>14</v>
      </c>
      <c r="J4" s="6" t="s">
        <v>13</v>
      </c>
      <c r="K4" s="39"/>
    </row>
    <row r="5" spans="1:11" ht="15.75" x14ac:dyDescent="0.25">
      <c r="A5" s="8">
        <v>1</v>
      </c>
      <c r="B5" s="59" t="s">
        <v>125</v>
      </c>
      <c r="C5" s="271">
        <v>82.66</v>
      </c>
      <c r="D5" s="271"/>
      <c r="E5" s="60"/>
      <c r="F5" s="270">
        <f>SUM(C5,D5)</f>
        <v>82.66</v>
      </c>
      <c r="G5" s="59">
        <v>2210</v>
      </c>
      <c r="H5" s="271">
        <v>2.0550000000000002</v>
      </c>
      <c r="I5" s="272" t="s">
        <v>448</v>
      </c>
      <c r="J5" s="271"/>
      <c r="K5" s="13"/>
    </row>
    <row r="6" spans="1:11" ht="15.75" x14ac:dyDescent="0.25">
      <c r="A6" s="8"/>
      <c r="B6" s="59"/>
      <c r="C6" s="271"/>
      <c r="D6" s="271"/>
      <c r="E6" s="60"/>
      <c r="F6" s="270"/>
      <c r="G6" s="59">
        <v>2210</v>
      </c>
      <c r="H6" s="271">
        <v>15.86</v>
      </c>
      <c r="I6" s="272" t="s">
        <v>447</v>
      </c>
      <c r="J6" s="271"/>
      <c r="K6" s="13"/>
    </row>
    <row r="7" spans="1:11" ht="63" customHeight="1" x14ac:dyDescent="0.25">
      <c r="A7" s="8"/>
      <c r="B7" s="59"/>
      <c r="C7" s="271"/>
      <c r="D7" s="271"/>
      <c r="E7" s="60"/>
      <c r="F7" s="270"/>
      <c r="G7" s="59">
        <v>2240</v>
      </c>
      <c r="H7" s="271">
        <v>27.04</v>
      </c>
      <c r="I7" s="272" t="s">
        <v>446</v>
      </c>
      <c r="J7" s="271"/>
      <c r="K7" s="13"/>
    </row>
    <row r="8" spans="1:11" ht="31.5" x14ac:dyDescent="0.25">
      <c r="A8" s="8"/>
      <c r="B8" s="59"/>
      <c r="C8" s="271"/>
      <c r="D8" s="271"/>
      <c r="E8" s="60"/>
      <c r="F8" s="270"/>
      <c r="G8" s="59">
        <v>2240</v>
      </c>
      <c r="H8" s="271">
        <v>12.65</v>
      </c>
      <c r="I8" s="272" t="s">
        <v>445</v>
      </c>
      <c r="J8" s="271"/>
      <c r="K8" s="13"/>
    </row>
    <row r="9" spans="1:11" ht="31.5" x14ac:dyDescent="0.25">
      <c r="A9" s="8"/>
      <c r="B9" s="59"/>
      <c r="C9" s="271"/>
      <c r="D9" s="271"/>
      <c r="E9" s="60"/>
      <c r="F9" s="270"/>
      <c r="G9" s="59">
        <v>2240</v>
      </c>
      <c r="H9" s="271">
        <v>5.12</v>
      </c>
      <c r="I9" s="272" t="s">
        <v>444</v>
      </c>
      <c r="J9" s="271"/>
      <c r="K9" s="13"/>
    </row>
    <row r="10" spans="1:11" ht="49.5" customHeight="1" x14ac:dyDescent="0.25">
      <c r="A10" s="8"/>
      <c r="B10" s="59"/>
      <c r="C10" s="271"/>
      <c r="D10" s="271"/>
      <c r="E10" s="60"/>
      <c r="F10" s="270">
        <f>SUM(C10,D10)</f>
        <v>0</v>
      </c>
      <c r="G10" s="59">
        <v>2240</v>
      </c>
      <c r="H10" s="271">
        <v>3.5</v>
      </c>
      <c r="I10" s="272" t="s">
        <v>443</v>
      </c>
      <c r="J10" s="271"/>
      <c r="K10" s="13"/>
    </row>
    <row r="11" spans="1:11" ht="47.25" x14ac:dyDescent="0.25">
      <c r="A11" s="8"/>
      <c r="B11" s="59"/>
      <c r="C11" s="271"/>
      <c r="D11" s="271"/>
      <c r="E11" s="60"/>
      <c r="F11" s="270">
        <f>SUM(C11,D11)</f>
        <v>0</v>
      </c>
      <c r="G11" s="59">
        <v>2240</v>
      </c>
      <c r="H11" s="271">
        <v>13.84</v>
      </c>
      <c r="I11" s="272" t="s">
        <v>442</v>
      </c>
      <c r="J11" s="271"/>
      <c r="K11" s="13"/>
    </row>
    <row r="12" spans="1:11" ht="63" x14ac:dyDescent="0.25">
      <c r="A12" s="8"/>
      <c r="B12" s="59"/>
      <c r="C12" s="271"/>
      <c r="D12" s="271"/>
      <c r="E12" s="60"/>
      <c r="F12" s="270"/>
      <c r="G12" s="59">
        <v>2240</v>
      </c>
      <c r="H12" s="271">
        <v>12.24</v>
      </c>
      <c r="I12" s="272" t="s">
        <v>441</v>
      </c>
      <c r="J12" s="271"/>
      <c r="K12" s="13"/>
    </row>
    <row r="13" spans="1:11" ht="31.5" x14ac:dyDescent="0.25">
      <c r="A13" s="8"/>
      <c r="B13" s="59"/>
      <c r="C13" s="271"/>
      <c r="D13" s="271"/>
      <c r="E13" s="60"/>
      <c r="F13" s="270"/>
      <c r="G13" s="59">
        <v>2240</v>
      </c>
      <c r="H13" s="271">
        <v>22</v>
      </c>
      <c r="I13" s="272" t="s">
        <v>440</v>
      </c>
      <c r="J13" s="271"/>
      <c r="K13" s="13"/>
    </row>
    <row r="14" spans="1:11" ht="15.75" x14ac:dyDescent="0.25">
      <c r="A14" s="8"/>
      <c r="B14" s="59"/>
      <c r="C14" s="271"/>
      <c r="D14" s="271"/>
      <c r="E14" s="60"/>
      <c r="F14" s="270"/>
      <c r="G14" s="59">
        <v>2240</v>
      </c>
      <c r="H14" s="271">
        <v>29.08</v>
      </c>
      <c r="I14" s="272" t="s">
        <v>439</v>
      </c>
      <c r="J14" s="271"/>
      <c r="K14" s="13"/>
    </row>
    <row r="15" spans="1:11" ht="31.5" x14ac:dyDescent="0.25">
      <c r="A15" s="8"/>
      <c r="B15" s="59"/>
      <c r="C15" s="271"/>
      <c r="D15" s="271"/>
      <c r="E15" s="60"/>
      <c r="F15" s="270"/>
      <c r="G15" s="59">
        <v>2240</v>
      </c>
      <c r="H15" s="271">
        <v>26.1</v>
      </c>
      <c r="I15" s="272" t="s">
        <v>438</v>
      </c>
      <c r="J15" s="271"/>
      <c r="K15" s="13"/>
    </row>
    <row r="16" spans="1:11" ht="78.75" x14ac:dyDescent="0.25">
      <c r="A16" s="8"/>
      <c r="B16" s="59"/>
      <c r="C16" s="271"/>
      <c r="D16" s="271"/>
      <c r="E16" s="60"/>
      <c r="F16" s="270"/>
      <c r="G16" s="59">
        <v>2282</v>
      </c>
      <c r="H16" s="271">
        <v>3.2</v>
      </c>
      <c r="I16" s="272" t="s">
        <v>437</v>
      </c>
      <c r="J16" s="271"/>
      <c r="K16" s="13"/>
    </row>
    <row r="17" spans="1:11" ht="110.25" x14ac:dyDescent="0.25">
      <c r="A17" s="8"/>
      <c r="B17" s="268" t="s">
        <v>436</v>
      </c>
      <c r="C17" s="267"/>
      <c r="D17" s="267">
        <v>8.6</v>
      </c>
      <c r="E17" s="268" t="s">
        <v>435</v>
      </c>
      <c r="F17" s="270">
        <f>D17</f>
        <v>8.6</v>
      </c>
      <c r="G17" s="269">
        <v>2220</v>
      </c>
      <c r="H17" s="267"/>
      <c r="I17" s="268"/>
      <c r="J17" s="267">
        <f>F17</f>
        <v>8.6</v>
      </c>
      <c r="K17" s="266"/>
    </row>
    <row r="18" spans="1:11" ht="31.5" x14ac:dyDescent="0.25">
      <c r="A18" s="8"/>
      <c r="B18" s="268" t="s">
        <v>160</v>
      </c>
      <c r="C18" s="267"/>
      <c r="D18" s="267">
        <v>5.6</v>
      </c>
      <c r="E18" s="268" t="s">
        <v>434</v>
      </c>
      <c r="F18" s="270">
        <f>D18</f>
        <v>5.6</v>
      </c>
      <c r="G18" s="269">
        <v>2220</v>
      </c>
      <c r="H18" s="267"/>
      <c r="I18" s="268"/>
      <c r="J18" s="267">
        <f>F18</f>
        <v>5.6</v>
      </c>
      <c r="K18" s="266"/>
    </row>
    <row r="19" spans="1:11" ht="94.5" x14ac:dyDescent="0.25">
      <c r="A19" s="8"/>
      <c r="B19" s="268" t="s">
        <v>433</v>
      </c>
      <c r="C19" s="267"/>
      <c r="D19" s="267">
        <v>8.35</v>
      </c>
      <c r="E19" s="268" t="s">
        <v>432</v>
      </c>
      <c r="F19" s="270">
        <f>D19</f>
        <v>8.35</v>
      </c>
      <c r="G19" s="269">
        <v>2220</v>
      </c>
      <c r="H19" s="267"/>
      <c r="I19" s="268"/>
      <c r="J19" s="267">
        <f>D19</f>
        <v>8.35</v>
      </c>
      <c r="K19" s="266"/>
    </row>
    <row r="20" spans="1:11" ht="236.25" x14ac:dyDescent="0.25">
      <c r="A20" s="8"/>
      <c r="B20" s="268" t="s">
        <v>431</v>
      </c>
      <c r="C20" s="267"/>
      <c r="D20" s="267">
        <v>15.01</v>
      </c>
      <c r="E20" s="268" t="s">
        <v>430</v>
      </c>
      <c r="F20" s="270">
        <f>D20</f>
        <v>15.01</v>
      </c>
      <c r="G20" s="269">
        <v>2220</v>
      </c>
      <c r="H20" s="267"/>
      <c r="I20" s="268"/>
      <c r="J20" s="267">
        <f>F20</f>
        <v>15.01</v>
      </c>
      <c r="K20" s="266"/>
    </row>
    <row r="21" spans="1:11" ht="15.75" x14ac:dyDescent="0.25">
      <c r="A21" s="8"/>
      <c r="B21" s="9"/>
      <c r="C21" s="10"/>
      <c r="D21" s="10"/>
      <c r="E21" s="11"/>
      <c r="F21" s="12">
        <f>SUM(C21,D21)</f>
        <v>0</v>
      </c>
      <c r="G21" s="9"/>
      <c r="H21" s="10"/>
      <c r="I21" s="11"/>
      <c r="J21" s="10"/>
      <c r="K21" s="13"/>
    </row>
    <row r="22" spans="1:11" ht="15.75" x14ac:dyDescent="0.25">
      <c r="A22" s="8"/>
      <c r="B22" s="9"/>
      <c r="C22" s="10"/>
      <c r="D22" s="10"/>
      <c r="E22" s="11"/>
      <c r="F22" s="12">
        <f>SUM(C22,D22)</f>
        <v>0</v>
      </c>
      <c r="G22" s="9"/>
      <c r="H22" s="10"/>
      <c r="I22" s="11"/>
      <c r="J22" s="10"/>
      <c r="K22" s="13"/>
    </row>
    <row r="23" spans="1:11" ht="15.75" x14ac:dyDescent="0.25">
      <c r="A23" s="16"/>
      <c r="B23" s="9"/>
      <c r="C23" s="10"/>
      <c r="D23" s="10"/>
      <c r="E23" s="11"/>
      <c r="F23" s="12">
        <f>SUM(C23,D23)</f>
        <v>0</v>
      </c>
      <c r="G23" s="9"/>
      <c r="H23" s="10"/>
      <c r="I23" s="11"/>
      <c r="J23" s="10"/>
      <c r="K23" s="13"/>
    </row>
    <row r="24" spans="1:11" ht="15.75" x14ac:dyDescent="0.25">
      <c r="A24" s="17"/>
      <c r="B24" s="18" t="s">
        <v>36</v>
      </c>
      <c r="C24" s="19">
        <f>SUM(C5:C23)</f>
        <v>82.66</v>
      </c>
      <c r="D24" s="19">
        <f>SUM(D5:D23)</f>
        <v>37.559999999999995</v>
      </c>
      <c r="E24" s="20"/>
      <c r="F24" s="21">
        <f>SUM(C24,D24)</f>
        <v>120.22</v>
      </c>
      <c r="G24" s="22"/>
      <c r="H24" s="19">
        <f>SUM(H5:H23)</f>
        <v>172.68499999999997</v>
      </c>
      <c r="I24" s="20"/>
      <c r="J24" s="19">
        <f>SUM(J5:J23)</f>
        <v>37.559999999999995</v>
      </c>
      <c r="K24" s="23">
        <f>C24-H24</f>
        <v>-90.024999999999977</v>
      </c>
    </row>
    <row r="27" spans="1:11" ht="15.75" x14ac:dyDescent="0.25">
      <c r="B27" s="24" t="s">
        <v>228</v>
      </c>
      <c r="F27" s="25"/>
      <c r="G27" s="30" t="s">
        <v>429</v>
      </c>
      <c r="H27" s="31"/>
    </row>
    <row r="28" spans="1:11" x14ac:dyDescent="0.25">
      <c r="B28" s="24"/>
      <c r="F28" s="28" t="s">
        <v>39</v>
      </c>
      <c r="G28" s="29"/>
      <c r="H28" s="29"/>
    </row>
    <row r="29" spans="1:11" ht="15.75" x14ac:dyDescent="0.25">
      <c r="B29" s="24" t="s">
        <v>40</v>
      </c>
      <c r="F29" s="25"/>
      <c r="G29" s="30" t="s">
        <v>428</v>
      </c>
      <c r="H29" s="31"/>
    </row>
    <row r="30" spans="1:11" x14ac:dyDescent="0.25">
      <c r="F30" s="28" t="s">
        <v>39</v>
      </c>
      <c r="G30" s="29"/>
      <c r="H30" s="29"/>
    </row>
  </sheetData>
  <mergeCells count="10">
    <mergeCell ref="K3:K4"/>
    <mergeCell ref="A2:K2"/>
    <mergeCell ref="B1:J1"/>
    <mergeCell ref="C3:E3"/>
    <mergeCell ref="G29:H29"/>
    <mergeCell ref="G27:H27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56" orientation="portrait" horizontalDpi="180" verticalDpi="18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view="pageBreakPreview" zoomScale="80" zoomScaleNormal="80" zoomScaleSheetLayoutView="80" workbookViewId="0">
      <selection activeCell="C6" sqref="C6"/>
    </sheetView>
  </sheetViews>
  <sheetFormatPr defaultRowHeight="15" x14ac:dyDescent="0.25"/>
  <cols>
    <col min="1" max="1" width="7.28515625" customWidth="1"/>
    <col min="2" max="2" width="37" customWidth="1"/>
    <col min="3" max="3" width="16.28515625" customWidth="1"/>
    <col min="4" max="4" width="13.5703125" customWidth="1"/>
    <col min="5" max="5" width="27.140625" customWidth="1"/>
    <col min="6" max="6" width="15.85546875" customWidth="1"/>
    <col min="7" max="7" width="11.85546875" customWidth="1"/>
    <col min="8" max="8" width="12.42578125" customWidth="1"/>
    <col min="9" max="9" width="30.7109375" customWidth="1"/>
    <col min="10" max="10" width="11.85546875" customWidth="1"/>
    <col min="11" max="11" width="21.5703125" customWidth="1"/>
  </cols>
  <sheetData>
    <row r="1" spans="1:11" ht="61.5" customHeight="1" x14ac:dyDescent="0.25">
      <c r="A1" s="2"/>
      <c r="B1" s="34" t="s">
        <v>472</v>
      </c>
      <c r="C1" s="35"/>
      <c r="D1" s="35"/>
      <c r="E1" s="35"/>
      <c r="F1" s="35"/>
      <c r="G1" s="35"/>
      <c r="H1" s="35"/>
      <c r="I1" s="35"/>
      <c r="J1" s="35"/>
      <c r="K1" s="2"/>
    </row>
    <row r="2" spans="1:11" ht="31.5" customHeight="1" x14ac:dyDescent="0.25">
      <c r="A2" s="36" t="s">
        <v>471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ht="33" customHeight="1" x14ac:dyDescent="0.25">
      <c r="A3" s="37" t="s">
        <v>3</v>
      </c>
      <c r="B3" s="37" t="s">
        <v>4</v>
      </c>
      <c r="C3" s="38" t="s">
        <v>5</v>
      </c>
      <c r="D3" s="38"/>
      <c r="E3" s="38"/>
      <c r="F3" s="38" t="s">
        <v>6</v>
      </c>
      <c r="G3" s="38" t="s">
        <v>7</v>
      </c>
      <c r="H3" s="38"/>
      <c r="I3" s="38"/>
      <c r="J3" s="38"/>
      <c r="K3" s="39" t="s">
        <v>8</v>
      </c>
    </row>
    <row r="4" spans="1:11" ht="158.25" customHeight="1" x14ac:dyDescent="0.25">
      <c r="A4" s="37"/>
      <c r="B4" s="37"/>
      <c r="C4" s="6" t="s">
        <v>9</v>
      </c>
      <c r="D4" s="6" t="s">
        <v>10</v>
      </c>
      <c r="E4" s="6" t="s">
        <v>11</v>
      </c>
      <c r="F4" s="38"/>
      <c r="G4" s="7" t="s">
        <v>12</v>
      </c>
      <c r="H4" s="6" t="s">
        <v>13</v>
      </c>
      <c r="I4" s="6" t="s">
        <v>14</v>
      </c>
      <c r="J4" s="6" t="s">
        <v>13</v>
      </c>
      <c r="K4" s="39"/>
    </row>
    <row r="5" spans="1:11" ht="18" customHeight="1" x14ac:dyDescent="0.25">
      <c r="A5" s="6"/>
      <c r="B5" s="6"/>
      <c r="C5" s="5">
        <v>1748.72</v>
      </c>
      <c r="D5" s="291"/>
      <c r="E5" s="6"/>
      <c r="F5" s="290"/>
      <c r="G5" s="288"/>
      <c r="H5" s="6"/>
      <c r="I5" s="6"/>
      <c r="J5" s="289"/>
      <c r="K5" s="288"/>
    </row>
    <row r="6" spans="1:11" ht="15.75" x14ac:dyDescent="0.25">
      <c r="A6" s="8">
        <v>1</v>
      </c>
      <c r="B6" s="285" t="s">
        <v>35</v>
      </c>
      <c r="C6" s="13">
        <v>0</v>
      </c>
      <c r="D6" s="273">
        <v>2.0068999999999999</v>
      </c>
      <c r="E6" s="282" t="s">
        <v>470</v>
      </c>
      <c r="F6" s="277">
        <f>SUM(C6,D6)</f>
        <v>2.0068999999999999</v>
      </c>
      <c r="G6" s="287"/>
      <c r="H6" s="13">
        <v>0</v>
      </c>
      <c r="I6" s="282" t="str">
        <f>E6</f>
        <v>пальне</v>
      </c>
      <c r="J6" s="274">
        <v>1.6283300000000001</v>
      </c>
      <c r="K6" s="273">
        <f>D6-J6</f>
        <v>0.37856999999999985</v>
      </c>
    </row>
    <row r="7" spans="1:11" ht="15.75" x14ac:dyDescent="0.25">
      <c r="A7" s="8">
        <v>2</v>
      </c>
      <c r="B7" s="285" t="s">
        <v>469</v>
      </c>
      <c r="C7" s="13">
        <v>0</v>
      </c>
      <c r="D7" s="273">
        <v>7.7375999999999996</v>
      </c>
      <c r="E7" s="275" t="s">
        <v>340</v>
      </c>
      <c r="F7" s="277">
        <f>SUM(C7,D7)</f>
        <v>7.7375999999999996</v>
      </c>
      <c r="G7" s="287"/>
      <c r="H7" s="13">
        <v>0</v>
      </c>
      <c r="I7" s="282" t="str">
        <f>E7</f>
        <v>продукти харчування</v>
      </c>
      <c r="J7" s="274">
        <f>D7</f>
        <v>7.7375999999999996</v>
      </c>
      <c r="K7" s="273">
        <f>D7-J7</f>
        <v>0</v>
      </c>
    </row>
    <row r="8" spans="1:11" ht="15.75" x14ac:dyDescent="0.25">
      <c r="A8" s="8">
        <v>3</v>
      </c>
      <c r="B8" s="285" t="s">
        <v>35</v>
      </c>
      <c r="C8" s="13">
        <v>0</v>
      </c>
      <c r="D8" s="273">
        <v>0.18</v>
      </c>
      <c r="E8" s="282" t="s">
        <v>466</v>
      </c>
      <c r="F8" s="277">
        <f>SUM(C8,D8)</f>
        <v>0.18</v>
      </c>
      <c r="G8" s="287"/>
      <c r="H8" s="13">
        <v>0</v>
      </c>
      <c r="I8" s="282" t="str">
        <f>E8</f>
        <v>господарські товари</v>
      </c>
      <c r="J8" s="274">
        <v>0.13</v>
      </c>
      <c r="K8" s="273">
        <f>D8-J8</f>
        <v>4.9999999999999989E-2</v>
      </c>
    </row>
    <row r="9" spans="1:11" ht="15.75" x14ac:dyDescent="0.25">
      <c r="A9" s="8">
        <v>4</v>
      </c>
      <c r="B9" s="285" t="s">
        <v>35</v>
      </c>
      <c r="C9" s="13">
        <v>0</v>
      </c>
      <c r="D9" s="273">
        <v>1.96</v>
      </c>
      <c r="E9" s="282" t="s">
        <v>466</v>
      </c>
      <c r="F9" s="277">
        <f>SUM(C9,D9)</f>
        <v>1.96</v>
      </c>
      <c r="G9" s="287"/>
      <c r="H9" s="13">
        <v>0</v>
      </c>
      <c r="I9" s="282" t="str">
        <f>E9</f>
        <v>господарські товари</v>
      </c>
      <c r="J9" s="274">
        <f>D9</f>
        <v>1.96</v>
      </c>
      <c r="K9" s="273">
        <f>D9-J9</f>
        <v>0</v>
      </c>
    </row>
    <row r="10" spans="1:11" ht="15.75" x14ac:dyDescent="0.25">
      <c r="A10" s="8">
        <v>5</v>
      </c>
      <c r="B10" s="285" t="s">
        <v>35</v>
      </c>
      <c r="C10" s="13">
        <v>0</v>
      </c>
      <c r="D10" s="273">
        <v>2.5</v>
      </c>
      <c r="E10" s="282" t="s">
        <v>466</v>
      </c>
      <c r="F10" s="277">
        <f>SUM(C10,D10)</f>
        <v>2.5</v>
      </c>
      <c r="G10" s="287"/>
      <c r="H10" s="13">
        <v>0</v>
      </c>
      <c r="I10" s="282" t="str">
        <f>E10</f>
        <v>господарські товари</v>
      </c>
      <c r="J10" s="274">
        <v>1.96</v>
      </c>
      <c r="K10" s="273">
        <f>D10-J10</f>
        <v>0.54</v>
      </c>
    </row>
    <row r="11" spans="1:11" ht="15.75" x14ac:dyDescent="0.25">
      <c r="A11" s="8">
        <v>6</v>
      </c>
      <c r="B11" s="285" t="s">
        <v>35</v>
      </c>
      <c r="C11" s="13">
        <v>0</v>
      </c>
      <c r="D11" s="273">
        <v>0.46</v>
      </c>
      <c r="E11" s="282" t="s">
        <v>466</v>
      </c>
      <c r="F11" s="277">
        <f>SUM(C11,D11)</f>
        <v>0.46</v>
      </c>
      <c r="G11" s="287"/>
      <c r="H11" s="13">
        <v>0</v>
      </c>
      <c r="I11" s="282" t="str">
        <f>E11</f>
        <v>господарські товари</v>
      </c>
      <c r="J11" s="274">
        <v>0.4</v>
      </c>
      <c r="K11" s="273">
        <f>D11-J11</f>
        <v>0.06</v>
      </c>
    </row>
    <row r="12" spans="1:11" ht="15.75" x14ac:dyDescent="0.25">
      <c r="A12" s="8">
        <v>7</v>
      </c>
      <c r="B12" s="285" t="s">
        <v>35</v>
      </c>
      <c r="C12" s="13">
        <v>0</v>
      </c>
      <c r="D12" s="273">
        <v>0.224</v>
      </c>
      <c r="E12" s="275" t="s">
        <v>468</v>
      </c>
      <c r="F12" s="277">
        <f>SUM(C12,D12)</f>
        <v>0.224</v>
      </c>
      <c r="G12" s="287"/>
      <c r="H12" s="13">
        <v>0</v>
      </c>
      <c r="I12" s="282" t="str">
        <f>E12</f>
        <v>канцтовари (бланки)</v>
      </c>
      <c r="J12" s="274">
        <f>D12</f>
        <v>0.224</v>
      </c>
      <c r="K12" s="273">
        <f>D12-J12</f>
        <v>0</v>
      </c>
    </row>
    <row r="13" spans="1:11" ht="32.25" customHeight="1" x14ac:dyDescent="0.25">
      <c r="A13" s="8">
        <v>8</v>
      </c>
      <c r="B13" s="285" t="s">
        <v>35</v>
      </c>
      <c r="C13" s="13">
        <v>0</v>
      </c>
      <c r="D13" s="273">
        <v>0.33750000000000002</v>
      </c>
      <c r="E13" s="282" t="s">
        <v>466</v>
      </c>
      <c r="F13" s="277">
        <f>SUM(C13,D13)</f>
        <v>0.33750000000000002</v>
      </c>
      <c r="G13" s="286"/>
      <c r="H13" s="13">
        <v>0</v>
      </c>
      <c r="I13" s="282" t="str">
        <f>E13</f>
        <v>господарські товари</v>
      </c>
      <c r="J13" s="274">
        <f>D13</f>
        <v>0.33750000000000002</v>
      </c>
      <c r="K13" s="273">
        <f>D13-J13</f>
        <v>0</v>
      </c>
    </row>
    <row r="14" spans="1:11" ht="15.75" x14ac:dyDescent="0.25">
      <c r="A14" s="8">
        <v>9</v>
      </c>
      <c r="B14" s="285" t="s">
        <v>35</v>
      </c>
      <c r="C14" s="13">
        <v>0</v>
      </c>
      <c r="D14" s="273">
        <v>2.0562999999999998</v>
      </c>
      <c r="E14" s="282" t="s">
        <v>467</v>
      </c>
      <c r="F14" s="277">
        <f>SUM(C14,D14)</f>
        <v>2.0562999999999998</v>
      </c>
      <c r="G14" s="284"/>
      <c r="H14" s="13">
        <v>0</v>
      </c>
      <c r="I14" s="282" t="str">
        <f>E14</f>
        <v>будівельні товари</v>
      </c>
      <c r="J14" s="274">
        <f>D14</f>
        <v>2.0562999999999998</v>
      </c>
      <c r="K14" s="273">
        <f>D14-J14</f>
        <v>0</v>
      </c>
    </row>
    <row r="15" spans="1:11" ht="39.75" customHeight="1" x14ac:dyDescent="0.25">
      <c r="A15" s="8">
        <v>10</v>
      </c>
      <c r="B15" s="285" t="s">
        <v>35</v>
      </c>
      <c r="C15" s="13">
        <v>0</v>
      </c>
      <c r="D15" s="273">
        <v>4.2755999999999998</v>
      </c>
      <c r="E15" s="282" t="s">
        <v>466</v>
      </c>
      <c r="F15" s="277">
        <f>SUM(C15,D15)</f>
        <v>4.2755999999999998</v>
      </c>
      <c r="G15" s="284"/>
      <c r="H15" s="13">
        <v>0</v>
      </c>
      <c r="I15" s="282" t="str">
        <f>E15</f>
        <v>господарські товари</v>
      </c>
      <c r="J15" s="274">
        <v>0</v>
      </c>
      <c r="K15" s="273">
        <f>D15-J15</f>
        <v>4.2755999999999998</v>
      </c>
    </row>
    <row r="16" spans="1:11" ht="31.5" x14ac:dyDescent="0.25">
      <c r="A16" s="8">
        <v>11</v>
      </c>
      <c r="B16" s="278" t="s">
        <v>35</v>
      </c>
      <c r="C16" s="13">
        <v>0</v>
      </c>
      <c r="D16" s="13">
        <v>25</v>
      </c>
      <c r="E16" s="275" t="s">
        <v>465</v>
      </c>
      <c r="F16" s="277">
        <f>SUM(C16,D16)</f>
        <v>25</v>
      </c>
      <c r="G16" s="284"/>
      <c r="H16" s="13">
        <v>0</v>
      </c>
      <c r="I16" s="282" t="str">
        <f>E16</f>
        <v>Помпа для ентерального годування</v>
      </c>
      <c r="J16" s="274">
        <v>0</v>
      </c>
      <c r="K16" s="281">
        <f>F16</f>
        <v>25</v>
      </c>
    </row>
    <row r="17" spans="1:11" ht="15.75" x14ac:dyDescent="0.25">
      <c r="A17" s="8">
        <v>12</v>
      </c>
      <c r="B17" s="278" t="s">
        <v>463</v>
      </c>
      <c r="C17" s="13">
        <v>0</v>
      </c>
      <c r="D17" s="13">
        <v>25.34</v>
      </c>
      <c r="E17" s="275" t="s">
        <v>464</v>
      </c>
      <c r="F17" s="277">
        <f>SUM(C17,D17)</f>
        <v>25.34</v>
      </c>
      <c r="G17" s="284"/>
      <c r="H17" s="13">
        <v>0</v>
      </c>
      <c r="I17" s="282" t="str">
        <f>E17</f>
        <v>П'ятиколісний візок</v>
      </c>
      <c r="J17" s="274">
        <v>0</v>
      </c>
      <c r="K17" s="281">
        <f>F17</f>
        <v>25.34</v>
      </c>
    </row>
    <row r="18" spans="1:11" ht="15.75" x14ac:dyDescent="0.25">
      <c r="A18" s="8">
        <v>13</v>
      </c>
      <c r="B18" s="278" t="s">
        <v>463</v>
      </c>
      <c r="C18" s="13">
        <v>0</v>
      </c>
      <c r="D18" s="13">
        <v>25.33</v>
      </c>
      <c r="E18" s="275" t="s">
        <v>464</v>
      </c>
      <c r="F18" s="277">
        <f>SUM(C18,D18)</f>
        <v>25.33</v>
      </c>
      <c r="G18" s="283"/>
      <c r="H18" s="13">
        <v>0</v>
      </c>
      <c r="I18" s="282" t="str">
        <f>E18</f>
        <v>П'ятиколісний візок</v>
      </c>
      <c r="J18" s="274">
        <v>0</v>
      </c>
      <c r="K18" s="281">
        <f>F18</f>
        <v>25.33</v>
      </c>
    </row>
    <row r="19" spans="1:11" ht="47.25" x14ac:dyDescent="0.25">
      <c r="A19" s="8">
        <v>14</v>
      </c>
      <c r="B19" s="278" t="s">
        <v>463</v>
      </c>
      <c r="C19" s="13">
        <v>0</v>
      </c>
      <c r="D19" s="13">
        <v>171.95</v>
      </c>
      <c r="E19" s="275" t="s">
        <v>462</v>
      </c>
      <c r="F19" s="277">
        <f>SUM(C19,D19)</f>
        <v>171.95</v>
      </c>
      <c r="G19" s="283"/>
      <c r="H19" s="13">
        <v>0</v>
      </c>
      <c r="I19" s="282" t="str">
        <f>E19</f>
        <v>Апарат штучної вентиляції легень prismaVENT 50-C</v>
      </c>
      <c r="J19" s="274">
        <v>0</v>
      </c>
      <c r="K19" s="281">
        <f>F19</f>
        <v>171.95</v>
      </c>
    </row>
    <row r="20" spans="1:11" ht="47.25" x14ac:dyDescent="0.25">
      <c r="A20" s="8">
        <v>15</v>
      </c>
      <c r="B20" s="278" t="s">
        <v>463</v>
      </c>
      <c r="C20" s="13">
        <v>0</v>
      </c>
      <c r="D20" s="13">
        <v>171.95</v>
      </c>
      <c r="E20" s="275" t="s">
        <v>462</v>
      </c>
      <c r="F20" s="277">
        <f>SUM(C20,D20)</f>
        <v>171.95</v>
      </c>
      <c r="G20" s="283"/>
      <c r="H20" s="13">
        <v>0</v>
      </c>
      <c r="I20" s="282" t="str">
        <f>E20</f>
        <v>Апарат штучної вентиляції легень prismaVENT 50-C</v>
      </c>
      <c r="J20" s="274">
        <v>0</v>
      </c>
      <c r="K20" s="281">
        <f>F20</f>
        <v>171.95</v>
      </c>
    </row>
    <row r="21" spans="1:11" ht="15.75" x14ac:dyDescent="0.25">
      <c r="A21" s="8">
        <v>16</v>
      </c>
      <c r="B21" s="278" t="s">
        <v>35</v>
      </c>
      <c r="C21" s="13">
        <v>0</v>
      </c>
      <c r="D21" s="13">
        <v>1.5</v>
      </c>
      <c r="E21" s="275" t="s">
        <v>461</v>
      </c>
      <c r="F21" s="277">
        <f>SUM(C21,D21)</f>
        <v>1.5</v>
      </c>
      <c r="G21" s="283"/>
      <c r="H21" s="13">
        <v>0</v>
      </c>
      <c r="I21" s="282" t="str">
        <f>E21</f>
        <v>Кондиціонер LAZZAR</v>
      </c>
      <c r="J21" s="274">
        <v>0</v>
      </c>
      <c r="K21" s="281">
        <f>F21</f>
        <v>1.5</v>
      </c>
    </row>
    <row r="22" spans="1:11" ht="31.5" x14ac:dyDescent="0.25">
      <c r="A22" s="8">
        <v>17</v>
      </c>
      <c r="B22" s="278" t="s">
        <v>35</v>
      </c>
      <c r="C22" s="13">
        <v>0</v>
      </c>
      <c r="D22" s="13">
        <v>1.4</v>
      </c>
      <c r="E22" s="275" t="s">
        <v>460</v>
      </c>
      <c r="F22" s="277">
        <f>SUM(C22,D22)</f>
        <v>1.4</v>
      </c>
      <c r="G22" s="283"/>
      <c r="H22" s="13">
        <v>0</v>
      </c>
      <c r="I22" s="282" t="str">
        <f>E22</f>
        <v>Кондиціонер FUJIT SU б/в</v>
      </c>
      <c r="J22" s="274">
        <v>0</v>
      </c>
      <c r="K22" s="281">
        <f>F22</f>
        <v>1.4</v>
      </c>
    </row>
    <row r="23" spans="1:11" ht="15.75" x14ac:dyDescent="0.25">
      <c r="A23" s="8">
        <v>18</v>
      </c>
      <c r="B23" s="278" t="s">
        <v>35</v>
      </c>
      <c r="C23" s="13">
        <v>0</v>
      </c>
      <c r="D23" s="13">
        <v>7</v>
      </c>
      <c r="E23" s="275" t="s">
        <v>459</v>
      </c>
      <c r="F23" s="277">
        <f>SUM(C23,D23)</f>
        <v>7</v>
      </c>
      <c r="G23" s="276"/>
      <c r="H23" s="13">
        <v>0</v>
      </c>
      <c r="I23" s="282" t="str">
        <f>E23</f>
        <v>Ноутбук ASUS Х541</v>
      </c>
      <c r="J23" s="274">
        <v>0</v>
      </c>
      <c r="K23" s="281">
        <f>F23</f>
        <v>7</v>
      </c>
    </row>
    <row r="24" spans="1:11" ht="15.75" x14ac:dyDescent="0.25">
      <c r="A24" s="8">
        <v>19</v>
      </c>
      <c r="B24" s="278" t="s">
        <v>35</v>
      </c>
      <c r="C24" s="13">
        <v>0</v>
      </c>
      <c r="D24" s="13">
        <v>7</v>
      </c>
      <c r="E24" s="275" t="s">
        <v>458</v>
      </c>
      <c r="F24" s="277">
        <f>SUM(C24,D24)</f>
        <v>7</v>
      </c>
      <c r="G24" s="276"/>
      <c r="H24" s="13">
        <v>0</v>
      </c>
      <c r="I24" s="282" t="str">
        <f>E24</f>
        <v>Ноутбук ASUS R540</v>
      </c>
      <c r="J24" s="274">
        <v>0</v>
      </c>
      <c r="K24" s="281">
        <f>F24</f>
        <v>7</v>
      </c>
    </row>
    <row r="25" spans="1:11" ht="15.75" x14ac:dyDescent="0.25">
      <c r="A25" s="8">
        <v>21</v>
      </c>
      <c r="B25" s="278" t="s">
        <v>35</v>
      </c>
      <c r="C25" s="13">
        <v>0</v>
      </c>
      <c r="D25" s="13">
        <v>254.59</v>
      </c>
      <c r="E25" s="275" t="s">
        <v>16</v>
      </c>
      <c r="F25" s="277">
        <f>SUM(C25,D25)</f>
        <v>254.59</v>
      </c>
      <c r="G25" s="276"/>
      <c r="H25" s="13">
        <v>0</v>
      </c>
      <c r="I25" s="275" t="s">
        <v>16</v>
      </c>
      <c r="J25" s="274">
        <v>90.66</v>
      </c>
      <c r="K25" s="273">
        <v>163.93</v>
      </c>
    </row>
    <row r="26" spans="1:11" ht="15.75" x14ac:dyDescent="0.25">
      <c r="A26" s="8">
        <v>22</v>
      </c>
      <c r="B26" s="278" t="s">
        <v>218</v>
      </c>
      <c r="C26" s="13">
        <v>0</v>
      </c>
      <c r="D26" s="13">
        <v>134.76</v>
      </c>
      <c r="E26" s="275" t="s">
        <v>16</v>
      </c>
      <c r="F26" s="277">
        <f>SUM(C26,D26)</f>
        <v>134.76</v>
      </c>
      <c r="G26" s="276"/>
      <c r="H26" s="13">
        <v>0</v>
      </c>
      <c r="I26" s="275" t="s">
        <v>16</v>
      </c>
      <c r="J26" s="274">
        <v>61.89</v>
      </c>
      <c r="K26" s="273">
        <v>72.87</v>
      </c>
    </row>
    <row r="27" spans="1:11" ht="40.5" customHeight="1" x14ac:dyDescent="0.25">
      <c r="A27" s="8"/>
      <c r="B27" s="278"/>
      <c r="C27" s="13"/>
      <c r="D27" s="13"/>
      <c r="E27" s="275"/>
      <c r="F27" s="277"/>
      <c r="G27" s="279">
        <v>2220</v>
      </c>
      <c r="H27" s="68">
        <v>993.05</v>
      </c>
      <c r="I27" s="280" t="s">
        <v>457</v>
      </c>
      <c r="J27" s="274"/>
      <c r="K27" s="273"/>
    </row>
    <row r="28" spans="1:11" ht="40.5" customHeight="1" x14ac:dyDescent="0.25">
      <c r="A28" s="8"/>
      <c r="B28" s="278"/>
      <c r="C28" s="13"/>
      <c r="D28" s="13"/>
      <c r="E28" s="275"/>
      <c r="F28" s="277"/>
      <c r="G28" s="279">
        <v>2230</v>
      </c>
      <c r="H28" s="68">
        <v>47.9</v>
      </c>
      <c r="I28" s="280" t="s">
        <v>203</v>
      </c>
      <c r="J28" s="274"/>
      <c r="K28" s="273"/>
    </row>
    <row r="29" spans="1:11" ht="31.5" x14ac:dyDescent="0.25">
      <c r="A29" s="8"/>
      <c r="B29" s="278"/>
      <c r="C29" s="13"/>
      <c r="D29" s="13"/>
      <c r="E29" s="275"/>
      <c r="F29" s="277"/>
      <c r="G29" s="279">
        <v>2210</v>
      </c>
      <c r="H29" s="68">
        <v>130.81</v>
      </c>
      <c r="I29" s="275" t="s">
        <v>456</v>
      </c>
      <c r="J29" s="274"/>
      <c r="K29" s="273"/>
    </row>
    <row r="30" spans="1:11" ht="40.5" customHeight="1" x14ac:dyDescent="0.25">
      <c r="A30" s="8"/>
      <c r="B30" s="278"/>
      <c r="C30" s="13"/>
      <c r="D30" s="13"/>
      <c r="E30" s="275"/>
      <c r="F30" s="277"/>
      <c r="G30" s="279">
        <v>2240</v>
      </c>
      <c r="H30" s="68">
        <v>514.1</v>
      </c>
      <c r="I30" s="280" t="s">
        <v>455</v>
      </c>
      <c r="J30" s="274"/>
      <c r="K30" s="273"/>
    </row>
    <row r="31" spans="1:11" ht="63" x14ac:dyDescent="0.25">
      <c r="A31" s="8"/>
      <c r="B31" s="278"/>
      <c r="C31" s="13"/>
      <c r="D31" s="13"/>
      <c r="E31" s="275"/>
      <c r="F31" s="277"/>
      <c r="G31" s="279">
        <v>2282</v>
      </c>
      <c r="H31" s="68">
        <v>16.03</v>
      </c>
      <c r="I31" s="275" t="s">
        <v>454</v>
      </c>
      <c r="J31" s="274"/>
      <c r="K31" s="273"/>
    </row>
    <row r="32" spans="1:11" ht="47.25" x14ac:dyDescent="0.25">
      <c r="A32" s="8"/>
      <c r="B32" s="278"/>
      <c r="C32" s="13"/>
      <c r="D32" s="13"/>
      <c r="E32" s="275"/>
      <c r="F32" s="277"/>
      <c r="G32" s="279">
        <v>3110</v>
      </c>
      <c r="H32" s="68">
        <v>116.47</v>
      </c>
      <c r="I32" s="275" t="s">
        <v>453</v>
      </c>
      <c r="J32" s="274"/>
      <c r="K32" s="273"/>
    </row>
    <row r="33" spans="1:11" ht="31.5" x14ac:dyDescent="0.25">
      <c r="A33" s="8"/>
      <c r="B33" s="278"/>
      <c r="C33" s="13"/>
      <c r="D33" s="13"/>
      <c r="E33" s="275"/>
      <c r="F33" s="277"/>
      <c r="G33" s="279">
        <v>3132</v>
      </c>
      <c r="H33" s="68">
        <v>27.68</v>
      </c>
      <c r="I33" s="275" t="s">
        <v>452</v>
      </c>
      <c r="J33" s="274"/>
      <c r="K33" s="273"/>
    </row>
    <row r="34" spans="1:11" ht="15.75" x14ac:dyDescent="0.25">
      <c r="A34" s="8"/>
      <c r="B34" s="278"/>
      <c r="C34" s="13"/>
      <c r="D34" s="13"/>
      <c r="E34" s="275"/>
      <c r="F34" s="277"/>
      <c r="G34" s="276"/>
      <c r="H34" s="13"/>
      <c r="I34" s="275"/>
      <c r="J34" s="274"/>
      <c r="K34" s="273"/>
    </row>
    <row r="35" spans="1:11" ht="15.75" x14ac:dyDescent="0.25">
      <c r="A35" s="17"/>
      <c r="B35" s="18" t="s">
        <v>36</v>
      </c>
      <c r="C35" s="23">
        <v>1748.72</v>
      </c>
      <c r="D35" s="23">
        <f>SUM(D6:D26)</f>
        <v>847.5578999999999</v>
      </c>
      <c r="E35" s="91"/>
      <c r="F35" s="23">
        <f>SUM(F6:F26)</f>
        <v>847.5578999999999</v>
      </c>
      <c r="G35" s="23">
        <f>SUM(G6:G26)</f>
        <v>0</v>
      </c>
      <c r="H35" s="23">
        <f>SUM(H6:H33)</f>
        <v>1846.0400000000002</v>
      </c>
      <c r="I35" s="23"/>
      <c r="J35" s="23">
        <f>SUM(J6:J26)</f>
        <v>168.98372999999998</v>
      </c>
      <c r="K35" s="23">
        <f>SUM(K6:K26)</f>
        <v>678.57416999999998</v>
      </c>
    </row>
    <row r="38" spans="1:11" ht="15.75" x14ac:dyDescent="0.25">
      <c r="B38" s="24" t="s">
        <v>55</v>
      </c>
      <c r="F38" s="25"/>
      <c r="G38" s="30" t="s">
        <v>451</v>
      </c>
      <c r="H38" s="31"/>
    </row>
    <row r="39" spans="1:11" x14ac:dyDescent="0.25">
      <c r="B39" s="24"/>
      <c r="F39" s="28" t="s">
        <v>39</v>
      </c>
      <c r="G39" s="29"/>
      <c r="H39" s="29"/>
    </row>
    <row r="40" spans="1:11" ht="15.75" x14ac:dyDescent="0.25">
      <c r="B40" s="24" t="s">
        <v>40</v>
      </c>
      <c r="F40" s="25"/>
      <c r="G40" s="30" t="s">
        <v>450</v>
      </c>
      <c r="H40" s="31"/>
    </row>
    <row r="41" spans="1:11" x14ac:dyDescent="0.25">
      <c r="F41" s="28" t="s">
        <v>39</v>
      </c>
      <c r="G41" s="29"/>
      <c r="H41" s="29"/>
    </row>
  </sheetData>
  <mergeCells count="10">
    <mergeCell ref="K3:K4"/>
    <mergeCell ref="A2:K2"/>
    <mergeCell ref="B1:J1"/>
    <mergeCell ref="C3:E3"/>
    <mergeCell ref="G40:H40"/>
    <mergeCell ref="G38:H38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50" orientation="landscape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zoomScale="80" zoomScaleNormal="80" workbookViewId="0">
      <selection activeCell="N7" sqref="N7"/>
    </sheetView>
  </sheetViews>
  <sheetFormatPr defaultRowHeight="15" x14ac:dyDescent="0.25"/>
  <cols>
    <col min="1" max="1" width="7.28515625" customWidth="1"/>
    <col min="2" max="2" width="26.5703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</cols>
  <sheetData>
    <row r="1" spans="1:11" ht="61.5" customHeight="1" x14ac:dyDescent="0.25">
      <c r="A1" s="2"/>
      <c r="B1" s="34" t="s">
        <v>489</v>
      </c>
      <c r="C1" s="35"/>
      <c r="D1" s="35"/>
      <c r="E1" s="35"/>
      <c r="F1" s="35"/>
      <c r="G1" s="35"/>
      <c r="H1" s="35"/>
      <c r="I1" s="35"/>
      <c r="J1" s="35"/>
      <c r="K1" s="2"/>
    </row>
    <row r="2" spans="1:11" ht="31.5" customHeight="1" x14ac:dyDescent="0.25">
      <c r="A2" s="36" t="s">
        <v>488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ht="33" customHeight="1" x14ac:dyDescent="0.25">
      <c r="A3" s="37" t="s">
        <v>3</v>
      </c>
      <c r="B3" s="37" t="s">
        <v>4</v>
      </c>
      <c r="C3" s="38" t="s">
        <v>5</v>
      </c>
      <c r="D3" s="38"/>
      <c r="E3" s="38"/>
      <c r="F3" s="38" t="s">
        <v>6</v>
      </c>
      <c r="G3" s="38" t="s">
        <v>7</v>
      </c>
      <c r="H3" s="38"/>
      <c r="I3" s="38"/>
      <c r="J3" s="38"/>
      <c r="K3" s="39" t="s">
        <v>8</v>
      </c>
    </row>
    <row r="4" spans="1:11" ht="158.25" customHeight="1" x14ac:dyDescent="0.25">
      <c r="A4" s="37"/>
      <c r="B4" s="37"/>
      <c r="C4" s="6" t="s">
        <v>9</v>
      </c>
      <c r="D4" s="6" t="s">
        <v>10</v>
      </c>
      <c r="E4" s="6" t="s">
        <v>11</v>
      </c>
      <c r="F4" s="38"/>
      <c r="G4" s="7" t="s">
        <v>12</v>
      </c>
      <c r="H4" s="6" t="s">
        <v>13</v>
      </c>
      <c r="I4" s="6" t="s">
        <v>14</v>
      </c>
      <c r="J4" s="6" t="s">
        <v>13</v>
      </c>
      <c r="K4" s="39"/>
    </row>
    <row r="5" spans="1:11" ht="63" x14ac:dyDescent="0.25">
      <c r="A5" s="47">
        <v>1</v>
      </c>
      <c r="B5" s="67" t="s">
        <v>487</v>
      </c>
      <c r="C5" s="10">
        <v>156.26</v>
      </c>
      <c r="D5" s="10"/>
      <c r="E5" s="47"/>
      <c r="F5" s="12">
        <f>SUM(C5,D5)</f>
        <v>156.26</v>
      </c>
      <c r="G5" s="67">
        <v>2240</v>
      </c>
      <c r="H5" s="10">
        <v>50</v>
      </c>
      <c r="I5" s="292" t="s">
        <v>486</v>
      </c>
      <c r="J5" s="10"/>
      <c r="K5" s="13"/>
    </row>
    <row r="6" spans="1:11" ht="31.5" x14ac:dyDescent="0.25">
      <c r="A6" s="8">
        <v>2</v>
      </c>
      <c r="B6" s="9" t="s">
        <v>483</v>
      </c>
      <c r="C6" s="10"/>
      <c r="D6" s="10">
        <f>5901/1000</f>
        <v>5.9009999999999998</v>
      </c>
      <c r="E6" s="11" t="s">
        <v>485</v>
      </c>
      <c r="F6" s="12">
        <f>SUM(C6,D6)</f>
        <v>5.9009999999999998</v>
      </c>
      <c r="G6" s="9"/>
      <c r="H6" s="10"/>
      <c r="I6" s="66" t="s">
        <v>485</v>
      </c>
      <c r="J6" s="10">
        <v>5.9009999999999998</v>
      </c>
      <c r="K6" s="13"/>
    </row>
    <row r="7" spans="1:11" ht="47.25" x14ac:dyDescent="0.25">
      <c r="A7" s="8"/>
      <c r="B7" s="9"/>
      <c r="C7" s="10"/>
      <c r="D7" s="10">
        <f>284/1000</f>
        <v>0.28399999999999997</v>
      </c>
      <c r="E7" s="11" t="s">
        <v>484</v>
      </c>
      <c r="F7" s="12">
        <f>SUM(C7,D7)</f>
        <v>0.28399999999999997</v>
      </c>
      <c r="G7" s="9"/>
      <c r="H7" s="10"/>
      <c r="I7" s="66" t="s">
        <v>484</v>
      </c>
      <c r="J7" s="10">
        <v>0.28399999999999997</v>
      </c>
      <c r="K7" s="13"/>
    </row>
    <row r="8" spans="1:11" ht="15.75" x14ac:dyDescent="0.25">
      <c r="A8" s="8">
        <v>3</v>
      </c>
      <c r="B8" s="9" t="s">
        <v>483</v>
      </c>
      <c r="C8" s="10"/>
      <c r="D8" s="10">
        <f>1000/1000</f>
        <v>1</v>
      </c>
      <c r="E8" s="11" t="s">
        <v>482</v>
      </c>
      <c r="F8" s="12">
        <f>SUM(C8,D8)</f>
        <v>1</v>
      </c>
      <c r="G8" s="9"/>
      <c r="H8" s="10"/>
      <c r="I8" s="66" t="s">
        <v>482</v>
      </c>
      <c r="J8" s="10">
        <v>1</v>
      </c>
      <c r="K8" s="13"/>
    </row>
    <row r="9" spans="1:11" ht="63" x14ac:dyDescent="0.25">
      <c r="A9" s="8">
        <v>4</v>
      </c>
      <c r="B9" s="11" t="s">
        <v>476</v>
      </c>
      <c r="C9" s="10"/>
      <c r="D9" s="10">
        <f>14000/1000</f>
        <v>14</v>
      </c>
      <c r="E9" s="11" t="s">
        <v>481</v>
      </c>
      <c r="F9" s="12">
        <f>SUM(C9,D9)</f>
        <v>14</v>
      </c>
      <c r="G9" s="9"/>
      <c r="H9" s="10"/>
      <c r="I9" s="66" t="s">
        <v>481</v>
      </c>
      <c r="J9" s="10">
        <v>14</v>
      </c>
      <c r="K9" s="13"/>
    </row>
    <row r="10" spans="1:11" ht="78.75" x14ac:dyDescent="0.25">
      <c r="A10" s="8">
        <v>5</v>
      </c>
      <c r="B10" s="11" t="s">
        <v>480</v>
      </c>
      <c r="C10" s="10"/>
      <c r="D10" s="10">
        <f>14199/1000</f>
        <v>14.199</v>
      </c>
      <c r="E10" s="11" t="s">
        <v>479</v>
      </c>
      <c r="F10" s="12">
        <f>SUM(C10,D10)</f>
        <v>14.199</v>
      </c>
      <c r="G10" s="16"/>
      <c r="H10" s="10"/>
      <c r="I10" s="11" t="s">
        <v>479</v>
      </c>
      <c r="J10" s="10">
        <v>14.199</v>
      </c>
      <c r="K10" s="13"/>
    </row>
    <row r="11" spans="1:11" ht="78.75" x14ac:dyDescent="0.25">
      <c r="A11" s="8">
        <v>6</v>
      </c>
      <c r="B11" s="11" t="s">
        <v>478</v>
      </c>
      <c r="C11" s="10"/>
      <c r="D11" s="10">
        <f>3060/1000</f>
        <v>3.06</v>
      </c>
      <c r="E11" s="11" t="s">
        <v>477</v>
      </c>
      <c r="F11" s="12">
        <f>SUM(C11,D11)</f>
        <v>3.06</v>
      </c>
      <c r="G11" s="16"/>
      <c r="H11" s="10"/>
      <c r="I11" s="11" t="s">
        <v>477</v>
      </c>
      <c r="J11" s="10">
        <v>3.06</v>
      </c>
      <c r="K11" s="13"/>
    </row>
    <row r="12" spans="1:11" ht="78.75" x14ac:dyDescent="0.25">
      <c r="A12" s="8">
        <v>7</v>
      </c>
      <c r="B12" s="11" t="s">
        <v>476</v>
      </c>
      <c r="C12" s="10"/>
      <c r="D12" s="10">
        <f>14747.25/1000</f>
        <v>14.747249999999999</v>
      </c>
      <c r="E12" s="11" t="s">
        <v>475</v>
      </c>
      <c r="F12" s="12">
        <f>SUM(C12,D12)</f>
        <v>14.747249999999999</v>
      </c>
      <c r="G12" s="9"/>
      <c r="H12" s="10"/>
      <c r="I12" s="11" t="s">
        <v>475</v>
      </c>
      <c r="J12" s="10">
        <v>14.747249999999999</v>
      </c>
      <c r="K12" s="13"/>
    </row>
    <row r="13" spans="1:11" ht="15.75" x14ac:dyDescent="0.25">
      <c r="A13" s="16"/>
      <c r="B13" s="9"/>
      <c r="C13" s="10"/>
      <c r="D13" s="10"/>
      <c r="E13" s="11"/>
      <c r="F13" s="12">
        <f>SUM(C13,D13)</f>
        <v>0</v>
      </c>
      <c r="G13" s="9"/>
      <c r="H13" s="10"/>
      <c r="I13" s="11"/>
      <c r="J13" s="10"/>
      <c r="K13" s="13"/>
    </row>
    <row r="14" spans="1:11" ht="15" customHeight="1" x14ac:dyDescent="0.25">
      <c r="A14" s="16"/>
      <c r="B14" s="9"/>
      <c r="C14" s="10"/>
      <c r="D14" s="10"/>
      <c r="E14" s="11"/>
      <c r="F14" s="12">
        <f>SUM(C14,D14)</f>
        <v>0</v>
      </c>
      <c r="G14" s="9"/>
      <c r="H14" s="10"/>
      <c r="I14" s="11"/>
      <c r="J14" s="10"/>
      <c r="K14" s="13"/>
    </row>
    <row r="15" spans="1:11" ht="15.75" x14ac:dyDescent="0.25">
      <c r="A15" s="8"/>
      <c r="B15" s="9"/>
      <c r="C15" s="10"/>
      <c r="D15" s="10"/>
      <c r="E15" s="11"/>
      <c r="F15" s="12">
        <f>SUM(C15,D15)</f>
        <v>0</v>
      </c>
      <c r="G15" s="9"/>
      <c r="H15" s="10"/>
      <c r="I15" s="11"/>
      <c r="J15" s="10"/>
      <c r="K15" s="13"/>
    </row>
    <row r="16" spans="1:11" ht="15.75" x14ac:dyDescent="0.25">
      <c r="A16" s="8"/>
      <c r="B16" s="9"/>
      <c r="C16" s="10"/>
      <c r="D16" s="10"/>
      <c r="E16" s="11"/>
      <c r="F16" s="12">
        <f>SUM(C16,D16)</f>
        <v>0</v>
      </c>
      <c r="G16" s="9"/>
      <c r="H16" s="10"/>
      <c r="I16" s="11"/>
      <c r="J16" s="10"/>
      <c r="K16" s="13"/>
    </row>
    <row r="17" spans="1:11" ht="15.75" x14ac:dyDescent="0.25">
      <c r="A17" s="8"/>
      <c r="B17" s="9"/>
      <c r="C17" s="10"/>
      <c r="D17" s="10"/>
      <c r="E17" s="11"/>
      <c r="F17" s="12">
        <f>SUM(C17,D17)</f>
        <v>0</v>
      </c>
      <c r="G17" s="9"/>
      <c r="H17" s="10"/>
      <c r="I17" s="11"/>
      <c r="J17" s="10"/>
      <c r="K17" s="13"/>
    </row>
    <row r="18" spans="1:11" ht="15.75" x14ac:dyDescent="0.25">
      <c r="A18" s="8"/>
      <c r="B18" s="9"/>
      <c r="C18" s="10"/>
      <c r="D18" s="10"/>
      <c r="E18" s="11"/>
      <c r="F18" s="12">
        <f>SUM(C18,D18)</f>
        <v>0</v>
      </c>
      <c r="G18" s="9"/>
      <c r="H18" s="10"/>
      <c r="I18" s="11"/>
      <c r="J18" s="10"/>
      <c r="K18" s="13"/>
    </row>
    <row r="19" spans="1:11" ht="15.75" x14ac:dyDescent="0.25">
      <c r="A19" s="8"/>
      <c r="B19" s="9"/>
      <c r="C19" s="10"/>
      <c r="D19" s="10"/>
      <c r="E19" s="11"/>
      <c r="F19" s="12">
        <f>SUM(C19,D19)</f>
        <v>0</v>
      </c>
      <c r="G19" s="9"/>
      <c r="H19" s="10"/>
      <c r="I19" s="11"/>
      <c r="J19" s="10"/>
      <c r="K19" s="13"/>
    </row>
    <row r="20" spans="1:11" ht="15.75" x14ac:dyDescent="0.25">
      <c r="A20" s="8"/>
      <c r="B20" s="9"/>
      <c r="C20" s="10"/>
      <c r="D20" s="10"/>
      <c r="E20" s="11"/>
      <c r="F20" s="12">
        <f>SUM(C20,D20)</f>
        <v>0</v>
      </c>
      <c r="G20" s="9"/>
      <c r="H20" s="10"/>
      <c r="I20" s="11"/>
      <c r="J20" s="10"/>
      <c r="K20" s="13"/>
    </row>
    <row r="21" spans="1:11" ht="15.75" x14ac:dyDescent="0.25">
      <c r="A21" s="8"/>
      <c r="B21" s="9"/>
      <c r="C21" s="10"/>
      <c r="D21" s="10"/>
      <c r="E21" s="11"/>
      <c r="F21" s="12">
        <f>SUM(C21,D21)</f>
        <v>0</v>
      </c>
      <c r="G21" s="9"/>
      <c r="H21" s="10"/>
      <c r="I21" s="11"/>
      <c r="J21" s="10"/>
      <c r="K21" s="13"/>
    </row>
    <row r="22" spans="1:11" ht="15.75" x14ac:dyDescent="0.25">
      <c r="A22" s="8"/>
      <c r="B22" s="9"/>
      <c r="C22" s="10"/>
      <c r="D22" s="10"/>
      <c r="E22" s="11"/>
      <c r="F22" s="12">
        <f>SUM(C22,D22)</f>
        <v>0</v>
      </c>
      <c r="G22" s="9"/>
      <c r="H22" s="10"/>
      <c r="I22" s="11"/>
      <c r="J22" s="10"/>
      <c r="K22" s="13"/>
    </row>
    <row r="23" spans="1:11" ht="15.75" x14ac:dyDescent="0.25">
      <c r="A23" s="16"/>
      <c r="B23" s="9"/>
      <c r="C23" s="10"/>
      <c r="D23" s="10"/>
      <c r="E23" s="11"/>
      <c r="F23" s="12">
        <f>SUM(C23,D23)</f>
        <v>0</v>
      </c>
      <c r="G23" s="9"/>
      <c r="H23" s="10"/>
      <c r="I23" s="11"/>
      <c r="J23" s="10"/>
      <c r="K23" s="13"/>
    </row>
    <row r="24" spans="1:11" ht="15.75" x14ac:dyDescent="0.25">
      <c r="A24" s="16"/>
      <c r="B24" s="9"/>
      <c r="C24" s="10"/>
      <c r="D24" s="10"/>
      <c r="E24" s="11"/>
      <c r="F24" s="12">
        <f>SUM(C24,D24)</f>
        <v>0</v>
      </c>
      <c r="G24" s="9"/>
      <c r="H24" s="10"/>
      <c r="I24" s="11"/>
      <c r="J24" s="10"/>
      <c r="K24" s="13"/>
    </row>
    <row r="25" spans="1:11" ht="15.75" x14ac:dyDescent="0.25">
      <c r="A25" s="8"/>
      <c r="B25" s="9"/>
      <c r="C25" s="10"/>
      <c r="D25" s="10"/>
      <c r="E25" s="11"/>
      <c r="F25" s="12">
        <f>SUM(C25,D25)</f>
        <v>0</v>
      </c>
      <c r="G25" s="9"/>
      <c r="H25" s="10"/>
      <c r="I25" s="11"/>
      <c r="J25" s="10"/>
      <c r="K25" s="13"/>
    </row>
    <row r="26" spans="1:11" ht="15.75" x14ac:dyDescent="0.25">
      <c r="A26" s="8"/>
      <c r="B26" s="9"/>
      <c r="C26" s="10"/>
      <c r="D26" s="10"/>
      <c r="E26" s="11"/>
      <c r="F26" s="12">
        <f>SUM(C26,D26)</f>
        <v>0</v>
      </c>
      <c r="G26" s="9"/>
      <c r="H26" s="10"/>
      <c r="I26" s="11"/>
      <c r="J26" s="10"/>
      <c r="K26" s="13"/>
    </row>
    <row r="27" spans="1:11" ht="15.75" x14ac:dyDescent="0.25">
      <c r="A27" s="8"/>
      <c r="B27" s="9"/>
      <c r="C27" s="10"/>
      <c r="D27" s="10"/>
      <c r="E27" s="11"/>
      <c r="F27" s="12">
        <f>SUM(C27,D27)</f>
        <v>0</v>
      </c>
      <c r="G27" s="9"/>
      <c r="H27" s="10"/>
      <c r="I27" s="11"/>
      <c r="J27" s="10"/>
      <c r="K27" s="13"/>
    </row>
    <row r="28" spans="1:11" ht="15.75" x14ac:dyDescent="0.25">
      <c r="A28" s="8"/>
      <c r="B28" s="9"/>
      <c r="C28" s="10"/>
      <c r="D28" s="10"/>
      <c r="E28" s="11"/>
      <c r="F28" s="12">
        <f>SUM(C28,D28)</f>
        <v>0</v>
      </c>
      <c r="G28" s="9"/>
      <c r="H28" s="10"/>
      <c r="I28" s="11"/>
      <c r="J28" s="10"/>
      <c r="K28" s="13"/>
    </row>
    <row r="29" spans="1:11" ht="15.75" x14ac:dyDescent="0.25">
      <c r="A29" s="8"/>
      <c r="B29" s="9"/>
      <c r="C29" s="10"/>
      <c r="D29" s="10"/>
      <c r="E29" s="11"/>
      <c r="F29" s="12">
        <f>SUM(C29,D29)</f>
        <v>0</v>
      </c>
      <c r="G29" s="9"/>
      <c r="H29" s="10"/>
      <c r="I29" s="11"/>
      <c r="J29" s="10"/>
      <c r="K29" s="13"/>
    </row>
    <row r="30" spans="1:11" ht="15.75" x14ac:dyDescent="0.25">
      <c r="A30" s="8"/>
      <c r="B30" s="9"/>
      <c r="C30" s="10"/>
      <c r="D30" s="10"/>
      <c r="E30" s="11"/>
      <c r="F30" s="12">
        <f>SUM(C30,D30)</f>
        <v>0</v>
      </c>
      <c r="G30" s="9"/>
      <c r="H30" s="10"/>
      <c r="I30" s="11"/>
      <c r="J30" s="10"/>
      <c r="K30" s="13"/>
    </row>
    <row r="31" spans="1:11" ht="15.75" x14ac:dyDescent="0.25">
      <c r="A31" s="8"/>
      <c r="B31" s="9"/>
      <c r="C31" s="10"/>
      <c r="D31" s="10"/>
      <c r="E31" s="11"/>
      <c r="F31" s="12">
        <f>SUM(C31,D31)</f>
        <v>0</v>
      </c>
      <c r="G31" s="9"/>
      <c r="H31" s="10"/>
      <c r="I31" s="11"/>
      <c r="J31" s="10"/>
      <c r="K31" s="13"/>
    </row>
    <row r="32" spans="1:11" ht="15.75" x14ac:dyDescent="0.25">
      <c r="A32" s="8"/>
      <c r="B32" s="9"/>
      <c r="C32" s="10"/>
      <c r="D32" s="10"/>
      <c r="E32" s="11"/>
      <c r="F32" s="12">
        <f>SUM(C32,D32)</f>
        <v>0</v>
      </c>
      <c r="G32" s="9"/>
      <c r="H32" s="10"/>
      <c r="I32" s="11"/>
      <c r="J32" s="10"/>
      <c r="K32" s="13"/>
    </row>
    <row r="33" spans="1:11" ht="15.75" x14ac:dyDescent="0.25">
      <c r="A33" s="16"/>
      <c r="B33" s="9"/>
      <c r="C33" s="10"/>
      <c r="D33" s="10"/>
      <c r="E33" s="11"/>
      <c r="F33" s="12">
        <f>SUM(C33,D33)</f>
        <v>0</v>
      </c>
      <c r="G33" s="9"/>
      <c r="H33" s="10"/>
      <c r="I33" s="11"/>
      <c r="J33" s="10"/>
      <c r="K33" s="13"/>
    </row>
    <row r="34" spans="1:11" ht="15.75" x14ac:dyDescent="0.25">
      <c r="A34" s="16"/>
      <c r="B34" s="9"/>
      <c r="C34" s="10"/>
      <c r="D34" s="10"/>
      <c r="E34" s="11"/>
      <c r="F34" s="12">
        <f>SUM(C34,D34)</f>
        <v>0</v>
      </c>
      <c r="G34" s="9"/>
      <c r="H34" s="10"/>
      <c r="I34" s="11"/>
      <c r="J34" s="10"/>
      <c r="K34" s="13"/>
    </row>
    <row r="35" spans="1:11" ht="15.75" x14ac:dyDescent="0.25">
      <c r="A35" s="8"/>
      <c r="B35" s="9"/>
      <c r="C35" s="10"/>
      <c r="D35" s="10"/>
      <c r="E35" s="11"/>
      <c r="F35" s="12">
        <f>SUM(C35,D35)</f>
        <v>0</v>
      </c>
      <c r="G35" s="9"/>
      <c r="H35" s="10"/>
      <c r="I35" s="11"/>
      <c r="J35" s="10"/>
      <c r="K35" s="13"/>
    </row>
    <row r="36" spans="1:11" ht="15.75" x14ac:dyDescent="0.25">
      <c r="A36" s="8"/>
      <c r="B36" s="9"/>
      <c r="C36" s="10"/>
      <c r="D36" s="10"/>
      <c r="E36" s="11"/>
      <c r="F36" s="12">
        <f>SUM(C36,D36)</f>
        <v>0</v>
      </c>
      <c r="G36" s="9"/>
      <c r="H36" s="10"/>
      <c r="I36" s="11"/>
      <c r="J36" s="10"/>
      <c r="K36" s="13"/>
    </row>
    <row r="37" spans="1:11" ht="15.75" x14ac:dyDescent="0.25">
      <c r="A37" s="8"/>
      <c r="B37" s="9"/>
      <c r="C37" s="10"/>
      <c r="D37" s="10"/>
      <c r="E37" s="11"/>
      <c r="F37" s="12">
        <f>SUM(C37,D37)</f>
        <v>0</v>
      </c>
      <c r="G37" s="9"/>
      <c r="H37" s="10"/>
      <c r="I37" s="11"/>
      <c r="J37" s="10"/>
      <c r="K37" s="13"/>
    </row>
    <row r="38" spans="1:11" ht="15.75" x14ac:dyDescent="0.25">
      <c r="A38" s="8"/>
      <c r="B38" s="9"/>
      <c r="C38" s="10"/>
      <c r="D38" s="10"/>
      <c r="E38" s="11"/>
      <c r="F38" s="12">
        <f>SUM(C38,D38)</f>
        <v>0</v>
      </c>
      <c r="G38" s="9"/>
      <c r="H38" s="10"/>
      <c r="I38" s="11"/>
      <c r="J38" s="10"/>
      <c r="K38" s="13"/>
    </row>
    <row r="39" spans="1:11" ht="15.75" x14ac:dyDescent="0.25">
      <c r="A39" s="8"/>
      <c r="B39" s="9"/>
      <c r="C39" s="10"/>
      <c r="D39" s="10"/>
      <c r="E39" s="11"/>
      <c r="F39" s="12">
        <f>SUM(C39,D39)</f>
        <v>0</v>
      </c>
      <c r="G39" s="9"/>
      <c r="H39" s="10"/>
      <c r="I39" s="11"/>
      <c r="J39" s="10"/>
      <c r="K39" s="13"/>
    </row>
    <row r="40" spans="1:11" ht="15.75" x14ac:dyDescent="0.25">
      <c r="A40" s="8"/>
      <c r="B40" s="9"/>
      <c r="C40" s="10"/>
      <c r="D40" s="10"/>
      <c r="E40" s="11"/>
      <c r="F40" s="12">
        <f>SUM(C40,D40)</f>
        <v>0</v>
      </c>
      <c r="G40" s="9"/>
      <c r="H40" s="10"/>
      <c r="I40" s="11"/>
      <c r="J40" s="10"/>
      <c r="K40" s="13"/>
    </row>
    <row r="41" spans="1:11" ht="15.75" x14ac:dyDescent="0.25">
      <c r="A41" s="8"/>
      <c r="B41" s="9"/>
      <c r="C41" s="10"/>
      <c r="D41" s="10"/>
      <c r="E41" s="11"/>
      <c r="F41" s="12">
        <f>SUM(C41,D41)</f>
        <v>0</v>
      </c>
      <c r="G41" s="9"/>
      <c r="H41" s="10"/>
      <c r="I41" s="11"/>
      <c r="J41" s="10"/>
      <c r="K41" s="13"/>
    </row>
    <row r="42" spans="1:11" ht="15.75" x14ac:dyDescent="0.25">
      <c r="A42" s="8"/>
      <c r="B42" s="9"/>
      <c r="C42" s="10"/>
      <c r="D42" s="10"/>
      <c r="E42" s="11"/>
      <c r="F42" s="12">
        <f>SUM(C42,D42)</f>
        <v>0</v>
      </c>
      <c r="G42" s="9"/>
      <c r="H42" s="10"/>
      <c r="I42" s="11"/>
      <c r="J42" s="10"/>
      <c r="K42" s="13"/>
    </row>
    <row r="43" spans="1:11" ht="15.75" x14ac:dyDescent="0.25">
      <c r="A43" s="16"/>
      <c r="B43" s="9"/>
      <c r="C43" s="10"/>
      <c r="D43" s="10"/>
      <c r="E43" s="11"/>
      <c r="F43" s="12">
        <f>SUM(C43,D43)</f>
        <v>0</v>
      </c>
      <c r="G43" s="9"/>
      <c r="H43" s="10"/>
      <c r="I43" s="11"/>
      <c r="J43" s="10"/>
      <c r="K43" s="13"/>
    </row>
    <row r="44" spans="1:11" ht="15.75" x14ac:dyDescent="0.25">
      <c r="A44" s="16"/>
      <c r="B44" s="9"/>
      <c r="C44" s="10"/>
      <c r="D44" s="10"/>
      <c r="E44" s="11"/>
      <c r="F44" s="12">
        <f>SUM(C44,D44)</f>
        <v>0</v>
      </c>
      <c r="G44" s="9"/>
      <c r="H44" s="10"/>
      <c r="I44" s="11"/>
      <c r="J44" s="10"/>
      <c r="K44" s="13"/>
    </row>
    <row r="45" spans="1:11" ht="15.75" x14ac:dyDescent="0.25">
      <c r="A45" s="48"/>
      <c r="B45" s="17"/>
      <c r="C45" s="49"/>
      <c r="D45" s="49"/>
      <c r="E45" s="50"/>
      <c r="F45" s="12">
        <f>SUM(C45,D45)</f>
        <v>0</v>
      </c>
      <c r="G45" s="17"/>
      <c r="H45" s="49"/>
      <c r="I45" s="50"/>
      <c r="J45" s="49"/>
      <c r="K45" s="13"/>
    </row>
    <row r="46" spans="1:11" ht="15.75" x14ac:dyDescent="0.25">
      <c r="A46" s="48"/>
      <c r="B46" s="17"/>
      <c r="C46" s="49"/>
      <c r="D46" s="49"/>
      <c r="E46" s="50"/>
      <c r="F46" s="12">
        <f>SUM(C46,D46)</f>
        <v>0</v>
      </c>
      <c r="G46" s="17"/>
      <c r="H46" s="49"/>
      <c r="I46" s="50"/>
      <c r="J46" s="49"/>
      <c r="K46" s="13"/>
    </row>
    <row r="47" spans="1:11" ht="15.75" x14ac:dyDescent="0.25">
      <c r="A47" s="48"/>
      <c r="B47" s="17"/>
      <c r="C47" s="49"/>
      <c r="D47" s="49"/>
      <c r="E47" s="50"/>
      <c r="F47" s="12">
        <f>SUM(C47,D47)</f>
        <v>0</v>
      </c>
      <c r="G47" s="17"/>
      <c r="H47" s="49"/>
      <c r="I47" s="50"/>
      <c r="J47" s="49"/>
      <c r="K47" s="13"/>
    </row>
    <row r="48" spans="1:11" ht="15.75" x14ac:dyDescent="0.25">
      <c r="A48" s="17"/>
      <c r="B48" s="18" t="s">
        <v>36</v>
      </c>
      <c r="C48" s="19">
        <f>SUM(C5:C47)</f>
        <v>156.26</v>
      </c>
      <c r="D48" s="19">
        <f>SUM(D5:D47)</f>
        <v>53.191250000000004</v>
      </c>
      <c r="E48" s="20"/>
      <c r="F48" s="21">
        <f>SUM(C48,D48)</f>
        <v>209.45124999999999</v>
      </c>
      <c r="G48" s="22"/>
      <c r="H48" s="19">
        <f>SUM(H5:H47)</f>
        <v>50</v>
      </c>
      <c r="I48" s="20"/>
      <c r="J48" s="19">
        <f>SUM(J5:J47)</f>
        <v>53.191250000000004</v>
      </c>
      <c r="K48" s="23">
        <f>C48-H48</f>
        <v>106.25999999999999</v>
      </c>
    </row>
    <row r="51" spans="2:8" ht="15.75" x14ac:dyDescent="0.25">
      <c r="B51" s="24" t="s">
        <v>55</v>
      </c>
      <c r="F51" s="25"/>
      <c r="G51" s="30" t="s">
        <v>474</v>
      </c>
      <c r="H51" s="31"/>
    </row>
    <row r="52" spans="2:8" x14ac:dyDescent="0.25">
      <c r="B52" s="24"/>
      <c r="F52" s="28" t="s">
        <v>39</v>
      </c>
      <c r="G52" s="29"/>
      <c r="H52" s="29"/>
    </row>
    <row r="53" spans="2:8" ht="15.75" x14ac:dyDescent="0.25">
      <c r="B53" s="24" t="s">
        <v>40</v>
      </c>
      <c r="F53" s="25"/>
      <c r="G53" s="30" t="s">
        <v>473</v>
      </c>
      <c r="H53" s="31"/>
    </row>
    <row r="54" spans="2:8" x14ac:dyDescent="0.25">
      <c r="F54" s="28" t="s">
        <v>39</v>
      </c>
      <c r="G54" s="29"/>
      <c r="H54" s="29"/>
    </row>
  </sheetData>
  <mergeCells count="10">
    <mergeCell ref="K3:K4"/>
    <mergeCell ref="A2:K2"/>
    <mergeCell ref="B1:J1"/>
    <mergeCell ref="C3:E3"/>
    <mergeCell ref="G53:H53"/>
    <mergeCell ref="G51:H51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5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opLeftCell="B1" zoomScale="90" zoomScaleNormal="90" workbookViewId="0">
      <selection activeCell="B1" sqref="B1:J1"/>
    </sheetView>
  </sheetViews>
  <sheetFormatPr defaultRowHeight="15" x14ac:dyDescent="0.25"/>
  <cols>
    <col min="1" max="1" width="7.28515625" customWidth="1"/>
    <col min="2" max="2" width="35.7109375" customWidth="1"/>
    <col min="3" max="3" width="17.425781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13" max="13" width="13.5703125" customWidth="1"/>
  </cols>
  <sheetData>
    <row r="1" spans="1:13" ht="61.5" customHeight="1" x14ac:dyDescent="0.25">
      <c r="A1" s="2"/>
      <c r="B1" s="34" t="s">
        <v>85</v>
      </c>
      <c r="C1" s="35"/>
      <c r="D1" s="35"/>
      <c r="E1" s="35"/>
      <c r="F1" s="35"/>
      <c r="G1" s="35"/>
      <c r="H1" s="35"/>
      <c r="I1" s="35"/>
      <c r="J1" s="35"/>
      <c r="K1" s="2"/>
    </row>
    <row r="2" spans="1:13" ht="31.5" customHeight="1" x14ac:dyDescent="0.25">
      <c r="A2" s="36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3" ht="33" customHeight="1" x14ac:dyDescent="0.25">
      <c r="A3" s="37" t="s">
        <v>3</v>
      </c>
      <c r="B3" s="37" t="s">
        <v>4</v>
      </c>
      <c r="C3" s="38" t="s">
        <v>5</v>
      </c>
      <c r="D3" s="38"/>
      <c r="E3" s="38"/>
      <c r="F3" s="38" t="s">
        <v>6</v>
      </c>
      <c r="G3" s="38" t="s">
        <v>7</v>
      </c>
      <c r="H3" s="38"/>
      <c r="I3" s="38"/>
      <c r="J3" s="38"/>
      <c r="K3" s="39" t="s">
        <v>8</v>
      </c>
    </row>
    <row r="4" spans="1:13" ht="158.25" customHeight="1" x14ac:dyDescent="0.25">
      <c r="A4" s="37"/>
      <c r="B4" s="37"/>
      <c r="C4" s="6" t="s">
        <v>9</v>
      </c>
      <c r="D4" s="6" t="s">
        <v>10</v>
      </c>
      <c r="E4" s="6" t="s">
        <v>11</v>
      </c>
      <c r="F4" s="38"/>
      <c r="G4" s="7" t="s">
        <v>12</v>
      </c>
      <c r="H4" s="6" t="s">
        <v>13</v>
      </c>
      <c r="I4" s="6" t="s">
        <v>14</v>
      </c>
      <c r="J4" s="6" t="s">
        <v>13</v>
      </c>
      <c r="K4" s="39"/>
    </row>
    <row r="5" spans="1:13" ht="15.6" customHeight="1" x14ac:dyDescent="0.25">
      <c r="A5" s="8">
        <v>1</v>
      </c>
      <c r="B5" s="60" t="s">
        <v>84</v>
      </c>
      <c r="C5" s="10"/>
      <c r="D5" s="54">
        <v>80.87</v>
      </c>
      <c r="E5" s="11" t="s">
        <v>16</v>
      </c>
      <c r="F5" s="12">
        <f>SUM(C5,D5)</f>
        <v>80.87</v>
      </c>
      <c r="G5" s="9"/>
      <c r="H5" s="10"/>
      <c r="I5" s="11" t="s">
        <v>16</v>
      </c>
      <c r="J5" s="54">
        <v>80.87</v>
      </c>
      <c r="K5" s="13"/>
    </row>
    <row r="6" spans="1:13" ht="15.6" customHeight="1" x14ac:dyDescent="0.25">
      <c r="A6" s="8">
        <v>2</v>
      </c>
      <c r="B6" s="60" t="s">
        <v>68</v>
      </c>
      <c r="C6" s="10"/>
      <c r="D6" s="54">
        <v>124364.49</v>
      </c>
      <c r="E6" s="11" t="s">
        <v>16</v>
      </c>
      <c r="F6" s="12">
        <f>SUM(C6,D6)</f>
        <v>124364.49</v>
      </c>
      <c r="G6" s="9"/>
      <c r="H6" s="10"/>
      <c r="I6" s="11" t="s">
        <v>16</v>
      </c>
      <c r="J6" s="54">
        <v>124364.49</v>
      </c>
      <c r="K6" s="13"/>
    </row>
    <row r="7" spans="1:13" ht="15.75" x14ac:dyDescent="0.25">
      <c r="A7" s="8">
        <v>3</v>
      </c>
      <c r="B7" s="59" t="s">
        <v>83</v>
      </c>
      <c r="C7" s="10"/>
      <c r="D7" s="54">
        <v>827.95</v>
      </c>
      <c r="E7" s="11" t="s">
        <v>16</v>
      </c>
      <c r="F7" s="12">
        <f>SUM(C7,D7)</f>
        <v>827.95</v>
      </c>
      <c r="G7" s="9"/>
      <c r="H7" s="10"/>
      <c r="I7" s="11" t="s">
        <v>16</v>
      </c>
      <c r="J7" s="54">
        <v>827.95</v>
      </c>
      <c r="K7" s="13"/>
      <c r="M7" s="51"/>
    </row>
    <row r="8" spans="1:13" ht="15.75" x14ac:dyDescent="0.25">
      <c r="A8" s="8">
        <v>4</v>
      </c>
      <c r="B8" s="59" t="s">
        <v>82</v>
      </c>
      <c r="C8" s="10"/>
      <c r="D8" s="54">
        <v>1475.04</v>
      </c>
      <c r="E8" s="11" t="s">
        <v>16</v>
      </c>
      <c r="F8" s="12">
        <f>SUM(C8,D8)</f>
        <v>1475.04</v>
      </c>
      <c r="G8" s="9"/>
      <c r="H8" s="10"/>
      <c r="I8" s="11" t="s">
        <v>16</v>
      </c>
      <c r="J8" s="54">
        <v>1475.04</v>
      </c>
      <c r="K8" s="13"/>
      <c r="M8" s="51"/>
    </row>
    <row r="9" spans="1:13" ht="15.75" x14ac:dyDescent="0.25">
      <c r="A9" s="8">
        <v>5</v>
      </c>
      <c r="B9" s="58" t="s">
        <v>81</v>
      </c>
      <c r="C9" s="10"/>
      <c r="D9" s="54">
        <v>171.76</v>
      </c>
      <c r="E9" s="11" t="s">
        <v>16</v>
      </c>
      <c r="F9" s="12">
        <f>SUM(C9,D9)</f>
        <v>171.76</v>
      </c>
      <c r="G9" s="9"/>
      <c r="H9" s="10"/>
      <c r="I9" s="11" t="s">
        <v>16</v>
      </c>
      <c r="J9" s="54">
        <v>171.76</v>
      </c>
      <c r="K9" s="13"/>
    </row>
    <row r="10" spans="1:13" ht="15.75" x14ac:dyDescent="0.25">
      <c r="A10" s="8">
        <v>6</v>
      </c>
      <c r="B10" s="52" t="s">
        <v>80</v>
      </c>
      <c r="C10" s="10"/>
      <c r="D10" s="57">
        <v>6267.2</v>
      </c>
      <c r="E10" s="11" t="s">
        <v>16</v>
      </c>
      <c r="F10" s="12">
        <f>SUM(C10,D10)</f>
        <v>6267.2</v>
      </c>
      <c r="G10" s="9"/>
      <c r="H10" s="10"/>
      <c r="I10" s="11" t="s">
        <v>16</v>
      </c>
      <c r="J10" s="57">
        <v>6267.2</v>
      </c>
      <c r="K10" s="13"/>
    </row>
    <row r="11" spans="1:13" ht="15.75" x14ac:dyDescent="0.25">
      <c r="A11" s="8">
        <v>7</v>
      </c>
      <c r="B11" s="52" t="s">
        <v>79</v>
      </c>
      <c r="C11" s="10"/>
      <c r="D11" s="57">
        <v>283.5</v>
      </c>
      <c r="E11" s="11" t="s">
        <v>16</v>
      </c>
      <c r="F11" s="12">
        <f>SUM(C11,D11)</f>
        <v>283.5</v>
      </c>
      <c r="G11" s="9"/>
      <c r="H11" s="10"/>
      <c r="I11" s="11" t="s">
        <v>16</v>
      </c>
      <c r="J11" s="57">
        <v>283.5</v>
      </c>
      <c r="K11" s="13"/>
    </row>
    <row r="12" spans="1:13" ht="15.75" x14ac:dyDescent="0.25">
      <c r="A12" s="8">
        <v>8</v>
      </c>
      <c r="B12" s="52" t="s">
        <v>78</v>
      </c>
      <c r="C12" s="10"/>
      <c r="D12" s="54">
        <v>28.12</v>
      </c>
      <c r="E12" s="11" t="s">
        <v>16</v>
      </c>
      <c r="F12" s="12">
        <f>SUM(C12,D12)</f>
        <v>28.12</v>
      </c>
      <c r="G12" s="16"/>
      <c r="H12" s="10"/>
      <c r="I12" s="11" t="s">
        <v>16</v>
      </c>
      <c r="J12" s="54">
        <v>28.12</v>
      </c>
      <c r="K12" s="13"/>
      <c r="M12" s="51"/>
    </row>
    <row r="13" spans="1:13" ht="15.75" x14ac:dyDescent="0.25">
      <c r="A13" s="8">
        <v>9</v>
      </c>
      <c r="B13" s="52" t="s">
        <v>77</v>
      </c>
      <c r="C13" s="10"/>
      <c r="D13" s="54">
        <v>1.36</v>
      </c>
      <c r="E13" s="11" t="s">
        <v>16</v>
      </c>
      <c r="F13" s="12">
        <f>SUM(C13,D13)</f>
        <v>1.36</v>
      </c>
      <c r="G13" s="16"/>
      <c r="H13" s="10"/>
      <c r="I13" s="11" t="s">
        <v>16</v>
      </c>
      <c r="J13" s="54">
        <v>1.36</v>
      </c>
      <c r="K13" s="13"/>
    </row>
    <row r="14" spans="1:13" ht="15.75" x14ac:dyDescent="0.25">
      <c r="A14" s="8">
        <v>10</v>
      </c>
      <c r="B14" s="52" t="s">
        <v>76</v>
      </c>
      <c r="C14" s="10"/>
      <c r="D14" s="54">
        <v>338.75</v>
      </c>
      <c r="E14" s="11" t="s">
        <v>16</v>
      </c>
      <c r="F14" s="12">
        <f>SUM(C14,D14)</f>
        <v>338.75</v>
      </c>
      <c r="G14" s="16"/>
      <c r="H14" s="10"/>
      <c r="I14" s="11" t="s">
        <v>16</v>
      </c>
      <c r="J14" s="54">
        <v>338.75</v>
      </c>
      <c r="K14" s="13"/>
    </row>
    <row r="15" spans="1:13" ht="15.75" x14ac:dyDescent="0.25">
      <c r="A15" s="8">
        <v>11</v>
      </c>
      <c r="B15" s="52" t="s">
        <v>75</v>
      </c>
      <c r="C15" s="10"/>
      <c r="D15" s="54">
        <v>3.01</v>
      </c>
      <c r="E15" s="11" t="s">
        <v>16</v>
      </c>
      <c r="F15" s="12">
        <f>SUM(C15,D15)</f>
        <v>3.01</v>
      </c>
      <c r="G15" s="9"/>
      <c r="H15" s="10"/>
      <c r="I15" s="11" t="s">
        <v>16</v>
      </c>
      <c r="J15" s="54">
        <v>3.01</v>
      </c>
      <c r="K15" s="13"/>
    </row>
    <row r="16" spans="1:13" ht="15.75" x14ac:dyDescent="0.25">
      <c r="A16" s="8">
        <v>12</v>
      </c>
      <c r="B16" s="52" t="s">
        <v>74</v>
      </c>
      <c r="C16" s="10"/>
      <c r="D16" s="54">
        <v>14576.09</v>
      </c>
      <c r="E16" s="11" t="s">
        <v>16</v>
      </c>
      <c r="F16" s="12">
        <f>SUM(C16,D16)</f>
        <v>14576.09</v>
      </c>
      <c r="G16" s="9"/>
      <c r="H16" s="10"/>
      <c r="I16" s="11" t="s">
        <v>16</v>
      </c>
      <c r="J16" s="54">
        <v>14576.09</v>
      </c>
      <c r="K16" s="13"/>
    </row>
    <row r="17" spans="1:11" ht="15.75" x14ac:dyDescent="0.25">
      <c r="A17" s="8">
        <v>13</v>
      </c>
      <c r="B17" s="52" t="s">
        <v>73</v>
      </c>
      <c r="C17" s="10"/>
      <c r="D17" s="54">
        <v>1.2E-2</v>
      </c>
      <c r="E17" s="11" t="s">
        <v>16</v>
      </c>
      <c r="F17" s="12">
        <f>SUM(C17,D17)</f>
        <v>1.2E-2</v>
      </c>
      <c r="G17" s="9"/>
      <c r="H17" s="10"/>
      <c r="I17" s="11" t="s">
        <v>16</v>
      </c>
      <c r="J17" s="54">
        <v>1.2E-2</v>
      </c>
      <c r="K17" s="13"/>
    </row>
    <row r="18" spans="1:11" ht="15" customHeight="1" x14ac:dyDescent="0.25">
      <c r="A18" s="8">
        <v>14</v>
      </c>
      <c r="B18" s="52" t="s">
        <v>61</v>
      </c>
      <c r="C18" s="10"/>
      <c r="D18" s="54">
        <v>10</v>
      </c>
      <c r="E18" s="11" t="s">
        <v>16</v>
      </c>
      <c r="F18" s="12">
        <f>SUM(C18,D18)</f>
        <v>10</v>
      </c>
      <c r="G18" s="9"/>
      <c r="H18" s="10"/>
      <c r="I18" s="11" t="s">
        <v>16</v>
      </c>
      <c r="J18" s="54">
        <v>10</v>
      </c>
      <c r="K18" s="13"/>
    </row>
    <row r="19" spans="1:11" ht="15" customHeight="1" x14ac:dyDescent="0.25">
      <c r="A19" s="8">
        <v>15</v>
      </c>
      <c r="B19" s="52" t="s">
        <v>72</v>
      </c>
      <c r="C19" s="10"/>
      <c r="D19" s="54">
        <v>7.2</v>
      </c>
      <c r="E19" s="11" t="s">
        <v>16</v>
      </c>
      <c r="F19" s="12">
        <f>SUM(C19,D19)</f>
        <v>7.2</v>
      </c>
      <c r="G19" s="9"/>
      <c r="H19" s="10"/>
      <c r="I19" s="11" t="s">
        <v>16</v>
      </c>
      <c r="J19" s="54">
        <v>7.2</v>
      </c>
      <c r="K19" s="13"/>
    </row>
    <row r="20" spans="1:11" ht="15" customHeight="1" x14ac:dyDescent="0.25">
      <c r="A20" s="8"/>
      <c r="B20" s="52" t="s">
        <v>71</v>
      </c>
      <c r="C20" s="10"/>
      <c r="D20" s="54">
        <v>9.44</v>
      </c>
      <c r="E20" s="11" t="s">
        <v>16</v>
      </c>
      <c r="F20" s="12">
        <f>SUM(C20,D20)</f>
        <v>9.44</v>
      </c>
      <c r="G20" s="9"/>
      <c r="H20" s="10"/>
      <c r="I20" s="11" t="s">
        <v>16</v>
      </c>
      <c r="J20" s="54">
        <v>9.44</v>
      </c>
      <c r="K20" s="13"/>
    </row>
    <row r="21" spans="1:11" ht="15" customHeight="1" x14ac:dyDescent="0.25">
      <c r="A21" s="8"/>
      <c r="B21" s="52" t="s">
        <v>70</v>
      </c>
      <c r="C21" s="10"/>
      <c r="D21" s="54">
        <v>5.14</v>
      </c>
      <c r="E21" s="11" t="s">
        <v>16</v>
      </c>
      <c r="F21" s="12">
        <f>SUM(C21,D21)</f>
        <v>5.14</v>
      </c>
      <c r="G21" s="9"/>
      <c r="H21" s="10"/>
      <c r="I21" s="11" t="s">
        <v>16</v>
      </c>
      <c r="J21" s="54">
        <v>5.14</v>
      </c>
      <c r="K21" s="13"/>
    </row>
    <row r="22" spans="1:11" ht="15" customHeight="1" x14ac:dyDescent="0.25">
      <c r="A22" s="8"/>
      <c r="B22" s="52" t="s">
        <v>69</v>
      </c>
      <c r="C22" s="10"/>
      <c r="D22" s="54">
        <v>1211.8</v>
      </c>
      <c r="E22" s="11" t="s">
        <v>16</v>
      </c>
      <c r="F22" s="12">
        <f>SUM(C22,D22)</f>
        <v>1211.8</v>
      </c>
      <c r="G22" s="9"/>
      <c r="H22" s="10"/>
      <c r="I22" s="11" t="s">
        <v>16</v>
      </c>
      <c r="J22" s="54">
        <v>1211.8</v>
      </c>
      <c r="K22" s="13"/>
    </row>
    <row r="23" spans="1:11" ht="15" customHeight="1" x14ac:dyDescent="0.25">
      <c r="A23" s="8"/>
      <c r="B23" s="52" t="s">
        <v>68</v>
      </c>
      <c r="C23" s="10"/>
      <c r="D23" s="54">
        <v>8967.0300000000007</v>
      </c>
      <c r="E23" s="11" t="s">
        <v>63</v>
      </c>
      <c r="F23" s="12">
        <f>SUM(C23,D23)</f>
        <v>8967.0300000000007</v>
      </c>
      <c r="G23" s="9"/>
      <c r="H23" s="10"/>
      <c r="I23" s="11" t="s">
        <v>63</v>
      </c>
      <c r="J23" s="54">
        <v>8967.0300000000007</v>
      </c>
      <c r="K23" s="13"/>
    </row>
    <row r="24" spans="1:11" ht="15" customHeight="1" x14ac:dyDescent="0.25">
      <c r="A24" s="8">
        <v>16</v>
      </c>
      <c r="B24" s="52" t="s">
        <v>67</v>
      </c>
      <c r="C24" s="10"/>
      <c r="D24" s="54">
        <v>398.41</v>
      </c>
      <c r="E24" s="11" t="s">
        <v>63</v>
      </c>
      <c r="F24" s="12">
        <f>SUM(C24,D24)</f>
        <v>398.41</v>
      </c>
      <c r="G24" s="9"/>
      <c r="H24" s="10"/>
      <c r="I24" s="11" t="s">
        <v>63</v>
      </c>
      <c r="J24" s="54">
        <v>398.41</v>
      </c>
      <c r="K24" s="13"/>
    </row>
    <row r="25" spans="1:11" ht="15" customHeight="1" x14ac:dyDescent="0.25">
      <c r="A25" s="8"/>
      <c r="B25" s="52" t="s">
        <v>66</v>
      </c>
      <c r="C25" s="10"/>
      <c r="D25" s="54">
        <v>4.6900000000000004</v>
      </c>
      <c r="E25" s="11" t="s">
        <v>63</v>
      </c>
      <c r="F25" s="12">
        <f>SUM(C25,D25)</f>
        <v>4.6900000000000004</v>
      </c>
      <c r="G25" s="9"/>
      <c r="H25" s="10"/>
      <c r="I25" s="11" t="s">
        <v>63</v>
      </c>
      <c r="J25" s="54">
        <v>4.6900000000000004</v>
      </c>
      <c r="K25" s="13"/>
    </row>
    <row r="26" spans="1:11" ht="15" customHeight="1" x14ac:dyDescent="0.25">
      <c r="A26" s="8"/>
      <c r="B26" s="52" t="s">
        <v>66</v>
      </c>
      <c r="C26" s="10"/>
      <c r="D26" s="54">
        <v>28.08</v>
      </c>
      <c r="E26" s="11" t="s">
        <v>28</v>
      </c>
      <c r="F26" s="12">
        <f>SUM(C26,D26)</f>
        <v>28.08</v>
      </c>
      <c r="G26" s="9"/>
      <c r="H26" s="10"/>
      <c r="I26" s="11" t="s">
        <v>28</v>
      </c>
      <c r="J26" s="54">
        <v>28.08</v>
      </c>
      <c r="K26" s="13"/>
    </row>
    <row r="27" spans="1:11" ht="15" customHeight="1" x14ac:dyDescent="0.25">
      <c r="A27" s="8"/>
      <c r="B27" s="52" t="s">
        <v>65</v>
      </c>
      <c r="C27" s="10"/>
      <c r="D27" s="54">
        <v>42.7</v>
      </c>
      <c r="E27" s="11" t="s">
        <v>63</v>
      </c>
      <c r="F27" s="12">
        <f>SUM(C27,D27)</f>
        <v>42.7</v>
      </c>
      <c r="G27" s="9"/>
      <c r="H27" s="10"/>
      <c r="I27" s="11" t="s">
        <v>63</v>
      </c>
      <c r="J27" s="54">
        <v>42.7</v>
      </c>
      <c r="K27" s="13"/>
    </row>
    <row r="28" spans="1:11" ht="15" customHeight="1" x14ac:dyDescent="0.25">
      <c r="A28" s="8"/>
      <c r="B28" s="52" t="s">
        <v>64</v>
      </c>
      <c r="C28" s="10"/>
      <c r="D28" s="54">
        <v>0.8</v>
      </c>
      <c r="E28" s="11" t="s">
        <v>28</v>
      </c>
      <c r="F28" s="12">
        <f>SUM(C28,D28)</f>
        <v>0.8</v>
      </c>
      <c r="G28" s="9"/>
      <c r="H28" s="10"/>
      <c r="I28" s="11" t="s">
        <v>28</v>
      </c>
      <c r="J28" s="54">
        <v>0.8</v>
      </c>
      <c r="K28" s="13"/>
    </row>
    <row r="29" spans="1:11" ht="15" customHeight="1" x14ac:dyDescent="0.25">
      <c r="A29" s="8"/>
      <c r="B29" s="52" t="s">
        <v>64</v>
      </c>
      <c r="C29" s="10"/>
      <c r="D29" s="54">
        <v>2.7</v>
      </c>
      <c r="E29" s="11" t="s">
        <v>60</v>
      </c>
      <c r="F29" s="12">
        <f>SUM(C29,D29)</f>
        <v>2.7</v>
      </c>
      <c r="G29" s="9"/>
      <c r="H29" s="10"/>
      <c r="I29" s="11" t="s">
        <v>60</v>
      </c>
      <c r="J29" s="54">
        <v>2.7</v>
      </c>
      <c r="K29" s="13"/>
    </row>
    <row r="30" spans="1:11" ht="15" customHeight="1" x14ac:dyDescent="0.25">
      <c r="A30" s="8">
        <v>17</v>
      </c>
      <c r="B30" s="52" t="s">
        <v>61</v>
      </c>
      <c r="C30" s="10"/>
      <c r="D30" s="54">
        <v>7.77</v>
      </c>
      <c r="E30" s="11" t="s">
        <v>28</v>
      </c>
      <c r="F30" s="12">
        <f>SUM(C30,D30)</f>
        <v>7.77</v>
      </c>
      <c r="G30" s="9"/>
      <c r="H30" s="10"/>
      <c r="I30" s="11" t="s">
        <v>28</v>
      </c>
      <c r="J30" s="54">
        <v>7.77</v>
      </c>
      <c r="K30" s="13"/>
    </row>
    <row r="31" spans="1:11" ht="15" customHeight="1" x14ac:dyDescent="0.25">
      <c r="A31" s="8"/>
      <c r="B31" s="52" t="s">
        <v>61</v>
      </c>
      <c r="C31" s="10"/>
      <c r="D31" s="54">
        <v>12.45</v>
      </c>
      <c r="E31" s="11" t="s">
        <v>63</v>
      </c>
      <c r="F31" s="12">
        <f>SUM(C31,D31)</f>
        <v>12.45</v>
      </c>
      <c r="G31" s="9"/>
      <c r="H31" s="10"/>
      <c r="I31" s="11" t="s">
        <v>63</v>
      </c>
      <c r="J31" s="54">
        <v>12.45</v>
      </c>
      <c r="K31" s="13"/>
    </row>
    <row r="32" spans="1:11" ht="15" customHeight="1" x14ac:dyDescent="0.25">
      <c r="A32" s="8"/>
      <c r="B32" s="52" t="s">
        <v>61</v>
      </c>
      <c r="C32" s="10"/>
      <c r="D32" s="54">
        <v>5.5</v>
      </c>
      <c r="E32" s="11" t="s">
        <v>62</v>
      </c>
      <c r="F32" s="12">
        <f>SUM(C32,D32)</f>
        <v>5.5</v>
      </c>
      <c r="G32" s="9"/>
      <c r="H32" s="10"/>
      <c r="I32" s="11" t="s">
        <v>62</v>
      </c>
      <c r="J32" s="54">
        <v>5.5</v>
      </c>
      <c r="K32" s="13"/>
    </row>
    <row r="33" spans="1:11" ht="15" customHeight="1" x14ac:dyDescent="0.25">
      <c r="A33" s="8"/>
      <c r="B33" s="52" t="s">
        <v>61</v>
      </c>
      <c r="C33" s="10"/>
      <c r="D33" s="56">
        <v>2.42</v>
      </c>
      <c r="E33" s="11" t="s">
        <v>60</v>
      </c>
      <c r="F33" s="12"/>
      <c r="G33" s="9"/>
      <c r="H33" s="10"/>
      <c r="I33" s="11" t="s">
        <v>60</v>
      </c>
      <c r="J33" s="56">
        <v>2.42</v>
      </c>
      <c r="K33" s="13"/>
    </row>
    <row r="34" spans="1:11" ht="15.75" x14ac:dyDescent="0.25">
      <c r="A34" s="8">
        <v>18</v>
      </c>
      <c r="B34" s="55" t="s">
        <v>59</v>
      </c>
      <c r="C34" s="10">
        <v>36.770000000000003</v>
      </c>
      <c r="D34" s="54"/>
      <c r="E34" s="11"/>
      <c r="F34" s="12">
        <f>SUM(C34,D34)</f>
        <v>36.770000000000003</v>
      </c>
      <c r="G34" s="9"/>
      <c r="H34" s="10"/>
      <c r="I34" s="11"/>
      <c r="J34" s="10"/>
      <c r="K34" s="13"/>
    </row>
    <row r="35" spans="1:11" ht="15.75" x14ac:dyDescent="0.25">
      <c r="A35" s="17"/>
      <c r="B35" s="18" t="s">
        <v>36</v>
      </c>
      <c r="C35" s="19">
        <f>SUM(C5:C34)</f>
        <v>36.770000000000003</v>
      </c>
      <c r="D35" s="53">
        <f>SUM(D5:D34)</f>
        <v>159134.28200000001</v>
      </c>
      <c r="E35" s="20"/>
      <c r="F35" s="21">
        <f>SUM(C35,D35)</f>
        <v>159171.052</v>
      </c>
      <c r="G35" s="22"/>
      <c r="H35" s="19">
        <f>SUM(H5:H34)</f>
        <v>0</v>
      </c>
      <c r="I35" s="20"/>
      <c r="J35" s="19">
        <f>SUM(J5:J34)</f>
        <v>159134.28200000001</v>
      </c>
      <c r="K35" s="23">
        <f>C35-H35</f>
        <v>36.770000000000003</v>
      </c>
    </row>
    <row r="37" spans="1:11" ht="15.75" x14ac:dyDescent="0.25">
      <c r="B37" s="52"/>
      <c r="D37" s="51"/>
    </row>
    <row r="38" spans="1:11" ht="15.75" x14ac:dyDescent="0.25">
      <c r="B38" s="24" t="s">
        <v>55</v>
      </c>
      <c r="C38" s="51"/>
      <c r="F38" s="25"/>
      <c r="G38" s="30" t="s">
        <v>58</v>
      </c>
      <c r="H38" s="31"/>
    </row>
    <row r="39" spans="1:11" x14ac:dyDescent="0.25">
      <c r="B39" s="24"/>
      <c r="F39" s="28" t="s">
        <v>39</v>
      </c>
      <c r="G39" s="29"/>
      <c r="H39" s="29"/>
    </row>
    <row r="40" spans="1:11" ht="15.75" x14ac:dyDescent="0.25">
      <c r="B40" s="24" t="s">
        <v>57</v>
      </c>
      <c r="F40" s="25"/>
      <c r="G40" s="30" t="s">
        <v>56</v>
      </c>
      <c r="H40" s="31"/>
    </row>
    <row r="41" spans="1:11" x14ac:dyDescent="0.25">
      <c r="F41" s="28" t="s">
        <v>39</v>
      </c>
      <c r="G41" s="29"/>
      <c r="H41" s="29"/>
    </row>
    <row r="44" spans="1:11" x14ac:dyDescent="0.25">
      <c r="C44" s="51"/>
    </row>
    <row r="45" spans="1:11" x14ac:dyDescent="0.25">
      <c r="C45" s="51"/>
    </row>
  </sheetData>
  <mergeCells count="10">
    <mergeCell ref="K3:K4"/>
    <mergeCell ref="A2:K2"/>
    <mergeCell ref="B1:J1"/>
    <mergeCell ref="C3:E3"/>
    <mergeCell ref="G40:H40"/>
    <mergeCell ref="G38:H38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view="pageBreakPreview" zoomScale="80" zoomScaleNormal="75" zoomScaleSheetLayoutView="80" workbookViewId="0">
      <selection activeCell="C7" sqref="C7"/>
    </sheetView>
  </sheetViews>
  <sheetFormatPr defaultRowHeight="15" x14ac:dyDescent="0.25"/>
  <cols>
    <col min="1" max="1" width="8.42578125" customWidth="1"/>
    <col min="2" max="2" width="29.1406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32.28515625" customWidth="1"/>
    <col min="11" max="11" width="54.42578125" customWidth="1"/>
  </cols>
  <sheetData>
    <row r="1" spans="1:11" ht="61.5" customHeight="1" x14ac:dyDescent="0.25">
      <c r="A1" s="2"/>
      <c r="B1" s="65" t="s">
        <v>108</v>
      </c>
      <c r="C1" s="35"/>
      <c r="D1" s="35"/>
      <c r="E1" s="35"/>
      <c r="F1" s="35"/>
      <c r="G1" s="35"/>
      <c r="H1" s="35"/>
      <c r="I1" s="35"/>
      <c r="J1" s="35"/>
      <c r="K1" s="2"/>
    </row>
    <row r="2" spans="1:11" ht="31.5" customHeight="1" x14ac:dyDescent="0.25">
      <c r="A2" s="36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ht="33" customHeight="1" x14ac:dyDescent="0.25">
      <c r="A3" s="37" t="s">
        <v>3</v>
      </c>
      <c r="B3" s="37" t="s">
        <v>4</v>
      </c>
      <c r="C3" s="38" t="s">
        <v>5</v>
      </c>
      <c r="D3" s="38"/>
      <c r="E3" s="38"/>
      <c r="F3" s="38" t="s">
        <v>6</v>
      </c>
      <c r="G3" s="38" t="s">
        <v>7</v>
      </c>
      <c r="H3" s="38"/>
      <c r="I3" s="38"/>
      <c r="J3" s="38"/>
      <c r="K3" s="39" t="s">
        <v>8</v>
      </c>
    </row>
    <row r="4" spans="1:11" ht="158.25" customHeight="1" x14ac:dyDescent="0.25">
      <c r="A4" s="37"/>
      <c r="B4" s="37"/>
      <c r="C4" s="6" t="s">
        <v>9</v>
      </c>
      <c r="D4" s="6" t="s">
        <v>10</v>
      </c>
      <c r="E4" s="6" t="s">
        <v>11</v>
      </c>
      <c r="F4" s="38"/>
      <c r="G4" s="7" t="s">
        <v>12</v>
      </c>
      <c r="H4" s="6" t="s">
        <v>13</v>
      </c>
      <c r="I4" s="6" t="s">
        <v>14</v>
      </c>
      <c r="J4" s="6" t="s">
        <v>13</v>
      </c>
      <c r="K4" s="39"/>
    </row>
    <row r="5" spans="1:11" ht="71.25" customHeight="1" x14ac:dyDescent="0.25">
      <c r="A5" s="8">
        <v>1</v>
      </c>
      <c r="B5" s="63" t="s">
        <v>107</v>
      </c>
      <c r="C5" s="10"/>
      <c r="D5" s="10">
        <v>7.1</v>
      </c>
      <c r="E5" s="11" t="s">
        <v>106</v>
      </c>
      <c r="F5" s="12"/>
      <c r="G5" s="9"/>
      <c r="H5" s="10"/>
      <c r="I5" s="11" t="s">
        <v>106</v>
      </c>
      <c r="J5" s="12">
        <v>7.1</v>
      </c>
      <c r="K5" s="13"/>
    </row>
    <row r="6" spans="1:11" ht="36" customHeight="1" x14ac:dyDescent="0.25">
      <c r="A6" s="8">
        <v>2</v>
      </c>
      <c r="B6" s="63" t="s">
        <v>105</v>
      </c>
      <c r="C6" s="10"/>
      <c r="D6" s="10">
        <v>27.3</v>
      </c>
      <c r="E6" s="62" t="s">
        <v>104</v>
      </c>
      <c r="F6" s="12"/>
      <c r="G6" s="9"/>
      <c r="H6" s="10"/>
      <c r="I6" s="62" t="s">
        <v>104</v>
      </c>
      <c r="J6" s="12">
        <v>27.3</v>
      </c>
      <c r="K6" s="13"/>
    </row>
    <row r="7" spans="1:11" ht="36" customHeight="1" x14ac:dyDescent="0.25">
      <c r="A7" s="8">
        <v>3</v>
      </c>
      <c r="B7" s="63" t="s">
        <v>103</v>
      </c>
      <c r="C7" s="10"/>
      <c r="D7" s="10">
        <v>4.4000000000000004</v>
      </c>
      <c r="E7" s="11" t="s">
        <v>102</v>
      </c>
      <c r="F7" s="12"/>
      <c r="G7" s="9"/>
      <c r="H7" s="10"/>
      <c r="I7" s="11" t="s">
        <v>102</v>
      </c>
      <c r="J7" s="12">
        <v>4.4000000000000004</v>
      </c>
      <c r="K7" s="13"/>
    </row>
    <row r="8" spans="1:11" ht="36" customHeight="1" x14ac:dyDescent="0.25">
      <c r="A8" s="8">
        <v>4</v>
      </c>
      <c r="B8" s="64" t="s">
        <v>101</v>
      </c>
      <c r="C8" s="10"/>
      <c r="D8" s="10">
        <v>7.4</v>
      </c>
      <c r="E8" s="11" t="s">
        <v>96</v>
      </c>
      <c r="F8" s="12"/>
      <c r="G8" s="9"/>
      <c r="H8" s="10"/>
      <c r="I8" s="11" t="s">
        <v>96</v>
      </c>
      <c r="J8" s="12">
        <v>7.4</v>
      </c>
      <c r="K8" s="13"/>
    </row>
    <row r="9" spans="1:11" ht="33.75" customHeight="1" x14ac:dyDescent="0.25">
      <c r="A9" s="8">
        <v>5</v>
      </c>
      <c r="B9" s="64" t="s">
        <v>100</v>
      </c>
      <c r="C9" s="10"/>
      <c r="D9" s="10">
        <v>9.5</v>
      </c>
      <c r="E9" s="11" t="s">
        <v>99</v>
      </c>
      <c r="F9" s="12"/>
      <c r="G9" s="9"/>
      <c r="H9" s="10"/>
      <c r="I9" s="11" t="s">
        <v>99</v>
      </c>
      <c r="J9" s="10">
        <v>9.5</v>
      </c>
      <c r="K9" s="13"/>
    </row>
    <row r="10" spans="1:11" ht="36" customHeight="1" x14ac:dyDescent="0.25">
      <c r="A10" s="8">
        <v>6</v>
      </c>
      <c r="B10" s="64" t="s">
        <v>98</v>
      </c>
      <c r="C10" s="10"/>
      <c r="D10" s="10">
        <v>138</v>
      </c>
      <c r="E10" s="11" t="s">
        <v>32</v>
      </c>
      <c r="F10" s="12"/>
      <c r="G10" s="9"/>
      <c r="H10" s="10"/>
      <c r="I10" s="11" t="s">
        <v>32</v>
      </c>
      <c r="J10" s="12">
        <v>138</v>
      </c>
      <c r="K10" s="13"/>
    </row>
    <row r="11" spans="1:11" ht="36" customHeight="1" x14ac:dyDescent="0.25">
      <c r="A11" s="8">
        <v>7</v>
      </c>
      <c r="B11" s="63" t="s">
        <v>97</v>
      </c>
      <c r="C11" s="10"/>
      <c r="D11" s="10">
        <v>29.9</v>
      </c>
      <c r="E11" s="63" t="s">
        <v>32</v>
      </c>
      <c r="F11" s="12"/>
      <c r="G11" s="9"/>
      <c r="H11" s="10"/>
      <c r="I11" s="63" t="s">
        <v>32</v>
      </c>
      <c r="J11" s="12">
        <v>29.9</v>
      </c>
      <c r="K11" s="13"/>
    </row>
    <row r="12" spans="1:11" ht="36" customHeight="1" x14ac:dyDescent="0.25">
      <c r="A12" s="8">
        <v>8</v>
      </c>
      <c r="B12" s="8" t="s">
        <v>93</v>
      </c>
      <c r="C12" s="10"/>
      <c r="D12" s="10">
        <v>123.6</v>
      </c>
      <c r="E12" s="11" t="s">
        <v>96</v>
      </c>
      <c r="F12" s="12"/>
      <c r="G12" s="9"/>
      <c r="H12" s="10"/>
      <c r="I12" s="11" t="s">
        <v>96</v>
      </c>
      <c r="J12" s="12">
        <v>123.6</v>
      </c>
      <c r="K12" s="13"/>
    </row>
    <row r="13" spans="1:11" ht="39.75" customHeight="1" x14ac:dyDescent="0.25">
      <c r="A13" s="8"/>
      <c r="B13" s="8"/>
      <c r="C13" s="10"/>
      <c r="D13" s="10"/>
      <c r="E13" s="11"/>
      <c r="F13" s="12"/>
      <c r="G13" s="9">
        <v>2710</v>
      </c>
      <c r="H13" s="10">
        <v>26.5</v>
      </c>
      <c r="I13" s="11" t="s">
        <v>95</v>
      </c>
      <c r="J13" s="12"/>
      <c r="K13" s="13" t="s">
        <v>94</v>
      </c>
    </row>
    <row r="14" spans="1:11" ht="36" customHeight="1" x14ac:dyDescent="0.25">
      <c r="A14" s="8">
        <v>9</v>
      </c>
      <c r="B14" s="8" t="s">
        <v>93</v>
      </c>
      <c r="C14" s="10">
        <v>11</v>
      </c>
      <c r="D14" s="10"/>
      <c r="E14" s="11"/>
      <c r="F14" s="12"/>
      <c r="G14" s="9">
        <v>2240</v>
      </c>
      <c r="H14" s="10">
        <v>1.4</v>
      </c>
      <c r="I14" s="62" t="s">
        <v>92</v>
      </c>
      <c r="J14" s="12"/>
      <c r="K14" s="13"/>
    </row>
    <row r="15" spans="1:11" ht="36" customHeight="1" x14ac:dyDescent="0.25">
      <c r="A15" s="8">
        <v>10</v>
      </c>
      <c r="B15" s="8" t="s">
        <v>91</v>
      </c>
      <c r="C15" s="10"/>
      <c r="D15" s="10">
        <v>9</v>
      </c>
      <c r="E15" s="11" t="s">
        <v>90</v>
      </c>
      <c r="F15" s="12"/>
      <c r="G15" s="9"/>
      <c r="H15" s="10"/>
      <c r="I15" s="11" t="s">
        <v>90</v>
      </c>
      <c r="J15" s="12">
        <v>9</v>
      </c>
      <c r="K15" s="13"/>
    </row>
    <row r="16" spans="1:11" ht="33.75" customHeight="1" x14ac:dyDescent="0.25">
      <c r="A16" s="17"/>
      <c r="B16" s="18" t="s">
        <v>36</v>
      </c>
      <c r="C16" s="19">
        <v>11</v>
      </c>
      <c r="D16" s="19">
        <v>356.2</v>
      </c>
      <c r="E16" s="20"/>
      <c r="F16" s="21"/>
      <c r="G16" s="22"/>
      <c r="H16" s="19">
        <v>27.9</v>
      </c>
      <c r="I16" s="20"/>
      <c r="J16" s="19">
        <v>356.2</v>
      </c>
      <c r="K16" s="23"/>
    </row>
    <row r="17" spans="2:8" ht="15.75" x14ac:dyDescent="0.25">
      <c r="B17" s="61"/>
    </row>
    <row r="18" spans="2:8" x14ac:dyDescent="0.25">
      <c r="B18" s="24" t="s">
        <v>89</v>
      </c>
    </row>
    <row r="19" spans="2:8" ht="15.75" x14ac:dyDescent="0.25">
      <c r="B19" s="24"/>
      <c r="F19" s="25"/>
      <c r="G19" s="30" t="s">
        <v>88</v>
      </c>
      <c r="H19" s="31"/>
    </row>
    <row r="20" spans="2:8" x14ac:dyDescent="0.25">
      <c r="B20" s="24" t="s">
        <v>87</v>
      </c>
      <c r="F20" s="28" t="s">
        <v>39</v>
      </c>
      <c r="G20" s="29"/>
      <c r="H20" s="29"/>
    </row>
    <row r="21" spans="2:8" ht="15.75" x14ac:dyDescent="0.25">
      <c r="F21" s="25"/>
      <c r="G21" s="30" t="s">
        <v>86</v>
      </c>
      <c r="H21" s="31"/>
    </row>
    <row r="22" spans="2:8" x14ac:dyDescent="0.25">
      <c r="F22" s="28" t="s">
        <v>39</v>
      </c>
      <c r="G22" s="29"/>
      <c r="H22" s="29"/>
    </row>
  </sheetData>
  <mergeCells count="10">
    <mergeCell ref="K3:K4"/>
    <mergeCell ref="A2:K2"/>
    <mergeCell ref="B1:J1"/>
    <mergeCell ref="C3:E3"/>
    <mergeCell ref="G21:H21"/>
    <mergeCell ref="G19:H19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61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5"/>
  <sheetViews>
    <sheetView zoomScale="80" zoomScaleNormal="80" workbookViewId="0">
      <selection activeCell="E8" sqref="E8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</cols>
  <sheetData>
    <row r="1" spans="1:16" ht="18.75" customHeight="1" x14ac:dyDescent="0.25">
      <c r="K1" s="1"/>
      <c r="L1" s="1"/>
      <c r="M1" s="32"/>
      <c r="N1" s="32"/>
      <c r="O1" s="32"/>
    </row>
    <row r="2" spans="1:16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33"/>
      <c r="N2" s="33"/>
      <c r="O2" s="33"/>
      <c r="P2" s="33"/>
    </row>
    <row r="3" spans="1:16" ht="61.5" customHeight="1" x14ac:dyDescent="0.25">
      <c r="A3" s="2"/>
      <c r="B3" s="34" t="s">
        <v>116</v>
      </c>
      <c r="C3" s="35"/>
      <c r="D3" s="35"/>
      <c r="E3" s="35"/>
      <c r="F3" s="35"/>
      <c r="G3" s="35"/>
      <c r="H3" s="35"/>
      <c r="I3" s="35"/>
      <c r="J3" s="35"/>
      <c r="K3" s="2"/>
    </row>
    <row r="4" spans="1:16" ht="31.5" customHeight="1" x14ac:dyDescent="0.25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6" ht="33" customHeight="1" x14ac:dyDescent="0.25">
      <c r="A5" s="37" t="s">
        <v>3</v>
      </c>
      <c r="B5" s="37" t="s">
        <v>4</v>
      </c>
      <c r="C5" s="38" t="s">
        <v>5</v>
      </c>
      <c r="D5" s="38"/>
      <c r="E5" s="38"/>
      <c r="F5" s="38" t="s">
        <v>6</v>
      </c>
      <c r="G5" s="38" t="s">
        <v>7</v>
      </c>
      <c r="H5" s="38"/>
      <c r="I5" s="38"/>
      <c r="J5" s="38"/>
      <c r="K5" s="74" t="s">
        <v>8</v>
      </c>
    </row>
    <row r="6" spans="1:16" ht="158.25" customHeight="1" x14ac:dyDescent="0.25">
      <c r="A6" s="37"/>
      <c r="B6" s="37"/>
      <c r="C6" s="6" t="s">
        <v>9</v>
      </c>
      <c r="D6" s="6" t="s">
        <v>10</v>
      </c>
      <c r="E6" s="6" t="s">
        <v>11</v>
      </c>
      <c r="F6" s="38"/>
      <c r="G6" s="6" t="s">
        <v>12</v>
      </c>
      <c r="H6" s="6" t="s">
        <v>13</v>
      </c>
      <c r="I6" s="6" t="s">
        <v>14</v>
      </c>
      <c r="J6" s="6" t="s">
        <v>13</v>
      </c>
      <c r="K6" s="73"/>
    </row>
    <row r="7" spans="1:16" ht="15.75" x14ac:dyDescent="0.25">
      <c r="A7" s="8"/>
      <c r="B7" s="71"/>
      <c r="C7" s="69"/>
      <c r="D7" s="69"/>
      <c r="E7" s="8"/>
      <c r="F7" s="70"/>
      <c r="G7" s="72"/>
      <c r="H7" s="69"/>
      <c r="I7" s="8"/>
      <c r="J7" s="69"/>
      <c r="K7" s="68"/>
    </row>
    <row r="8" spans="1:16" ht="78.75" x14ac:dyDescent="0.25">
      <c r="A8" s="8">
        <v>1</v>
      </c>
      <c r="B8" s="71" t="s">
        <v>114</v>
      </c>
      <c r="C8" s="69">
        <v>10.9</v>
      </c>
      <c r="D8" s="69">
        <v>0</v>
      </c>
      <c r="E8" s="8">
        <v>0</v>
      </c>
      <c r="F8" s="70">
        <f>SUM(C8,D8)</f>
        <v>10.9</v>
      </c>
      <c r="G8" s="16">
        <v>3110</v>
      </c>
      <c r="H8" s="69">
        <v>10.9</v>
      </c>
      <c r="I8" s="8" t="s">
        <v>113</v>
      </c>
      <c r="J8" s="69">
        <v>10.9</v>
      </c>
      <c r="K8" s="68">
        <v>0</v>
      </c>
    </row>
    <row r="9" spans="1:16" ht="78.75" x14ac:dyDescent="0.25">
      <c r="A9" s="8" t="s">
        <v>115</v>
      </c>
      <c r="B9" s="71" t="s">
        <v>114</v>
      </c>
      <c r="C9" s="69">
        <v>133.5</v>
      </c>
      <c r="D9" s="69">
        <v>0</v>
      </c>
      <c r="E9" s="8">
        <v>0</v>
      </c>
      <c r="F9" s="70">
        <f>SUM(C9,D9)</f>
        <v>133.5</v>
      </c>
      <c r="G9" s="16">
        <v>3110</v>
      </c>
      <c r="H9" s="69">
        <v>11</v>
      </c>
      <c r="I9" s="8" t="s">
        <v>113</v>
      </c>
      <c r="J9" s="69">
        <v>11</v>
      </c>
      <c r="K9" s="68">
        <v>122.5</v>
      </c>
    </row>
    <row r="10" spans="1:16" ht="15.75" x14ac:dyDescent="0.25">
      <c r="A10" s="8"/>
      <c r="B10" s="9"/>
      <c r="C10" s="10"/>
      <c r="D10" s="10"/>
      <c r="E10" s="11"/>
      <c r="F10" s="12">
        <f>SUM(C10,D10)</f>
        <v>0</v>
      </c>
      <c r="G10" s="67"/>
      <c r="H10" s="10"/>
      <c r="I10" s="66"/>
      <c r="J10" s="10"/>
      <c r="K10" s="13" t="s">
        <v>112</v>
      </c>
    </row>
    <row r="11" spans="1:16" ht="15.75" x14ac:dyDescent="0.25">
      <c r="A11" s="8"/>
      <c r="B11" s="9"/>
      <c r="C11" s="10"/>
      <c r="D11" s="10"/>
      <c r="E11" s="11"/>
      <c r="F11" s="12">
        <f>SUM(C11,D11)</f>
        <v>0</v>
      </c>
      <c r="G11" s="16"/>
      <c r="H11" s="10"/>
      <c r="I11" s="11"/>
      <c r="J11" s="10"/>
      <c r="K11" s="13"/>
    </row>
    <row r="12" spans="1:16" ht="15.75" x14ac:dyDescent="0.25">
      <c r="A12" s="8"/>
      <c r="B12" s="9"/>
      <c r="C12" s="10"/>
      <c r="D12" s="10"/>
      <c r="E12" s="11"/>
      <c r="F12" s="12">
        <f>SUM(C12,D12)</f>
        <v>0</v>
      </c>
      <c r="G12" s="16"/>
      <c r="H12" s="10"/>
      <c r="I12" s="11"/>
      <c r="J12" s="10"/>
      <c r="K12" s="13"/>
    </row>
    <row r="13" spans="1:16" ht="15.75" x14ac:dyDescent="0.25">
      <c r="A13" s="8"/>
      <c r="B13" s="9"/>
      <c r="C13" s="10"/>
      <c r="D13" s="10"/>
      <c r="E13" s="11"/>
      <c r="F13" s="12">
        <f>SUM(C13,D13)</f>
        <v>0</v>
      </c>
      <c r="G13" s="9"/>
      <c r="H13" s="10"/>
      <c r="I13" s="11"/>
      <c r="J13" s="10"/>
      <c r="K13" s="13"/>
    </row>
    <row r="14" spans="1:16" ht="15.75" x14ac:dyDescent="0.25">
      <c r="A14" s="16"/>
      <c r="B14" s="9"/>
      <c r="C14" s="10"/>
      <c r="D14" s="10"/>
      <c r="E14" s="11"/>
      <c r="F14" s="12">
        <f>SUM(C14,D14)</f>
        <v>0</v>
      </c>
      <c r="G14" s="9"/>
      <c r="H14" s="10"/>
      <c r="I14" s="11"/>
      <c r="J14" s="10"/>
      <c r="K14" s="13"/>
    </row>
    <row r="15" spans="1:16" ht="15" customHeight="1" x14ac:dyDescent="0.25">
      <c r="A15" s="16"/>
      <c r="B15" s="9"/>
      <c r="C15" s="10"/>
      <c r="D15" s="10"/>
      <c r="E15" s="11"/>
      <c r="F15" s="12">
        <f>SUM(C15,D15)</f>
        <v>0</v>
      </c>
      <c r="G15" s="9"/>
      <c r="H15" s="10"/>
      <c r="I15" s="11"/>
      <c r="J15" s="10"/>
      <c r="K15" s="13"/>
    </row>
    <row r="16" spans="1:16" ht="15.75" x14ac:dyDescent="0.25">
      <c r="A16" s="8"/>
      <c r="B16" s="9"/>
      <c r="C16" s="10"/>
      <c r="D16" s="10"/>
      <c r="E16" s="11"/>
      <c r="F16" s="12">
        <f>SUM(C16,D16)</f>
        <v>0</v>
      </c>
      <c r="G16" s="9"/>
      <c r="H16" s="10"/>
      <c r="I16" s="11"/>
      <c r="J16" s="10"/>
      <c r="K16" s="13"/>
    </row>
    <row r="17" spans="1:11" ht="15.75" x14ac:dyDescent="0.25">
      <c r="A17" s="8"/>
      <c r="B17" s="9"/>
      <c r="C17" s="10"/>
      <c r="D17" s="10"/>
      <c r="E17" s="11"/>
      <c r="F17" s="12">
        <f>SUM(C17,D17)</f>
        <v>0</v>
      </c>
      <c r="G17" s="9"/>
      <c r="H17" s="10"/>
      <c r="I17" s="11"/>
      <c r="J17" s="10"/>
      <c r="K17" s="13"/>
    </row>
    <row r="18" spans="1:11" ht="15.75" x14ac:dyDescent="0.25">
      <c r="A18" s="8"/>
      <c r="B18" s="9"/>
      <c r="C18" s="10"/>
      <c r="D18" s="10"/>
      <c r="E18" s="11"/>
      <c r="F18" s="12">
        <f>SUM(C18,D18)</f>
        <v>0</v>
      </c>
      <c r="G18" s="9"/>
      <c r="H18" s="10"/>
      <c r="I18" s="11"/>
      <c r="J18" s="10"/>
      <c r="K18" s="13"/>
    </row>
    <row r="19" spans="1:11" ht="15.75" x14ac:dyDescent="0.25">
      <c r="A19" s="8"/>
      <c r="B19" s="9"/>
      <c r="C19" s="10"/>
      <c r="D19" s="10"/>
      <c r="E19" s="11"/>
      <c r="F19" s="12">
        <f>SUM(C19,D19)</f>
        <v>0</v>
      </c>
      <c r="G19" s="9"/>
      <c r="H19" s="10"/>
      <c r="I19" s="11"/>
      <c r="J19" s="10"/>
      <c r="K19" s="13"/>
    </row>
    <row r="20" spans="1:11" ht="15.75" x14ac:dyDescent="0.25">
      <c r="A20" s="8"/>
      <c r="B20" s="9"/>
      <c r="C20" s="10"/>
      <c r="D20" s="10"/>
      <c r="E20" s="11"/>
      <c r="F20" s="12">
        <f>SUM(C20,D20)</f>
        <v>0</v>
      </c>
      <c r="G20" s="9"/>
      <c r="H20" s="10"/>
      <c r="I20" s="11"/>
      <c r="J20" s="10"/>
      <c r="K20" s="13"/>
    </row>
    <row r="21" spans="1:11" ht="15.75" x14ac:dyDescent="0.25">
      <c r="A21" s="8"/>
      <c r="B21" s="9"/>
      <c r="C21" s="10"/>
      <c r="D21" s="10"/>
      <c r="E21" s="11"/>
      <c r="F21" s="12">
        <f>SUM(C21,D21)</f>
        <v>0</v>
      </c>
      <c r="G21" s="9"/>
      <c r="H21" s="10"/>
      <c r="I21" s="11"/>
      <c r="J21" s="10"/>
      <c r="K21" s="13"/>
    </row>
    <row r="22" spans="1:11" ht="15.75" x14ac:dyDescent="0.25">
      <c r="A22" s="8"/>
      <c r="B22" s="9"/>
      <c r="C22" s="10"/>
      <c r="D22" s="10"/>
      <c r="E22" s="11"/>
      <c r="F22" s="12">
        <f>SUM(C22,D22)</f>
        <v>0</v>
      </c>
      <c r="G22" s="9"/>
      <c r="H22" s="10"/>
      <c r="I22" s="11"/>
      <c r="J22" s="10"/>
      <c r="K22" s="13"/>
    </row>
    <row r="23" spans="1:11" ht="15.75" x14ac:dyDescent="0.25">
      <c r="A23" s="8"/>
      <c r="B23" s="9"/>
      <c r="C23" s="10"/>
      <c r="D23" s="10"/>
      <c r="E23" s="11"/>
      <c r="F23" s="12">
        <f>SUM(C23,D23)</f>
        <v>0</v>
      </c>
      <c r="G23" s="9"/>
      <c r="H23" s="10"/>
      <c r="I23" s="11"/>
      <c r="J23" s="10"/>
      <c r="K23" s="13"/>
    </row>
    <row r="24" spans="1:11" ht="15.75" x14ac:dyDescent="0.25">
      <c r="A24" s="16"/>
      <c r="B24" s="9"/>
      <c r="C24" s="10"/>
      <c r="D24" s="10"/>
      <c r="E24" s="11"/>
      <c r="F24" s="12">
        <f>SUM(C24,D24)</f>
        <v>0</v>
      </c>
      <c r="G24" s="9"/>
      <c r="H24" s="10"/>
      <c r="I24" s="11"/>
      <c r="J24" s="10"/>
      <c r="K24" s="13"/>
    </row>
    <row r="25" spans="1:11" ht="15.75" x14ac:dyDescent="0.25">
      <c r="A25" s="16"/>
      <c r="B25" s="9"/>
      <c r="C25" s="10"/>
      <c r="D25" s="10"/>
      <c r="E25" s="11"/>
      <c r="F25" s="12">
        <f>SUM(C25,D25)</f>
        <v>0</v>
      </c>
      <c r="G25" s="9"/>
      <c r="H25" s="10"/>
      <c r="I25" s="11"/>
      <c r="J25" s="10"/>
      <c r="K25" s="13"/>
    </row>
    <row r="26" spans="1:11" ht="15.75" x14ac:dyDescent="0.25">
      <c r="A26" s="8"/>
      <c r="B26" s="9"/>
      <c r="C26" s="10"/>
      <c r="D26" s="10"/>
      <c r="E26" s="11"/>
      <c r="F26" s="12">
        <f>SUM(C26,D26)</f>
        <v>0</v>
      </c>
      <c r="G26" s="9"/>
      <c r="H26" s="10"/>
      <c r="I26" s="11"/>
      <c r="J26" s="10"/>
      <c r="K26" s="13"/>
    </row>
    <row r="27" spans="1:11" ht="15.75" x14ac:dyDescent="0.25">
      <c r="A27" s="8"/>
      <c r="B27" s="9"/>
      <c r="C27" s="10"/>
      <c r="D27" s="10"/>
      <c r="E27" s="11"/>
      <c r="F27" s="12">
        <f>SUM(C27,D27)</f>
        <v>0</v>
      </c>
      <c r="G27" s="9"/>
      <c r="H27" s="10"/>
      <c r="I27" s="11"/>
      <c r="J27" s="10"/>
      <c r="K27" s="13"/>
    </row>
    <row r="28" spans="1:11" ht="15.75" x14ac:dyDescent="0.25">
      <c r="A28" s="8"/>
      <c r="B28" s="9"/>
      <c r="C28" s="10"/>
      <c r="D28" s="10"/>
      <c r="E28" s="11"/>
      <c r="F28" s="12">
        <f>SUM(C28,D28)</f>
        <v>0</v>
      </c>
      <c r="G28" s="9"/>
      <c r="H28" s="10"/>
      <c r="I28" s="11"/>
      <c r="J28" s="10"/>
      <c r="K28" s="13"/>
    </row>
    <row r="29" spans="1:11" ht="15.75" x14ac:dyDescent="0.25">
      <c r="A29" s="8"/>
      <c r="B29" s="9"/>
      <c r="C29" s="10"/>
      <c r="D29" s="10"/>
      <c r="E29" s="11"/>
      <c r="F29" s="12">
        <f>SUM(C29,D29)</f>
        <v>0</v>
      </c>
      <c r="G29" s="9"/>
      <c r="H29" s="10"/>
      <c r="I29" s="11"/>
      <c r="J29" s="10"/>
      <c r="K29" s="13"/>
    </row>
    <row r="30" spans="1:11" ht="15.75" x14ac:dyDescent="0.25">
      <c r="A30" s="8"/>
      <c r="B30" s="9"/>
      <c r="C30" s="10"/>
      <c r="D30" s="10"/>
      <c r="E30" s="11"/>
      <c r="F30" s="12">
        <f>SUM(C30,D30)</f>
        <v>0</v>
      </c>
      <c r="G30" s="9"/>
      <c r="H30" s="10"/>
      <c r="I30" s="11"/>
      <c r="J30" s="10"/>
      <c r="K30" s="13"/>
    </row>
    <row r="31" spans="1:11" ht="15.75" x14ac:dyDescent="0.25">
      <c r="A31" s="8"/>
      <c r="B31" s="9"/>
      <c r="C31" s="10"/>
      <c r="D31" s="10"/>
      <c r="E31" s="11"/>
      <c r="F31" s="12">
        <f>SUM(C31,D31)</f>
        <v>0</v>
      </c>
      <c r="G31" s="9"/>
      <c r="H31" s="10"/>
      <c r="I31" s="11"/>
      <c r="J31" s="10"/>
      <c r="K31" s="13"/>
    </row>
    <row r="32" spans="1:11" ht="15.75" x14ac:dyDescent="0.25">
      <c r="A32" s="8"/>
      <c r="B32" s="9"/>
      <c r="C32" s="10"/>
      <c r="D32" s="10"/>
      <c r="E32" s="11"/>
      <c r="F32" s="12">
        <f>SUM(C32,D32)</f>
        <v>0</v>
      </c>
      <c r="G32" s="9"/>
      <c r="H32" s="10"/>
      <c r="I32" s="11"/>
      <c r="J32" s="10"/>
      <c r="K32" s="13"/>
    </row>
    <row r="33" spans="1:11" ht="15.75" x14ac:dyDescent="0.25">
      <c r="A33" s="8"/>
      <c r="B33" s="9"/>
      <c r="C33" s="10"/>
      <c r="D33" s="10"/>
      <c r="E33" s="11"/>
      <c r="F33" s="12">
        <f>SUM(C33,D33)</f>
        <v>0</v>
      </c>
      <c r="G33" s="9"/>
      <c r="H33" s="10"/>
      <c r="I33" s="11"/>
      <c r="J33" s="10"/>
      <c r="K33" s="13"/>
    </row>
    <row r="34" spans="1:11" ht="15.75" x14ac:dyDescent="0.25">
      <c r="A34" s="16"/>
      <c r="B34" s="9"/>
      <c r="C34" s="10"/>
      <c r="D34" s="10"/>
      <c r="E34" s="11"/>
      <c r="F34" s="12">
        <f>SUM(C34,D34)</f>
        <v>0</v>
      </c>
      <c r="G34" s="9"/>
      <c r="H34" s="10"/>
      <c r="I34" s="11"/>
      <c r="J34" s="10"/>
      <c r="K34" s="13"/>
    </row>
    <row r="35" spans="1:11" ht="15.75" x14ac:dyDescent="0.25">
      <c r="A35" s="16"/>
      <c r="B35" s="9"/>
      <c r="C35" s="10"/>
      <c r="D35" s="10"/>
      <c r="E35" s="11"/>
      <c r="F35" s="12">
        <f>SUM(C35,D35)</f>
        <v>0</v>
      </c>
      <c r="G35" s="9"/>
      <c r="H35" s="10"/>
      <c r="I35" s="11"/>
      <c r="J35" s="10"/>
      <c r="K35" s="13"/>
    </row>
    <row r="36" spans="1:11" ht="15.75" x14ac:dyDescent="0.25">
      <c r="A36" s="8"/>
      <c r="B36" s="9"/>
      <c r="C36" s="10"/>
      <c r="D36" s="10"/>
      <c r="E36" s="11"/>
      <c r="F36" s="12">
        <f>SUM(C36,D36)</f>
        <v>0</v>
      </c>
      <c r="G36" s="9"/>
      <c r="H36" s="10"/>
      <c r="I36" s="11"/>
      <c r="J36" s="10"/>
      <c r="K36" s="13"/>
    </row>
    <row r="37" spans="1:11" ht="15.75" x14ac:dyDescent="0.25">
      <c r="A37" s="8"/>
      <c r="B37" s="9"/>
      <c r="C37" s="10"/>
      <c r="D37" s="10"/>
      <c r="E37" s="11"/>
      <c r="F37" s="12">
        <f>SUM(C37,D37)</f>
        <v>0</v>
      </c>
      <c r="G37" s="9"/>
      <c r="H37" s="10"/>
      <c r="I37" s="11"/>
      <c r="J37" s="10"/>
      <c r="K37" s="13"/>
    </row>
    <row r="38" spans="1:11" ht="15.75" x14ac:dyDescent="0.25">
      <c r="A38" s="8"/>
      <c r="B38" s="9"/>
      <c r="C38" s="10"/>
      <c r="D38" s="10"/>
      <c r="E38" s="11"/>
      <c r="F38" s="12">
        <f>SUM(C38,D38)</f>
        <v>0</v>
      </c>
      <c r="G38" s="9"/>
      <c r="H38" s="10"/>
      <c r="I38" s="11"/>
      <c r="J38" s="10"/>
      <c r="K38" s="13"/>
    </row>
    <row r="39" spans="1:11" ht="15.75" x14ac:dyDescent="0.25">
      <c r="A39" s="8"/>
      <c r="B39" s="9"/>
      <c r="C39" s="10"/>
      <c r="D39" s="10"/>
      <c r="E39" s="11"/>
      <c r="F39" s="12">
        <f>SUM(C39,D39)</f>
        <v>0</v>
      </c>
      <c r="G39" s="9"/>
      <c r="H39" s="10"/>
      <c r="I39" s="11"/>
      <c r="J39" s="10"/>
      <c r="K39" s="13"/>
    </row>
    <row r="40" spans="1:11" ht="15.75" x14ac:dyDescent="0.25">
      <c r="A40" s="8"/>
      <c r="B40" s="9"/>
      <c r="C40" s="10"/>
      <c r="D40" s="10"/>
      <c r="E40" s="11"/>
      <c r="F40" s="12">
        <f>SUM(C40,D40)</f>
        <v>0</v>
      </c>
      <c r="G40" s="9"/>
      <c r="H40" s="10"/>
      <c r="I40" s="11"/>
      <c r="J40" s="10"/>
      <c r="K40" s="13"/>
    </row>
    <row r="41" spans="1:11" ht="15.75" x14ac:dyDescent="0.25">
      <c r="A41" s="8"/>
      <c r="B41" s="9"/>
      <c r="C41" s="10"/>
      <c r="D41" s="10"/>
      <c r="E41" s="11"/>
      <c r="F41" s="12">
        <f>SUM(C41,D41)</f>
        <v>0</v>
      </c>
      <c r="G41" s="9"/>
      <c r="H41" s="10"/>
      <c r="I41" s="11"/>
      <c r="J41" s="10"/>
      <c r="K41" s="13"/>
    </row>
    <row r="42" spans="1:11" ht="15.75" x14ac:dyDescent="0.25">
      <c r="A42" s="8"/>
      <c r="B42" s="9"/>
      <c r="C42" s="10"/>
      <c r="D42" s="10"/>
      <c r="E42" s="11"/>
      <c r="F42" s="12">
        <f>SUM(C42,D42)</f>
        <v>0</v>
      </c>
      <c r="G42" s="9"/>
      <c r="H42" s="10"/>
      <c r="I42" s="11"/>
      <c r="J42" s="10"/>
      <c r="K42" s="13"/>
    </row>
    <row r="43" spans="1:11" ht="15.75" x14ac:dyDescent="0.25">
      <c r="A43" s="8"/>
      <c r="B43" s="9"/>
      <c r="C43" s="10"/>
      <c r="D43" s="10"/>
      <c r="E43" s="11"/>
      <c r="F43" s="12">
        <f>SUM(C43,D43)</f>
        <v>0</v>
      </c>
      <c r="G43" s="9"/>
      <c r="H43" s="10"/>
      <c r="I43" s="11"/>
      <c r="J43" s="10"/>
      <c r="K43" s="13"/>
    </row>
    <row r="44" spans="1:11" ht="15.75" x14ac:dyDescent="0.25">
      <c r="A44" s="16"/>
      <c r="B44" s="9"/>
      <c r="C44" s="10"/>
      <c r="D44" s="10"/>
      <c r="E44" s="11"/>
      <c r="F44" s="12">
        <f>SUM(C44,D44)</f>
        <v>0</v>
      </c>
      <c r="G44" s="9"/>
      <c r="H44" s="10"/>
      <c r="I44" s="11"/>
      <c r="J44" s="10"/>
      <c r="K44" s="13"/>
    </row>
    <row r="45" spans="1:11" ht="15.75" x14ac:dyDescent="0.25">
      <c r="A45" s="16"/>
      <c r="B45" s="9"/>
      <c r="C45" s="10"/>
      <c r="D45" s="10"/>
      <c r="E45" s="11"/>
      <c r="F45" s="12">
        <f>SUM(C45,D45)</f>
        <v>0</v>
      </c>
      <c r="G45" s="9"/>
      <c r="H45" s="10"/>
      <c r="I45" s="11"/>
      <c r="J45" s="10"/>
      <c r="K45" s="13"/>
    </row>
    <row r="46" spans="1:11" ht="15.75" x14ac:dyDescent="0.25">
      <c r="A46" s="48"/>
      <c r="B46" s="17"/>
      <c r="C46" s="49"/>
      <c r="D46" s="49"/>
      <c r="E46" s="50"/>
      <c r="F46" s="12">
        <f>SUM(C46,D46)</f>
        <v>0</v>
      </c>
      <c r="G46" s="17"/>
      <c r="H46" s="49"/>
      <c r="I46" s="50"/>
      <c r="J46" s="49"/>
      <c r="K46" s="13"/>
    </row>
    <row r="47" spans="1:11" ht="15.75" x14ac:dyDescent="0.25">
      <c r="A47" s="48"/>
      <c r="B47" s="17"/>
      <c r="C47" s="49"/>
      <c r="D47" s="49"/>
      <c r="E47" s="50"/>
      <c r="F47" s="12">
        <f>SUM(C47,D47)</f>
        <v>0</v>
      </c>
      <c r="G47" s="17"/>
      <c r="H47" s="49"/>
      <c r="I47" s="50"/>
      <c r="J47" s="49"/>
      <c r="K47" s="13"/>
    </row>
    <row r="48" spans="1:11" ht="15.75" x14ac:dyDescent="0.25">
      <c r="A48" s="48"/>
      <c r="B48" s="17"/>
      <c r="C48" s="49"/>
      <c r="D48" s="49"/>
      <c r="E48" s="50"/>
      <c r="F48" s="12">
        <f>SUM(C48,D48)</f>
        <v>0</v>
      </c>
      <c r="G48" s="17"/>
      <c r="H48" s="49"/>
      <c r="I48" s="50"/>
      <c r="J48" s="49"/>
      <c r="K48" s="13"/>
    </row>
    <row r="49" spans="1:11" ht="15.75" x14ac:dyDescent="0.25">
      <c r="A49" s="17"/>
      <c r="B49" s="18" t="s">
        <v>36</v>
      </c>
      <c r="C49" s="19">
        <f>SUM(C7:C48)</f>
        <v>144.4</v>
      </c>
      <c r="D49" s="19">
        <f>SUM(D7:D48)</f>
        <v>0</v>
      </c>
      <c r="E49" s="20"/>
      <c r="F49" s="21">
        <f>SUM(C49,D49)</f>
        <v>144.4</v>
      </c>
      <c r="G49" s="22"/>
      <c r="H49" s="19">
        <f>SUM(H7:H48)</f>
        <v>21.9</v>
      </c>
      <c r="I49" s="20"/>
      <c r="J49" s="19">
        <f>SUM(J7:J48)</f>
        <v>21.9</v>
      </c>
      <c r="K49" s="23">
        <v>122.5</v>
      </c>
    </row>
    <row r="52" spans="1:11" ht="15.75" x14ac:dyDescent="0.25">
      <c r="B52" s="24" t="s">
        <v>111</v>
      </c>
      <c r="F52" s="25"/>
      <c r="G52" s="30" t="s">
        <v>110</v>
      </c>
      <c r="H52" s="31"/>
    </row>
    <row r="53" spans="1:11" x14ac:dyDescent="0.25">
      <c r="B53" s="24"/>
      <c r="F53" s="28" t="s">
        <v>39</v>
      </c>
      <c r="G53" s="29"/>
      <c r="H53" s="29"/>
    </row>
    <row r="54" spans="1:11" ht="15.75" x14ac:dyDescent="0.25">
      <c r="B54" s="24" t="s">
        <v>40</v>
      </c>
      <c r="F54" s="25"/>
      <c r="G54" s="30" t="s">
        <v>109</v>
      </c>
      <c r="H54" s="31"/>
    </row>
    <row r="55" spans="1:11" x14ac:dyDescent="0.25">
      <c r="F55" s="28" t="s">
        <v>39</v>
      </c>
      <c r="G55" s="29"/>
      <c r="H55" s="29"/>
    </row>
  </sheetData>
  <mergeCells count="12">
    <mergeCell ref="G54:H54"/>
    <mergeCell ref="G52:H52"/>
    <mergeCell ref="A5:A6"/>
    <mergeCell ref="B5:B6"/>
    <mergeCell ref="F5:F6"/>
    <mergeCell ref="G5:J5"/>
    <mergeCell ref="M1:O1"/>
    <mergeCell ref="M2:P2"/>
    <mergeCell ref="K5:K6"/>
    <mergeCell ref="A4:K4"/>
    <mergeCell ref="B3:J3"/>
    <mergeCell ref="C5:E5"/>
  </mergeCells>
  <printOptions horizontalCentered="1" verticalCentered="1"/>
  <pageMargins left="0" right="0" top="0" bottom="0" header="0" footer="0"/>
  <pageSetup paperSize="9" scale="42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view="pageBreakPreview" zoomScale="80" zoomScaleNormal="80" zoomScaleSheetLayoutView="80" workbookViewId="0">
      <selection activeCell="E6" sqref="E6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</cols>
  <sheetData>
    <row r="1" spans="1:11" ht="71.25" customHeight="1" x14ac:dyDescent="0.25">
      <c r="A1" s="2"/>
      <c r="B1" s="34" t="s">
        <v>126</v>
      </c>
      <c r="C1" s="35"/>
      <c r="D1" s="35"/>
      <c r="E1" s="35"/>
      <c r="F1" s="35"/>
      <c r="G1" s="35"/>
      <c r="H1" s="35"/>
      <c r="I1" s="35"/>
      <c r="J1" s="35"/>
      <c r="K1" s="2"/>
    </row>
    <row r="2" spans="1:11" ht="31.5" customHeight="1" x14ac:dyDescent="0.25">
      <c r="A2" s="36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ht="33" customHeight="1" x14ac:dyDescent="0.25">
      <c r="A3" s="37" t="s">
        <v>3</v>
      </c>
      <c r="B3" s="37" t="s">
        <v>4</v>
      </c>
      <c r="C3" s="38" t="s">
        <v>5</v>
      </c>
      <c r="D3" s="38"/>
      <c r="E3" s="38"/>
      <c r="F3" s="38" t="s">
        <v>6</v>
      </c>
      <c r="G3" s="38" t="s">
        <v>7</v>
      </c>
      <c r="H3" s="38"/>
      <c r="I3" s="38"/>
      <c r="J3" s="38"/>
      <c r="K3" s="39" t="s">
        <v>8</v>
      </c>
    </row>
    <row r="4" spans="1:11" ht="158.25" customHeight="1" x14ac:dyDescent="0.25">
      <c r="A4" s="37"/>
      <c r="B4" s="37"/>
      <c r="C4" s="6" t="s">
        <v>9</v>
      </c>
      <c r="D4" s="6" t="s">
        <v>10</v>
      </c>
      <c r="E4" s="6" t="s">
        <v>11</v>
      </c>
      <c r="F4" s="38"/>
      <c r="G4" s="7" t="s">
        <v>12</v>
      </c>
      <c r="H4" s="6" t="s">
        <v>13</v>
      </c>
      <c r="I4" s="6" t="s">
        <v>14</v>
      </c>
      <c r="J4" s="6" t="s">
        <v>13</v>
      </c>
      <c r="K4" s="39"/>
    </row>
    <row r="5" spans="1:11" ht="47.25" x14ac:dyDescent="0.25">
      <c r="A5" s="8">
        <v>1</v>
      </c>
      <c r="B5" s="9" t="s">
        <v>125</v>
      </c>
      <c r="C5" s="10">
        <v>31.2</v>
      </c>
      <c r="D5" s="10"/>
      <c r="E5" s="11"/>
      <c r="F5" s="12">
        <f>SUM(C5,D5)</f>
        <v>31.2</v>
      </c>
      <c r="G5" s="9">
        <v>2240</v>
      </c>
      <c r="H5" s="10"/>
      <c r="I5" s="66" t="s">
        <v>124</v>
      </c>
      <c r="J5" s="10">
        <v>30.9</v>
      </c>
      <c r="K5" s="13"/>
    </row>
    <row r="6" spans="1:11" ht="32.25" customHeight="1" x14ac:dyDescent="0.25">
      <c r="A6" s="8">
        <v>2</v>
      </c>
      <c r="B6" s="11" t="s">
        <v>123</v>
      </c>
      <c r="C6" s="10"/>
      <c r="D6" s="10">
        <v>11.5</v>
      </c>
      <c r="E6" s="11" t="s">
        <v>122</v>
      </c>
      <c r="F6" s="12">
        <f>SUM(C6,D6)</f>
        <v>11.5</v>
      </c>
      <c r="G6" s="9">
        <v>2220</v>
      </c>
      <c r="H6" s="10"/>
      <c r="I6" s="66"/>
      <c r="J6" s="10">
        <v>11.5</v>
      </c>
      <c r="K6" s="13"/>
    </row>
    <row r="7" spans="1:11" ht="78.75" x14ac:dyDescent="0.25">
      <c r="A7" s="8">
        <v>3</v>
      </c>
      <c r="B7" s="11" t="s">
        <v>120</v>
      </c>
      <c r="C7" s="10"/>
      <c r="D7" s="10">
        <v>22.7</v>
      </c>
      <c r="E7" s="11" t="s">
        <v>121</v>
      </c>
      <c r="F7" s="12">
        <f>SUM(C7,D7)</f>
        <v>22.7</v>
      </c>
      <c r="G7" s="9">
        <v>2220</v>
      </c>
      <c r="H7" s="10"/>
      <c r="I7" s="66"/>
      <c r="J7" s="10">
        <v>22.7</v>
      </c>
      <c r="K7" s="13"/>
    </row>
    <row r="8" spans="1:11" ht="31.5" x14ac:dyDescent="0.25">
      <c r="A8" s="8">
        <v>4</v>
      </c>
      <c r="B8" s="11" t="s">
        <v>120</v>
      </c>
      <c r="C8" s="10"/>
      <c r="D8" s="10">
        <v>3.3</v>
      </c>
      <c r="E8" s="11" t="s">
        <v>119</v>
      </c>
      <c r="F8" s="12">
        <f>SUM(C8,D8)</f>
        <v>3.3</v>
      </c>
      <c r="G8" s="9">
        <v>2210</v>
      </c>
      <c r="H8" s="10"/>
      <c r="I8" s="66"/>
      <c r="J8" s="10">
        <v>3.3</v>
      </c>
      <c r="K8" s="13"/>
    </row>
    <row r="9" spans="1:11" ht="15.75" x14ac:dyDescent="0.25">
      <c r="A9" s="8"/>
      <c r="B9" s="9"/>
      <c r="C9" s="10"/>
      <c r="D9" s="10"/>
      <c r="E9" s="11"/>
      <c r="F9" s="12">
        <f>SUM(C9,D9)</f>
        <v>0</v>
      </c>
      <c r="G9" s="9"/>
      <c r="H9" s="10"/>
      <c r="I9" s="66"/>
      <c r="J9" s="10"/>
      <c r="K9" s="13"/>
    </row>
    <row r="10" spans="1:11" ht="15.75" x14ac:dyDescent="0.25">
      <c r="A10" s="8"/>
      <c r="B10" s="9"/>
      <c r="C10" s="10"/>
      <c r="D10" s="10"/>
      <c r="E10" s="11"/>
      <c r="F10" s="12">
        <f>SUM(C10,D10)</f>
        <v>0</v>
      </c>
      <c r="G10" s="16"/>
      <c r="H10" s="10"/>
      <c r="I10" s="11"/>
      <c r="J10" s="10"/>
      <c r="K10" s="13"/>
    </row>
    <row r="11" spans="1:11" ht="15.75" x14ac:dyDescent="0.25">
      <c r="A11" s="8"/>
      <c r="B11" s="9"/>
      <c r="C11" s="10"/>
      <c r="D11" s="10"/>
      <c r="E11" s="11"/>
      <c r="F11" s="12">
        <f>SUM(C11,D11)</f>
        <v>0</v>
      </c>
      <c r="G11" s="16"/>
      <c r="H11" s="10"/>
      <c r="I11" s="11"/>
      <c r="J11" s="10"/>
      <c r="K11" s="13"/>
    </row>
    <row r="12" spans="1:11" ht="15.75" x14ac:dyDescent="0.25">
      <c r="A12" s="8"/>
      <c r="B12" s="9"/>
      <c r="C12" s="10"/>
      <c r="D12" s="10"/>
      <c r="E12" s="11"/>
      <c r="F12" s="12">
        <f>SUM(C12,D12)</f>
        <v>0</v>
      </c>
      <c r="G12" s="9"/>
      <c r="H12" s="10"/>
      <c r="I12" s="11"/>
      <c r="J12" s="10"/>
      <c r="K12" s="13"/>
    </row>
    <row r="13" spans="1:11" ht="15.75" x14ac:dyDescent="0.25">
      <c r="A13" s="16"/>
      <c r="B13" s="9"/>
      <c r="C13" s="10"/>
      <c r="D13" s="10"/>
      <c r="E13" s="11"/>
      <c r="F13" s="12">
        <f>SUM(C13,D13)</f>
        <v>0</v>
      </c>
      <c r="G13" s="9"/>
      <c r="H13" s="10"/>
      <c r="I13" s="11"/>
      <c r="J13" s="10"/>
      <c r="K13" s="13"/>
    </row>
    <row r="14" spans="1:11" ht="15" customHeight="1" x14ac:dyDescent="0.25">
      <c r="A14" s="16"/>
      <c r="B14" s="9"/>
      <c r="C14" s="10"/>
      <c r="D14" s="10"/>
      <c r="E14" s="11"/>
      <c r="F14" s="12">
        <f>SUM(C14,D14)</f>
        <v>0</v>
      </c>
      <c r="G14" s="9"/>
      <c r="H14" s="10"/>
      <c r="I14" s="11"/>
      <c r="J14" s="10"/>
      <c r="K14" s="13"/>
    </row>
    <row r="15" spans="1:11" ht="15.75" x14ac:dyDescent="0.25">
      <c r="A15" s="8"/>
      <c r="B15" s="9"/>
      <c r="C15" s="10"/>
      <c r="D15" s="10"/>
      <c r="E15" s="11"/>
      <c r="F15" s="12">
        <f>SUM(C15,D15)</f>
        <v>0</v>
      </c>
      <c r="G15" s="9"/>
      <c r="H15" s="10"/>
      <c r="I15" s="11"/>
      <c r="J15" s="10"/>
      <c r="K15" s="13"/>
    </row>
    <row r="16" spans="1:11" ht="15.75" x14ac:dyDescent="0.25">
      <c r="A16" s="8"/>
      <c r="B16" s="9"/>
      <c r="C16" s="10"/>
      <c r="D16" s="10"/>
      <c r="E16" s="11"/>
      <c r="F16" s="12">
        <f>SUM(C16,D16)</f>
        <v>0</v>
      </c>
      <c r="G16" s="9"/>
      <c r="H16" s="10"/>
      <c r="I16" s="11"/>
      <c r="J16" s="10"/>
      <c r="K16" s="13"/>
    </row>
    <row r="17" spans="1:11" ht="15.75" x14ac:dyDescent="0.25">
      <c r="A17" s="8"/>
      <c r="B17" s="9"/>
      <c r="C17" s="10"/>
      <c r="D17" s="10"/>
      <c r="E17" s="11"/>
      <c r="F17" s="12">
        <f>SUM(C17,D17)</f>
        <v>0</v>
      </c>
      <c r="G17" s="9"/>
      <c r="H17" s="10"/>
      <c r="I17" s="11"/>
      <c r="J17" s="10"/>
      <c r="K17" s="13"/>
    </row>
    <row r="18" spans="1:11" ht="15.75" x14ac:dyDescent="0.25">
      <c r="A18" s="8"/>
      <c r="B18" s="9"/>
      <c r="C18" s="10"/>
      <c r="D18" s="10"/>
      <c r="E18" s="11"/>
      <c r="F18" s="12">
        <f>SUM(C18,D18)</f>
        <v>0</v>
      </c>
      <c r="G18" s="9"/>
      <c r="H18" s="10"/>
      <c r="I18" s="11"/>
      <c r="J18" s="10"/>
      <c r="K18" s="13"/>
    </row>
    <row r="19" spans="1:11" ht="15.75" x14ac:dyDescent="0.25">
      <c r="A19" s="8"/>
      <c r="B19" s="9"/>
      <c r="C19" s="10"/>
      <c r="D19" s="10"/>
      <c r="E19" s="11"/>
      <c r="F19" s="12">
        <f>SUM(C19,D19)</f>
        <v>0</v>
      </c>
      <c r="G19" s="9"/>
      <c r="H19" s="10"/>
      <c r="I19" s="11"/>
      <c r="J19" s="10"/>
      <c r="K19" s="13"/>
    </row>
    <row r="20" spans="1:11" ht="15.75" x14ac:dyDescent="0.25">
      <c r="A20" s="8"/>
      <c r="B20" s="9"/>
      <c r="C20" s="10"/>
      <c r="D20" s="10"/>
      <c r="E20" s="11"/>
      <c r="F20" s="12">
        <f>SUM(C20,D20)</f>
        <v>0</v>
      </c>
      <c r="G20" s="9"/>
      <c r="H20" s="10"/>
      <c r="I20" s="11"/>
      <c r="J20" s="10"/>
      <c r="K20" s="13"/>
    </row>
    <row r="21" spans="1:11" ht="15.75" x14ac:dyDescent="0.25">
      <c r="A21" s="8"/>
      <c r="B21" s="9"/>
      <c r="C21" s="10"/>
      <c r="D21" s="10"/>
      <c r="E21" s="11"/>
      <c r="F21" s="12">
        <f>SUM(C21,D21)</f>
        <v>0</v>
      </c>
      <c r="G21" s="9"/>
      <c r="H21" s="10"/>
      <c r="I21" s="11"/>
      <c r="J21" s="10"/>
      <c r="K21" s="13"/>
    </row>
    <row r="22" spans="1:11" ht="15.75" x14ac:dyDescent="0.25">
      <c r="A22" s="8"/>
      <c r="B22" s="9"/>
      <c r="C22" s="10"/>
      <c r="D22" s="10"/>
      <c r="E22" s="11"/>
      <c r="F22" s="12">
        <f>SUM(C22,D22)</f>
        <v>0</v>
      </c>
      <c r="G22" s="9"/>
      <c r="H22" s="10"/>
      <c r="I22" s="11"/>
      <c r="J22" s="10"/>
      <c r="K22" s="13"/>
    </row>
    <row r="23" spans="1:11" ht="15.75" x14ac:dyDescent="0.25">
      <c r="A23" s="16"/>
      <c r="B23" s="9"/>
      <c r="C23" s="10"/>
      <c r="D23" s="10"/>
      <c r="E23" s="11"/>
      <c r="F23" s="12">
        <f>SUM(C23,D23)</f>
        <v>0</v>
      </c>
      <c r="G23" s="9"/>
      <c r="H23" s="10"/>
      <c r="I23" s="11"/>
      <c r="J23" s="10"/>
      <c r="K23" s="13"/>
    </row>
    <row r="24" spans="1:11" ht="15.75" x14ac:dyDescent="0.25">
      <c r="A24" s="16"/>
      <c r="B24" s="9"/>
      <c r="C24" s="10"/>
      <c r="D24" s="10"/>
      <c r="E24" s="11"/>
      <c r="F24" s="12">
        <f>SUM(C24,D24)</f>
        <v>0</v>
      </c>
      <c r="G24" s="9"/>
      <c r="H24" s="10"/>
      <c r="I24" s="11"/>
      <c r="J24" s="10"/>
      <c r="K24" s="13"/>
    </row>
    <row r="25" spans="1:11" ht="15.75" x14ac:dyDescent="0.25">
      <c r="A25" s="8"/>
      <c r="B25" s="9"/>
      <c r="C25" s="10"/>
      <c r="D25" s="10"/>
      <c r="E25" s="11"/>
      <c r="F25" s="12">
        <f>SUM(C25,D25)</f>
        <v>0</v>
      </c>
      <c r="G25" s="9"/>
      <c r="H25" s="10"/>
      <c r="I25" s="11"/>
      <c r="J25" s="10"/>
      <c r="K25" s="13"/>
    </row>
    <row r="26" spans="1:11" ht="15.75" x14ac:dyDescent="0.25">
      <c r="A26" s="8"/>
      <c r="B26" s="9"/>
      <c r="C26" s="10"/>
      <c r="D26" s="10"/>
      <c r="E26" s="11"/>
      <c r="F26" s="12">
        <f>SUM(C26,D26)</f>
        <v>0</v>
      </c>
      <c r="G26" s="9"/>
      <c r="H26" s="10"/>
      <c r="I26" s="11"/>
      <c r="J26" s="10"/>
      <c r="K26" s="13"/>
    </row>
    <row r="27" spans="1:11" ht="15.75" x14ac:dyDescent="0.25">
      <c r="A27" s="8"/>
      <c r="B27" s="9"/>
      <c r="C27" s="10"/>
      <c r="D27" s="10"/>
      <c r="E27" s="11"/>
      <c r="F27" s="12">
        <f>SUM(C27,D27)</f>
        <v>0</v>
      </c>
      <c r="G27" s="9"/>
      <c r="H27" s="10"/>
      <c r="I27" s="11"/>
      <c r="J27" s="10"/>
      <c r="K27" s="13"/>
    </row>
    <row r="28" spans="1:11" ht="15.75" x14ac:dyDescent="0.25">
      <c r="A28" s="8"/>
      <c r="B28" s="9"/>
      <c r="C28" s="10"/>
      <c r="D28" s="10"/>
      <c r="E28" s="11"/>
      <c r="F28" s="12">
        <f>SUM(C28,D28)</f>
        <v>0</v>
      </c>
      <c r="G28" s="9"/>
      <c r="H28" s="10"/>
      <c r="I28" s="11"/>
      <c r="J28" s="10"/>
      <c r="K28" s="13"/>
    </row>
    <row r="29" spans="1:11" ht="15.75" x14ac:dyDescent="0.25">
      <c r="A29" s="8"/>
      <c r="B29" s="9"/>
      <c r="C29" s="10"/>
      <c r="D29" s="10"/>
      <c r="E29" s="11"/>
      <c r="F29" s="12">
        <f>SUM(C29,D29)</f>
        <v>0</v>
      </c>
      <c r="G29" s="9"/>
      <c r="H29" s="10"/>
      <c r="I29" s="11"/>
      <c r="J29" s="10"/>
      <c r="K29" s="13"/>
    </row>
    <row r="30" spans="1:11" ht="15.75" x14ac:dyDescent="0.25">
      <c r="A30" s="8"/>
      <c r="B30" s="9"/>
      <c r="C30" s="10"/>
      <c r="D30" s="10"/>
      <c r="E30" s="11"/>
      <c r="F30" s="12">
        <f>SUM(C30,D30)</f>
        <v>0</v>
      </c>
      <c r="G30" s="9"/>
      <c r="H30" s="10"/>
      <c r="I30" s="11"/>
      <c r="J30" s="10"/>
      <c r="K30" s="13"/>
    </row>
    <row r="31" spans="1:11" ht="15.75" x14ac:dyDescent="0.25">
      <c r="A31" s="8"/>
      <c r="B31" s="9"/>
      <c r="C31" s="10"/>
      <c r="D31" s="10"/>
      <c r="E31" s="11"/>
      <c r="F31" s="12">
        <f>SUM(C31,D31)</f>
        <v>0</v>
      </c>
      <c r="G31" s="9"/>
      <c r="H31" s="10"/>
      <c r="I31" s="11"/>
      <c r="J31" s="10"/>
      <c r="K31" s="13"/>
    </row>
    <row r="32" spans="1:11" ht="15.75" x14ac:dyDescent="0.25">
      <c r="A32" s="8"/>
      <c r="B32" s="9"/>
      <c r="C32" s="10"/>
      <c r="D32" s="10"/>
      <c r="E32" s="11"/>
      <c r="F32" s="12">
        <f>SUM(C32,D32)</f>
        <v>0</v>
      </c>
      <c r="G32" s="9"/>
      <c r="H32" s="10"/>
      <c r="I32" s="11"/>
      <c r="J32" s="10"/>
      <c r="K32" s="13"/>
    </row>
    <row r="33" spans="1:11" ht="15.75" x14ac:dyDescent="0.25">
      <c r="A33" s="16"/>
      <c r="B33" s="9"/>
      <c r="C33" s="10"/>
      <c r="D33" s="10"/>
      <c r="E33" s="11"/>
      <c r="F33" s="12">
        <f>SUM(C33,D33)</f>
        <v>0</v>
      </c>
      <c r="G33" s="9"/>
      <c r="H33" s="10"/>
      <c r="I33" s="11"/>
      <c r="J33" s="10"/>
      <c r="K33" s="13"/>
    </row>
    <row r="34" spans="1:11" ht="15.75" x14ac:dyDescent="0.25">
      <c r="A34" s="16"/>
      <c r="B34" s="9"/>
      <c r="C34" s="10"/>
      <c r="D34" s="10"/>
      <c r="E34" s="11"/>
      <c r="F34" s="12">
        <f>SUM(C34,D34)</f>
        <v>0</v>
      </c>
      <c r="G34" s="9"/>
      <c r="H34" s="10"/>
      <c r="I34" s="11"/>
      <c r="J34" s="10"/>
      <c r="K34" s="13"/>
    </row>
    <row r="35" spans="1:11" ht="15.75" x14ac:dyDescent="0.25">
      <c r="A35" s="8"/>
      <c r="B35" s="9"/>
      <c r="C35" s="10"/>
      <c r="D35" s="10"/>
      <c r="E35" s="11"/>
      <c r="F35" s="12">
        <f>SUM(C35,D35)</f>
        <v>0</v>
      </c>
      <c r="G35" s="9"/>
      <c r="H35" s="10"/>
      <c r="I35" s="11"/>
      <c r="J35" s="10"/>
      <c r="K35" s="13"/>
    </row>
    <row r="36" spans="1:11" ht="15.75" x14ac:dyDescent="0.25">
      <c r="A36" s="8"/>
      <c r="B36" s="9"/>
      <c r="C36" s="10"/>
      <c r="D36" s="10"/>
      <c r="E36" s="11"/>
      <c r="F36" s="12">
        <f>SUM(C36,D36)</f>
        <v>0</v>
      </c>
      <c r="G36" s="9"/>
      <c r="H36" s="10"/>
      <c r="I36" s="11"/>
      <c r="J36" s="10"/>
      <c r="K36" s="13"/>
    </row>
    <row r="37" spans="1:11" ht="15.75" x14ac:dyDescent="0.25">
      <c r="A37" s="8"/>
      <c r="B37" s="9"/>
      <c r="C37" s="10"/>
      <c r="D37" s="10"/>
      <c r="E37" s="11"/>
      <c r="F37" s="12">
        <f>SUM(C37,D37)</f>
        <v>0</v>
      </c>
      <c r="G37" s="9"/>
      <c r="H37" s="10"/>
      <c r="I37" s="11"/>
      <c r="J37" s="10"/>
      <c r="K37" s="13"/>
    </row>
    <row r="38" spans="1:11" ht="15.75" x14ac:dyDescent="0.25">
      <c r="A38" s="8"/>
      <c r="B38" s="9"/>
      <c r="C38" s="10"/>
      <c r="D38" s="10"/>
      <c r="E38" s="11"/>
      <c r="F38" s="12">
        <f>SUM(C38,D38)</f>
        <v>0</v>
      </c>
      <c r="G38" s="9"/>
      <c r="H38" s="10"/>
      <c r="I38" s="11"/>
      <c r="J38" s="10"/>
      <c r="K38" s="13"/>
    </row>
    <row r="39" spans="1:11" ht="15.75" x14ac:dyDescent="0.25">
      <c r="A39" s="8"/>
      <c r="B39" s="9"/>
      <c r="C39" s="10"/>
      <c r="D39" s="10"/>
      <c r="E39" s="11"/>
      <c r="F39" s="12">
        <f>SUM(C39,D39)</f>
        <v>0</v>
      </c>
      <c r="G39" s="9"/>
      <c r="H39" s="10"/>
      <c r="I39" s="11"/>
      <c r="J39" s="10"/>
      <c r="K39" s="13"/>
    </row>
    <row r="40" spans="1:11" ht="15.75" x14ac:dyDescent="0.25">
      <c r="A40" s="8"/>
      <c r="B40" s="9"/>
      <c r="C40" s="10"/>
      <c r="D40" s="10"/>
      <c r="E40" s="11"/>
      <c r="F40" s="12">
        <f>SUM(C40,D40)</f>
        <v>0</v>
      </c>
      <c r="G40" s="9"/>
      <c r="H40" s="10"/>
      <c r="I40" s="11"/>
      <c r="J40" s="10"/>
      <c r="K40" s="13"/>
    </row>
    <row r="41" spans="1:11" ht="15.75" x14ac:dyDescent="0.25">
      <c r="A41" s="8"/>
      <c r="B41" s="9"/>
      <c r="C41" s="10"/>
      <c r="D41" s="10"/>
      <c r="E41" s="11"/>
      <c r="F41" s="12">
        <f>SUM(C41,D41)</f>
        <v>0</v>
      </c>
      <c r="G41" s="9"/>
      <c r="H41" s="10"/>
      <c r="I41" s="11"/>
      <c r="J41" s="10"/>
      <c r="K41" s="13"/>
    </row>
    <row r="42" spans="1:11" ht="15.75" x14ac:dyDescent="0.25">
      <c r="A42" s="8"/>
      <c r="B42" s="9"/>
      <c r="C42" s="10"/>
      <c r="D42" s="10"/>
      <c r="E42" s="11"/>
      <c r="F42" s="12">
        <f>SUM(C42,D42)</f>
        <v>0</v>
      </c>
      <c r="G42" s="9"/>
      <c r="H42" s="10"/>
      <c r="I42" s="11"/>
      <c r="J42" s="10"/>
      <c r="K42" s="13"/>
    </row>
    <row r="43" spans="1:11" ht="15.75" x14ac:dyDescent="0.25">
      <c r="A43" s="16"/>
      <c r="B43" s="9"/>
      <c r="C43" s="10"/>
      <c r="D43" s="10"/>
      <c r="E43" s="11"/>
      <c r="F43" s="12">
        <f>SUM(C43,D43)</f>
        <v>0</v>
      </c>
      <c r="G43" s="9"/>
      <c r="H43" s="10"/>
      <c r="I43" s="11"/>
      <c r="J43" s="10"/>
      <c r="K43" s="13"/>
    </row>
    <row r="44" spans="1:11" ht="15.75" x14ac:dyDescent="0.25">
      <c r="A44" s="16"/>
      <c r="B44" s="9"/>
      <c r="C44" s="10"/>
      <c r="D44" s="10"/>
      <c r="E44" s="11"/>
      <c r="F44" s="12">
        <f>SUM(C44,D44)</f>
        <v>0</v>
      </c>
      <c r="G44" s="9"/>
      <c r="H44" s="10"/>
      <c r="I44" s="11"/>
      <c r="J44" s="10"/>
      <c r="K44" s="13"/>
    </row>
    <row r="45" spans="1:11" ht="15.75" x14ac:dyDescent="0.25">
      <c r="A45" s="48"/>
      <c r="B45" s="17"/>
      <c r="C45" s="49"/>
      <c r="D45" s="49"/>
      <c r="E45" s="50"/>
      <c r="F45" s="12">
        <f>SUM(C45,D45)</f>
        <v>0</v>
      </c>
      <c r="G45" s="17"/>
      <c r="H45" s="49"/>
      <c r="I45" s="50"/>
      <c r="J45" s="49"/>
      <c r="K45" s="13"/>
    </row>
    <row r="46" spans="1:11" ht="15.75" x14ac:dyDescent="0.25">
      <c r="A46" s="48"/>
      <c r="B46" s="17"/>
      <c r="C46" s="49"/>
      <c r="D46" s="49"/>
      <c r="E46" s="50"/>
      <c r="F46" s="12">
        <f>SUM(C46,D46)</f>
        <v>0</v>
      </c>
      <c r="G46" s="17"/>
      <c r="H46" s="49"/>
      <c r="I46" s="50"/>
      <c r="J46" s="49"/>
      <c r="K46" s="13"/>
    </row>
    <row r="47" spans="1:11" ht="15.75" x14ac:dyDescent="0.25">
      <c r="A47" s="48"/>
      <c r="B47" s="17"/>
      <c r="C47" s="49"/>
      <c r="D47" s="49"/>
      <c r="E47" s="50"/>
      <c r="F47" s="12">
        <f>SUM(C47,D47)</f>
        <v>0</v>
      </c>
      <c r="G47" s="17"/>
      <c r="H47" s="49"/>
      <c r="I47" s="50"/>
      <c r="J47" s="49"/>
      <c r="K47" s="13"/>
    </row>
    <row r="48" spans="1:11" ht="15.75" x14ac:dyDescent="0.25">
      <c r="A48" s="17"/>
      <c r="B48" s="18" t="s">
        <v>36</v>
      </c>
      <c r="C48" s="19">
        <f>SUM(C5:C47)</f>
        <v>31.2</v>
      </c>
      <c r="D48" s="19">
        <f>SUM(D5:D47)</f>
        <v>37.5</v>
      </c>
      <c r="E48" s="20"/>
      <c r="F48" s="21">
        <f>SUM(C48,D48)</f>
        <v>68.7</v>
      </c>
      <c r="G48" s="22"/>
      <c r="H48" s="19">
        <f>SUM(H5:H47)</f>
        <v>0</v>
      </c>
      <c r="I48" s="20"/>
      <c r="J48" s="19">
        <f>SUM(J5:J47)</f>
        <v>68.399999999999991</v>
      </c>
      <c r="K48" s="23">
        <f>C48-H48</f>
        <v>31.2</v>
      </c>
    </row>
    <row r="51" spans="2:8" ht="15.75" x14ac:dyDescent="0.25">
      <c r="B51" s="24" t="s">
        <v>55</v>
      </c>
      <c r="F51" s="25"/>
      <c r="G51" s="30" t="s">
        <v>118</v>
      </c>
      <c r="H51" s="31"/>
    </row>
    <row r="52" spans="2:8" x14ac:dyDescent="0.25">
      <c r="B52" s="24"/>
      <c r="F52" s="28" t="s">
        <v>39</v>
      </c>
      <c r="G52" s="29"/>
      <c r="H52" s="29"/>
    </row>
    <row r="53" spans="2:8" ht="15.75" x14ac:dyDescent="0.25">
      <c r="B53" s="24" t="s">
        <v>40</v>
      </c>
      <c r="F53" s="25"/>
      <c r="G53" s="30" t="s">
        <v>117</v>
      </c>
      <c r="H53" s="31"/>
    </row>
    <row r="54" spans="2:8" x14ac:dyDescent="0.25">
      <c r="F54" s="28" t="s">
        <v>39</v>
      </c>
      <c r="G54" s="29"/>
      <c r="H54" s="29"/>
    </row>
  </sheetData>
  <mergeCells count="10">
    <mergeCell ref="K3:K4"/>
    <mergeCell ref="A2:K2"/>
    <mergeCell ref="B1:J1"/>
    <mergeCell ref="C3:E3"/>
    <mergeCell ref="G53:H53"/>
    <mergeCell ref="G51:H51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4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view="pageBreakPreview" zoomScale="90" zoomScaleNormal="80" zoomScaleSheetLayoutView="90" workbookViewId="0">
      <selection activeCell="C7" sqref="C7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</cols>
  <sheetData>
    <row r="1" spans="1:11" ht="61.5" customHeight="1" x14ac:dyDescent="0.25">
      <c r="A1" s="2"/>
      <c r="B1" s="34" t="s">
        <v>131</v>
      </c>
      <c r="C1" s="35"/>
      <c r="D1" s="35"/>
      <c r="E1" s="35"/>
      <c r="F1" s="35"/>
      <c r="G1" s="35"/>
      <c r="H1" s="35"/>
      <c r="I1" s="35"/>
      <c r="J1" s="35"/>
      <c r="K1" s="2"/>
    </row>
    <row r="2" spans="1:11" ht="31.5" customHeight="1" x14ac:dyDescent="0.25">
      <c r="A2" s="36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ht="33" customHeight="1" x14ac:dyDescent="0.25">
      <c r="A3" s="37" t="s">
        <v>3</v>
      </c>
      <c r="B3" s="37" t="s">
        <v>4</v>
      </c>
      <c r="C3" s="38" t="s">
        <v>5</v>
      </c>
      <c r="D3" s="38"/>
      <c r="E3" s="38"/>
      <c r="F3" s="38" t="s">
        <v>6</v>
      </c>
      <c r="G3" s="38" t="s">
        <v>7</v>
      </c>
      <c r="H3" s="38"/>
      <c r="I3" s="38"/>
      <c r="J3" s="38"/>
      <c r="K3" s="39" t="s">
        <v>8</v>
      </c>
    </row>
    <row r="4" spans="1:11" ht="158.25" customHeight="1" x14ac:dyDescent="0.25">
      <c r="A4" s="37"/>
      <c r="B4" s="37"/>
      <c r="C4" s="6" t="s">
        <v>9</v>
      </c>
      <c r="D4" s="6" t="s">
        <v>10</v>
      </c>
      <c r="E4" s="6" t="s">
        <v>11</v>
      </c>
      <c r="F4" s="38"/>
      <c r="G4" s="7" t="s">
        <v>12</v>
      </c>
      <c r="H4" s="6" t="s">
        <v>13</v>
      </c>
      <c r="I4" s="6" t="s">
        <v>14</v>
      </c>
      <c r="J4" s="6" t="s">
        <v>13</v>
      </c>
      <c r="K4" s="39"/>
    </row>
    <row r="5" spans="1:11" ht="31.5" x14ac:dyDescent="0.25">
      <c r="A5" s="8">
        <v>1</v>
      </c>
      <c r="B5" s="9" t="s">
        <v>130</v>
      </c>
      <c r="C5" s="10"/>
      <c r="D5" s="10">
        <v>138.4</v>
      </c>
      <c r="E5" s="66" t="s">
        <v>129</v>
      </c>
      <c r="F5" s="12">
        <f>SUM(C5,D5)</f>
        <v>138.4</v>
      </c>
      <c r="G5" s="11"/>
      <c r="H5" s="10"/>
      <c r="I5" s="66" t="s">
        <v>129</v>
      </c>
      <c r="J5" s="10">
        <v>138.4</v>
      </c>
      <c r="K5" s="13"/>
    </row>
    <row r="6" spans="1:11" ht="40.5" customHeight="1" x14ac:dyDescent="0.25">
      <c r="A6" s="8"/>
      <c r="B6" s="75"/>
      <c r="C6" s="41"/>
      <c r="D6" s="10"/>
      <c r="E6" s="11"/>
      <c r="F6" s="12">
        <f>SUM(C6,D6)</f>
        <v>0</v>
      </c>
      <c r="G6" s="9"/>
      <c r="H6" s="10"/>
      <c r="I6" s="66"/>
      <c r="J6" s="10"/>
      <c r="K6" s="13"/>
    </row>
    <row r="7" spans="1:11" ht="15.75" x14ac:dyDescent="0.25">
      <c r="A7" s="8"/>
      <c r="B7" s="75"/>
      <c r="C7" s="10"/>
      <c r="D7" s="10"/>
      <c r="E7" s="11"/>
      <c r="F7" s="12">
        <f>SUM(C7,D7)</f>
        <v>0</v>
      </c>
      <c r="G7" s="16"/>
      <c r="H7" s="10"/>
      <c r="I7" s="11"/>
      <c r="J7" s="10"/>
      <c r="K7" s="13"/>
    </row>
    <row r="8" spans="1:11" ht="15.75" x14ac:dyDescent="0.25">
      <c r="A8" s="8"/>
      <c r="B8" s="9"/>
      <c r="C8" s="10"/>
      <c r="D8" s="10"/>
      <c r="E8" s="11"/>
      <c r="F8" s="12">
        <f>SUM(C8,D8)</f>
        <v>0</v>
      </c>
      <c r="G8" s="9"/>
      <c r="H8" s="10"/>
      <c r="I8" s="11"/>
      <c r="J8" s="10"/>
      <c r="K8" s="13"/>
    </row>
    <row r="9" spans="1:11" ht="15.75" x14ac:dyDescent="0.25">
      <c r="A9" s="16"/>
      <c r="B9" s="9"/>
      <c r="C9" s="10"/>
      <c r="D9" s="10"/>
      <c r="E9" s="11"/>
      <c r="F9" s="12">
        <f>SUM(C9,D9)</f>
        <v>0</v>
      </c>
      <c r="G9" s="9"/>
      <c r="H9" s="10"/>
      <c r="I9" s="11"/>
      <c r="J9" s="10"/>
      <c r="K9" s="13"/>
    </row>
    <row r="10" spans="1:11" ht="15" customHeight="1" x14ac:dyDescent="0.25">
      <c r="A10" s="16"/>
      <c r="B10" s="9"/>
      <c r="C10" s="10"/>
      <c r="D10" s="10"/>
      <c r="E10" s="11"/>
      <c r="F10" s="12">
        <f>SUM(C10,D10)</f>
        <v>0</v>
      </c>
      <c r="G10" s="9"/>
      <c r="H10" s="10"/>
      <c r="I10" s="11"/>
      <c r="J10" s="10"/>
      <c r="K10" s="13"/>
    </row>
    <row r="11" spans="1:11" ht="15.75" x14ac:dyDescent="0.25">
      <c r="A11" s="8"/>
      <c r="B11" s="9"/>
      <c r="C11" s="10"/>
      <c r="D11" s="10"/>
      <c r="E11" s="11"/>
      <c r="F11" s="12">
        <f>SUM(C11,D11)</f>
        <v>0</v>
      </c>
      <c r="G11" s="9"/>
      <c r="H11" s="10"/>
      <c r="I11" s="11"/>
      <c r="J11" s="10"/>
      <c r="K11" s="13"/>
    </row>
    <row r="12" spans="1:11" ht="15.75" x14ac:dyDescent="0.25">
      <c r="A12" s="8"/>
      <c r="B12" s="9"/>
      <c r="C12" s="10"/>
      <c r="D12" s="10"/>
      <c r="E12" s="11"/>
      <c r="F12" s="12">
        <f>SUM(C12,D12)</f>
        <v>0</v>
      </c>
      <c r="G12" s="9"/>
      <c r="H12" s="10"/>
      <c r="I12" s="11"/>
      <c r="J12" s="10"/>
      <c r="K12" s="13"/>
    </row>
    <row r="13" spans="1:11" ht="15.75" x14ac:dyDescent="0.25">
      <c r="A13" s="8"/>
      <c r="B13" s="9"/>
      <c r="C13" s="10"/>
      <c r="D13" s="10"/>
      <c r="E13" s="11"/>
      <c r="F13" s="12">
        <f>SUM(C13,D13)</f>
        <v>0</v>
      </c>
      <c r="G13" s="9"/>
      <c r="H13" s="10"/>
      <c r="I13" s="11"/>
      <c r="J13" s="10"/>
      <c r="K13" s="13"/>
    </row>
    <row r="14" spans="1:11" ht="15.75" x14ac:dyDescent="0.25">
      <c r="A14" s="8"/>
      <c r="B14" s="9"/>
      <c r="C14" s="10"/>
      <c r="D14" s="10"/>
      <c r="E14" s="11"/>
      <c r="F14" s="12">
        <f>SUM(C14,D14)</f>
        <v>0</v>
      </c>
      <c r="G14" s="9"/>
      <c r="H14" s="10"/>
      <c r="I14" s="11"/>
      <c r="J14" s="10"/>
      <c r="K14" s="13"/>
    </row>
    <row r="15" spans="1:11" ht="15.75" x14ac:dyDescent="0.25">
      <c r="A15" s="8"/>
      <c r="B15" s="9"/>
      <c r="C15" s="10"/>
      <c r="D15" s="10"/>
      <c r="E15" s="11"/>
      <c r="F15" s="12">
        <f>SUM(C15,D15)</f>
        <v>0</v>
      </c>
      <c r="G15" s="9"/>
      <c r="H15" s="10"/>
      <c r="I15" s="11"/>
      <c r="J15" s="10"/>
      <c r="K15" s="13"/>
    </row>
    <row r="16" spans="1:11" ht="15.75" x14ac:dyDescent="0.25">
      <c r="A16" s="8"/>
      <c r="B16" s="9"/>
      <c r="C16" s="10"/>
      <c r="D16" s="10"/>
      <c r="E16" s="11"/>
      <c r="F16" s="12">
        <f>SUM(C16,D16)</f>
        <v>0</v>
      </c>
      <c r="G16" s="9"/>
      <c r="H16" s="10"/>
      <c r="I16" s="11"/>
      <c r="J16" s="10"/>
      <c r="K16" s="13"/>
    </row>
    <row r="17" spans="1:11" ht="15.75" x14ac:dyDescent="0.25">
      <c r="A17" s="8"/>
      <c r="B17" s="9"/>
      <c r="C17" s="10"/>
      <c r="D17" s="10"/>
      <c r="E17" s="11"/>
      <c r="F17" s="12">
        <f>SUM(C17,D17)</f>
        <v>0</v>
      </c>
      <c r="G17" s="9"/>
      <c r="H17" s="10"/>
      <c r="I17" s="11"/>
      <c r="J17" s="10"/>
      <c r="K17" s="13"/>
    </row>
    <row r="18" spans="1:11" ht="15.75" x14ac:dyDescent="0.25">
      <c r="A18" s="8"/>
      <c r="B18" s="9"/>
      <c r="C18" s="10"/>
      <c r="D18" s="10"/>
      <c r="E18" s="11"/>
      <c r="F18" s="12">
        <f>SUM(C18,D18)</f>
        <v>0</v>
      </c>
      <c r="G18" s="9"/>
      <c r="H18" s="10"/>
      <c r="I18" s="11"/>
      <c r="J18" s="10"/>
      <c r="K18" s="13"/>
    </row>
    <row r="19" spans="1:11" ht="15.75" x14ac:dyDescent="0.25">
      <c r="A19" s="16"/>
      <c r="B19" s="9"/>
      <c r="C19" s="10"/>
      <c r="D19" s="10"/>
      <c r="E19" s="11"/>
      <c r="F19" s="12">
        <f>SUM(C19,D19)</f>
        <v>0</v>
      </c>
      <c r="G19" s="9"/>
      <c r="H19" s="10"/>
      <c r="I19" s="11"/>
      <c r="J19" s="10"/>
      <c r="K19" s="13"/>
    </row>
    <row r="20" spans="1:11" ht="15.75" x14ac:dyDescent="0.25">
      <c r="A20" s="16"/>
      <c r="B20" s="9"/>
      <c r="C20" s="10"/>
      <c r="D20" s="10"/>
      <c r="E20" s="11"/>
      <c r="F20" s="12">
        <f>SUM(C20,D20)</f>
        <v>0</v>
      </c>
      <c r="G20" s="9"/>
      <c r="H20" s="10"/>
      <c r="I20" s="11"/>
      <c r="J20" s="10"/>
      <c r="K20" s="13"/>
    </row>
    <row r="21" spans="1:11" ht="15.75" x14ac:dyDescent="0.25">
      <c r="A21" s="8"/>
      <c r="B21" s="9"/>
      <c r="C21" s="10"/>
      <c r="D21" s="10"/>
      <c r="E21" s="11"/>
      <c r="F21" s="12">
        <f>SUM(C21,D21)</f>
        <v>0</v>
      </c>
      <c r="G21" s="9"/>
      <c r="H21" s="10"/>
      <c r="I21" s="11"/>
      <c r="J21" s="10"/>
      <c r="K21" s="13"/>
    </row>
    <row r="22" spans="1:11" ht="15.75" x14ac:dyDescent="0.25">
      <c r="A22" s="8"/>
      <c r="B22" s="9"/>
      <c r="C22" s="10"/>
      <c r="D22" s="10"/>
      <c r="E22" s="11"/>
      <c r="F22" s="12">
        <f>SUM(C22,D22)</f>
        <v>0</v>
      </c>
      <c r="G22" s="9"/>
      <c r="H22" s="10"/>
      <c r="I22" s="11"/>
      <c r="J22" s="10"/>
      <c r="K22" s="13"/>
    </row>
    <row r="23" spans="1:11" ht="15.75" x14ac:dyDescent="0.25">
      <c r="A23" s="8"/>
      <c r="B23" s="9"/>
      <c r="C23" s="10"/>
      <c r="D23" s="10"/>
      <c r="E23" s="11"/>
      <c r="F23" s="12">
        <f>SUM(C23,D23)</f>
        <v>0</v>
      </c>
      <c r="G23" s="9"/>
      <c r="H23" s="10"/>
      <c r="I23" s="11"/>
      <c r="J23" s="10"/>
      <c r="K23" s="13"/>
    </row>
    <row r="24" spans="1:11" ht="15.75" x14ac:dyDescent="0.25">
      <c r="A24" s="8"/>
      <c r="B24" s="9"/>
      <c r="C24" s="10"/>
      <c r="D24" s="10"/>
      <c r="E24" s="11"/>
      <c r="F24" s="12">
        <f>SUM(C24,D24)</f>
        <v>0</v>
      </c>
      <c r="G24" s="9"/>
      <c r="H24" s="10"/>
      <c r="I24" s="11"/>
      <c r="J24" s="10"/>
      <c r="K24" s="13"/>
    </row>
    <row r="25" spans="1:11" ht="15.75" x14ac:dyDescent="0.25">
      <c r="A25" s="8"/>
      <c r="B25" s="9"/>
      <c r="C25" s="10"/>
      <c r="D25" s="10"/>
      <c r="E25" s="11"/>
      <c r="F25" s="12">
        <f>SUM(C25,D25)</f>
        <v>0</v>
      </c>
      <c r="G25" s="9"/>
      <c r="H25" s="10"/>
      <c r="I25" s="11"/>
      <c r="J25" s="10"/>
      <c r="K25" s="13"/>
    </row>
    <row r="26" spans="1:11" ht="15.75" x14ac:dyDescent="0.25">
      <c r="A26" s="8"/>
      <c r="B26" s="9"/>
      <c r="C26" s="10"/>
      <c r="D26" s="10"/>
      <c r="E26" s="11"/>
      <c r="F26" s="12">
        <f>SUM(C26,D26)</f>
        <v>0</v>
      </c>
      <c r="G26" s="9"/>
      <c r="H26" s="10"/>
      <c r="I26" s="11"/>
      <c r="J26" s="10"/>
      <c r="K26" s="13"/>
    </row>
    <row r="27" spans="1:11" ht="15.75" x14ac:dyDescent="0.25">
      <c r="A27" s="8"/>
      <c r="B27" s="9"/>
      <c r="C27" s="10"/>
      <c r="D27" s="10"/>
      <c r="E27" s="11"/>
      <c r="F27" s="12">
        <f>SUM(C27,D27)</f>
        <v>0</v>
      </c>
      <c r="G27" s="9"/>
      <c r="H27" s="10"/>
      <c r="I27" s="11"/>
      <c r="J27" s="10"/>
      <c r="K27" s="13"/>
    </row>
    <row r="28" spans="1:11" ht="15.75" x14ac:dyDescent="0.25">
      <c r="A28" s="8"/>
      <c r="B28" s="9"/>
      <c r="C28" s="10"/>
      <c r="D28" s="10"/>
      <c r="E28" s="11"/>
      <c r="F28" s="12">
        <f>SUM(C28,D28)</f>
        <v>0</v>
      </c>
      <c r="G28" s="9"/>
      <c r="H28" s="10"/>
      <c r="I28" s="11"/>
      <c r="J28" s="10"/>
      <c r="K28" s="13"/>
    </row>
    <row r="29" spans="1:11" ht="15.75" x14ac:dyDescent="0.25">
      <c r="A29" s="16"/>
      <c r="B29" s="9"/>
      <c r="C29" s="10"/>
      <c r="D29" s="10"/>
      <c r="E29" s="11"/>
      <c r="F29" s="12">
        <f>SUM(C29,D29)</f>
        <v>0</v>
      </c>
      <c r="G29" s="9"/>
      <c r="H29" s="10"/>
      <c r="I29" s="11"/>
      <c r="J29" s="10"/>
      <c r="K29" s="13"/>
    </row>
    <row r="30" spans="1:11" ht="15.75" x14ac:dyDescent="0.25">
      <c r="A30" s="16"/>
      <c r="B30" s="9"/>
      <c r="C30" s="10"/>
      <c r="D30" s="10"/>
      <c r="E30" s="11"/>
      <c r="F30" s="12">
        <f>SUM(C30,D30)</f>
        <v>0</v>
      </c>
      <c r="G30" s="9"/>
      <c r="H30" s="10"/>
      <c r="I30" s="11"/>
      <c r="J30" s="10"/>
      <c r="K30" s="13"/>
    </row>
    <row r="31" spans="1:11" ht="15.75" x14ac:dyDescent="0.25">
      <c r="A31" s="8"/>
      <c r="B31" s="9"/>
      <c r="C31" s="10"/>
      <c r="D31" s="10"/>
      <c r="E31" s="11"/>
      <c r="F31" s="12">
        <f>SUM(C31,D31)</f>
        <v>0</v>
      </c>
      <c r="G31" s="9"/>
      <c r="H31" s="10"/>
      <c r="I31" s="11"/>
      <c r="J31" s="10"/>
      <c r="K31" s="13"/>
    </row>
    <row r="32" spans="1:11" ht="15.75" x14ac:dyDescent="0.25">
      <c r="A32" s="8"/>
      <c r="B32" s="9"/>
      <c r="C32" s="10"/>
      <c r="D32" s="10"/>
      <c r="E32" s="11"/>
      <c r="F32" s="12">
        <f>SUM(C32,D32)</f>
        <v>0</v>
      </c>
      <c r="G32" s="9"/>
      <c r="H32" s="10"/>
      <c r="I32" s="11"/>
      <c r="J32" s="10"/>
      <c r="K32" s="13"/>
    </row>
    <row r="33" spans="1:11" ht="15.75" x14ac:dyDescent="0.25">
      <c r="A33" s="8"/>
      <c r="B33" s="9"/>
      <c r="C33" s="10"/>
      <c r="D33" s="10"/>
      <c r="E33" s="11"/>
      <c r="F33" s="12">
        <f>SUM(C33,D33)</f>
        <v>0</v>
      </c>
      <c r="G33" s="9"/>
      <c r="H33" s="10"/>
      <c r="I33" s="11"/>
      <c r="J33" s="10"/>
      <c r="K33" s="13"/>
    </row>
    <row r="34" spans="1:11" ht="15.75" x14ac:dyDescent="0.25">
      <c r="A34" s="8"/>
      <c r="B34" s="9"/>
      <c r="C34" s="10"/>
      <c r="D34" s="10"/>
      <c r="E34" s="11"/>
      <c r="F34" s="12">
        <f>SUM(C34,D34)</f>
        <v>0</v>
      </c>
      <c r="G34" s="9"/>
      <c r="H34" s="10"/>
      <c r="I34" s="11"/>
      <c r="J34" s="10"/>
      <c r="K34" s="13"/>
    </row>
    <row r="35" spans="1:11" ht="15.75" x14ac:dyDescent="0.25">
      <c r="A35" s="8"/>
      <c r="B35" s="9"/>
      <c r="C35" s="10"/>
      <c r="D35" s="10"/>
      <c r="E35" s="11"/>
      <c r="F35" s="12">
        <f>SUM(C35,D35)</f>
        <v>0</v>
      </c>
      <c r="G35" s="9"/>
      <c r="H35" s="10"/>
      <c r="I35" s="11"/>
      <c r="J35" s="10"/>
      <c r="K35" s="13"/>
    </row>
    <row r="36" spans="1:11" ht="15.75" x14ac:dyDescent="0.25">
      <c r="A36" s="8"/>
      <c r="B36" s="9"/>
      <c r="C36" s="10"/>
      <c r="D36" s="10"/>
      <c r="E36" s="11"/>
      <c r="F36" s="12">
        <f>SUM(C36,D36)</f>
        <v>0</v>
      </c>
      <c r="G36" s="9"/>
      <c r="H36" s="10"/>
      <c r="I36" s="11"/>
      <c r="J36" s="10"/>
      <c r="K36" s="13"/>
    </row>
    <row r="37" spans="1:11" ht="15.75" x14ac:dyDescent="0.25">
      <c r="A37" s="8"/>
      <c r="B37" s="9"/>
      <c r="C37" s="10"/>
      <c r="D37" s="10"/>
      <c r="E37" s="11"/>
      <c r="F37" s="12">
        <f>SUM(C37,D37)</f>
        <v>0</v>
      </c>
      <c r="G37" s="9"/>
      <c r="H37" s="10"/>
      <c r="I37" s="11"/>
      <c r="J37" s="10"/>
      <c r="K37" s="13"/>
    </row>
    <row r="38" spans="1:11" ht="15.75" x14ac:dyDescent="0.25">
      <c r="A38" s="8"/>
      <c r="B38" s="9"/>
      <c r="C38" s="10"/>
      <c r="D38" s="10"/>
      <c r="E38" s="11"/>
      <c r="F38" s="12">
        <f>SUM(C38,D38)</f>
        <v>0</v>
      </c>
      <c r="G38" s="9"/>
      <c r="H38" s="10"/>
      <c r="I38" s="11"/>
      <c r="J38" s="10"/>
      <c r="K38" s="13"/>
    </row>
    <row r="39" spans="1:11" ht="15.75" x14ac:dyDescent="0.25">
      <c r="A39" s="16"/>
      <c r="B39" s="9"/>
      <c r="C39" s="10"/>
      <c r="D39" s="10"/>
      <c r="E39" s="11"/>
      <c r="F39" s="12">
        <f>SUM(C39,D39)</f>
        <v>0</v>
      </c>
      <c r="G39" s="9"/>
      <c r="H39" s="10"/>
      <c r="I39" s="11"/>
      <c r="J39" s="10"/>
      <c r="K39" s="13"/>
    </row>
    <row r="40" spans="1:11" ht="15.75" x14ac:dyDescent="0.25">
      <c r="A40" s="16"/>
      <c r="B40" s="9"/>
      <c r="C40" s="10"/>
      <c r="D40" s="10"/>
      <c r="E40" s="11"/>
      <c r="F40" s="12">
        <f>SUM(C40,D40)</f>
        <v>0</v>
      </c>
      <c r="G40" s="9"/>
      <c r="H40" s="10"/>
      <c r="I40" s="11"/>
      <c r="J40" s="10"/>
      <c r="K40" s="13"/>
    </row>
    <row r="41" spans="1:11" ht="15.75" x14ac:dyDescent="0.25">
      <c r="A41" s="48"/>
      <c r="B41" s="17"/>
      <c r="C41" s="49"/>
      <c r="D41" s="49"/>
      <c r="E41" s="50"/>
      <c r="F41" s="12">
        <f>SUM(C41,D41)</f>
        <v>0</v>
      </c>
      <c r="G41" s="17"/>
      <c r="H41" s="49"/>
      <c r="I41" s="50"/>
      <c r="J41" s="49"/>
      <c r="K41" s="13"/>
    </row>
    <row r="42" spans="1:11" ht="15.75" x14ac:dyDescent="0.25">
      <c r="A42" s="48"/>
      <c r="B42" s="17"/>
      <c r="C42" s="49"/>
      <c r="D42" s="49"/>
      <c r="E42" s="50"/>
      <c r="F42" s="12">
        <f>SUM(C42,D42)</f>
        <v>0</v>
      </c>
      <c r="G42" s="17"/>
      <c r="H42" s="49"/>
      <c r="I42" s="50"/>
      <c r="J42" s="49"/>
      <c r="K42" s="13"/>
    </row>
    <row r="43" spans="1:11" ht="15.75" x14ac:dyDescent="0.25">
      <c r="A43" s="48"/>
      <c r="B43" s="17"/>
      <c r="C43" s="49"/>
      <c r="D43" s="49"/>
      <c r="E43" s="50"/>
      <c r="F43" s="12">
        <f>SUM(C43,D43)</f>
        <v>0</v>
      </c>
      <c r="G43" s="17"/>
      <c r="H43" s="49"/>
      <c r="I43" s="50"/>
      <c r="J43" s="49"/>
      <c r="K43" s="13"/>
    </row>
    <row r="44" spans="1:11" ht="15.75" x14ac:dyDescent="0.25">
      <c r="A44" s="17"/>
      <c r="B44" s="18" t="s">
        <v>36</v>
      </c>
      <c r="C44" s="19">
        <f>SUM(C5:C43)</f>
        <v>0</v>
      </c>
      <c r="D44" s="19">
        <f>SUM(D5:D43)</f>
        <v>138.4</v>
      </c>
      <c r="E44" s="20"/>
      <c r="F44" s="21">
        <f>SUM(C44,D44)</f>
        <v>138.4</v>
      </c>
      <c r="G44" s="22"/>
      <c r="H44" s="19">
        <f>SUM(H5:H43)</f>
        <v>0</v>
      </c>
      <c r="I44" s="20"/>
      <c r="J44" s="19">
        <f>SUM(J5:J43)</f>
        <v>138.4</v>
      </c>
      <c r="K44" s="23">
        <f>C44-H44</f>
        <v>0</v>
      </c>
    </row>
    <row r="47" spans="1:11" ht="15.75" x14ac:dyDescent="0.25">
      <c r="B47" s="24" t="s">
        <v>55</v>
      </c>
      <c r="F47" s="25"/>
      <c r="G47" s="30" t="s">
        <v>128</v>
      </c>
      <c r="H47" s="31"/>
    </row>
    <row r="48" spans="1:11" x14ac:dyDescent="0.25">
      <c r="B48" s="24"/>
      <c r="F48" s="28" t="s">
        <v>39</v>
      </c>
      <c r="G48" s="29"/>
      <c r="H48" s="29"/>
    </row>
    <row r="49" spans="2:8" ht="15.75" x14ac:dyDescent="0.25">
      <c r="B49" s="24" t="s">
        <v>40</v>
      </c>
      <c r="F49" s="25"/>
      <c r="G49" s="30" t="s">
        <v>127</v>
      </c>
      <c r="H49" s="31"/>
    </row>
    <row r="50" spans="2:8" x14ac:dyDescent="0.25">
      <c r="F50" s="28" t="s">
        <v>39</v>
      </c>
      <c r="G50" s="29"/>
      <c r="H50" s="29"/>
    </row>
  </sheetData>
  <mergeCells count="10">
    <mergeCell ref="K3:K4"/>
    <mergeCell ref="A2:K2"/>
    <mergeCell ref="B1:J1"/>
    <mergeCell ref="C3:E3"/>
    <mergeCell ref="G49:H49"/>
    <mergeCell ref="G47:H47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57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view="pageBreakPreview" zoomScale="80" zoomScaleNormal="80" zoomScaleSheetLayoutView="80" workbookViewId="0">
      <selection activeCell="E7" sqref="E7"/>
    </sheetView>
  </sheetViews>
  <sheetFormatPr defaultRowHeight="15" x14ac:dyDescent="0.25"/>
  <cols>
    <col min="1" max="1" width="7.28515625" customWidth="1"/>
    <col min="2" max="2" width="27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6.7109375" customWidth="1"/>
    <col min="11" max="11" width="15.5703125" customWidth="1"/>
  </cols>
  <sheetData>
    <row r="1" spans="1:11" ht="61.5" customHeight="1" x14ac:dyDescent="0.25">
      <c r="A1" s="2"/>
      <c r="B1" s="34" t="s">
        <v>154</v>
      </c>
      <c r="C1" s="35"/>
      <c r="D1" s="35"/>
      <c r="E1" s="35"/>
      <c r="F1" s="35"/>
      <c r="G1" s="35"/>
      <c r="H1" s="35"/>
      <c r="I1" s="35"/>
      <c r="J1" s="35"/>
      <c r="K1" s="2"/>
    </row>
    <row r="2" spans="1:11" ht="31.5" customHeight="1" x14ac:dyDescent="0.25">
      <c r="A2" s="36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ht="33" customHeight="1" x14ac:dyDescent="0.25">
      <c r="A3" s="37" t="s">
        <v>3</v>
      </c>
      <c r="B3" s="37" t="s">
        <v>4</v>
      </c>
      <c r="C3" s="38" t="s">
        <v>5</v>
      </c>
      <c r="D3" s="38"/>
      <c r="E3" s="38"/>
      <c r="F3" s="38" t="s">
        <v>6</v>
      </c>
      <c r="G3" s="38" t="s">
        <v>7</v>
      </c>
      <c r="H3" s="38"/>
      <c r="I3" s="38"/>
      <c r="J3" s="38"/>
      <c r="K3" s="39" t="s">
        <v>8</v>
      </c>
    </row>
    <row r="4" spans="1:11" ht="158.25" customHeight="1" x14ac:dyDescent="0.25">
      <c r="A4" s="37"/>
      <c r="B4" s="37"/>
      <c r="C4" s="6" t="s">
        <v>9</v>
      </c>
      <c r="D4" s="6" t="s">
        <v>10</v>
      </c>
      <c r="E4" s="6" t="s">
        <v>11</v>
      </c>
      <c r="F4" s="38"/>
      <c r="G4" s="7" t="s">
        <v>12</v>
      </c>
      <c r="H4" s="6" t="s">
        <v>13</v>
      </c>
      <c r="I4" s="6" t="s">
        <v>14</v>
      </c>
      <c r="J4" s="6" t="s">
        <v>13</v>
      </c>
      <c r="K4" s="39"/>
    </row>
    <row r="5" spans="1:11" ht="15.75" x14ac:dyDescent="0.25">
      <c r="A5" s="8">
        <v>1</v>
      </c>
      <c r="B5" s="9" t="s">
        <v>153</v>
      </c>
      <c r="C5" s="10"/>
      <c r="D5" s="81">
        <v>0.4</v>
      </c>
      <c r="E5" s="11" t="s">
        <v>152</v>
      </c>
      <c r="F5" s="81">
        <v>0.4</v>
      </c>
      <c r="G5" s="67">
        <v>2210</v>
      </c>
      <c r="H5" s="10"/>
      <c r="I5" s="11" t="s">
        <v>151</v>
      </c>
      <c r="J5" s="81">
        <v>0.4</v>
      </c>
      <c r="K5" s="13"/>
    </row>
    <row r="6" spans="1:11" ht="15.75" x14ac:dyDescent="0.25">
      <c r="A6" s="8">
        <v>2</v>
      </c>
      <c r="B6" s="9" t="s">
        <v>141</v>
      </c>
      <c r="C6" s="10"/>
      <c r="D6" s="81">
        <v>20.3</v>
      </c>
      <c r="E6" s="11" t="s">
        <v>140</v>
      </c>
      <c r="F6" s="81">
        <v>20.3</v>
      </c>
      <c r="G6" s="67">
        <v>2220</v>
      </c>
      <c r="H6" s="10"/>
      <c r="I6" s="11" t="s">
        <v>140</v>
      </c>
      <c r="J6" s="81">
        <v>20.3</v>
      </c>
      <c r="K6" s="13"/>
    </row>
    <row r="7" spans="1:11" ht="15.75" x14ac:dyDescent="0.25">
      <c r="A7" s="8">
        <v>3</v>
      </c>
      <c r="B7" s="9" t="s">
        <v>141</v>
      </c>
      <c r="C7" s="10"/>
      <c r="D7" s="81">
        <v>3.5</v>
      </c>
      <c r="E7" s="11" t="s">
        <v>150</v>
      </c>
      <c r="F7" s="81">
        <v>3.5</v>
      </c>
      <c r="G7" s="67">
        <v>2220</v>
      </c>
      <c r="H7" s="10"/>
      <c r="I7" s="11" t="s">
        <v>150</v>
      </c>
      <c r="J7" s="81">
        <v>3.5</v>
      </c>
      <c r="K7" s="13"/>
    </row>
    <row r="8" spans="1:11" ht="15.75" x14ac:dyDescent="0.25">
      <c r="A8" s="8">
        <v>4</v>
      </c>
      <c r="B8" s="9" t="s">
        <v>141</v>
      </c>
      <c r="C8" s="10"/>
      <c r="D8" s="81">
        <v>20</v>
      </c>
      <c r="E8" s="11" t="s">
        <v>149</v>
      </c>
      <c r="F8" s="81">
        <v>20</v>
      </c>
      <c r="G8" s="67">
        <v>2220</v>
      </c>
      <c r="H8" s="10"/>
      <c r="I8" s="11" t="s">
        <v>149</v>
      </c>
      <c r="J8" s="81">
        <v>20</v>
      </c>
      <c r="K8" s="13"/>
    </row>
    <row r="9" spans="1:11" ht="15.75" x14ac:dyDescent="0.25">
      <c r="A9" s="8">
        <v>5</v>
      </c>
      <c r="B9" s="9" t="s">
        <v>141</v>
      </c>
      <c r="C9" s="10"/>
      <c r="D9" s="81">
        <v>1.8</v>
      </c>
      <c r="E9" s="11" t="s">
        <v>148</v>
      </c>
      <c r="F9" s="81">
        <v>1.8</v>
      </c>
      <c r="G9" s="67">
        <v>2220</v>
      </c>
      <c r="H9" s="10"/>
      <c r="I9" s="11" t="s">
        <v>148</v>
      </c>
      <c r="J9" s="81">
        <v>1.8</v>
      </c>
      <c r="K9" s="13"/>
    </row>
    <row r="10" spans="1:11" ht="31.5" x14ac:dyDescent="0.25">
      <c r="A10" s="8">
        <v>6</v>
      </c>
      <c r="B10" s="9" t="s">
        <v>141</v>
      </c>
      <c r="C10" s="10"/>
      <c r="D10" s="81">
        <v>4.8</v>
      </c>
      <c r="E10" s="11" t="s">
        <v>147</v>
      </c>
      <c r="F10" s="81">
        <v>4.8</v>
      </c>
      <c r="G10" s="16">
        <v>2220</v>
      </c>
      <c r="H10" s="10"/>
      <c r="I10" s="11" t="s">
        <v>147</v>
      </c>
      <c r="J10" s="81">
        <v>4.8</v>
      </c>
      <c r="K10" s="13"/>
    </row>
    <row r="11" spans="1:11" ht="14.25" customHeight="1" x14ac:dyDescent="0.25">
      <c r="A11" s="8">
        <v>7</v>
      </c>
      <c r="B11" s="9" t="s">
        <v>145</v>
      </c>
      <c r="C11" s="10"/>
      <c r="D11" s="81">
        <v>24.443999999999999</v>
      </c>
      <c r="E11" s="11" t="s">
        <v>146</v>
      </c>
      <c r="F11" s="81">
        <v>24.443999999999999</v>
      </c>
      <c r="G11" s="16">
        <v>3110</v>
      </c>
      <c r="H11" s="10"/>
      <c r="I11" s="11" t="s">
        <v>146</v>
      </c>
      <c r="J11" s="81">
        <v>24.443999999999999</v>
      </c>
      <c r="K11" s="13"/>
    </row>
    <row r="12" spans="1:11" ht="15.75" x14ac:dyDescent="0.25">
      <c r="A12" s="8">
        <v>8</v>
      </c>
      <c r="B12" s="9" t="s">
        <v>145</v>
      </c>
      <c r="C12" s="10"/>
      <c r="D12" s="81">
        <v>0.498</v>
      </c>
      <c r="E12" s="11" t="s">
        <v>144</v>
      </c>
      <c r="F12" s="81">
        <v>0.498</v>
      </c>
      <c r="G12" s="67">
        <v>2210</v>
      </c>
      <c r="H12" s="10"/>
      <c r="I12" s="11" t="s">
        <v>143</v>
      </c>
      <c r="J12" s="81">
        <v>0.498</v>
      </c>
      <c r="K12" s="13"/>
    </row>
    <row r="13" spans="1:11" ht="15.75" x14ac:dyDescent="0.25">
      <c r="A13" s="16">
        <v>9</v>
      </c>
      <c r="B13" s="9" t="s">
        <v>141</v>
      </c>
      <c r="C13" s="10"/>
      <c r="D13" s="81">
        <v>2</v>
      </c>
      <c r="E13" s="11" t="s">
        <v>142</v>
      </c>
      <c r="F13" s="81">
        <v>2</v>
      </c>
      <c r="G13" s="67">
        <v>2220</v>
      </c>
      <c r="H13" s="10"/>
      <c r="I13" s="11" t="s">
        <v>142</v>
      </c>
      <c r="J13" s="81">
        <v>2</v>
      </c>
      <c r="K13" s="13"/>
    </row>
    <row r="14" spans="1:11" ht="15.75" x14ac:dyDescent="0.25">
      <c r="A14" s="16">
        <v>10</v>
      </c>
      <c r="B14" s="9" t="s">
        <v>141</v>
      </c>
      <c r="C14" s="10"/>
      <c r="D14" s="81">
        <v>20.3</v>
      </c>
      <c r="E14" s="11" t="s">
        <v>140</v>
      </c>
      <c r="F14" s="81">
        <v>20.3</v>
      </c>
      <c r="G14" s="67">
        <v>2220</v>
      </c>
      <c r="H14" s="10"/>
      <c r="I14" s="11" t="s">
        <v>140</v>
      </c>
      <c r="J14" s="81">
        <v>20.3</v>
      </c>
      <c r="K14" s="13"/>
    </row>
    <row r="15" spans="1:11" ht="15.75" x14ac:dyDescent="0.25">
      <c r="A15" s="16">
        <v>11</v>
      </c>
      <c r="B15" s="9" t="s">
        <v>139</v>
      </c>
      <c r="C15" s="10"/>
      <c r="D15" s="81">
        <v>1073.269</v>
      </c>
      <c r="E15" s="11" t="s">
        <v>138</v>
      </c>
      <c r="F15" s="81">
        <v>1073.269</v>
      </c>
      <c r="G15" s="67">
        <v>3110</v>
      </c>
      <c r="H15" s="10"/>
      <c r="I15" s="11" t="s">
        <v>138</v>
      </c>
      <c r="J15" s="81">
        <v>1073.269</v>
      </c>
      <c r="K15" s="13"/>
    </row>
    <row r="16" spans="1:11" ht="30" customHeight="1" x14ac:dyDescent="0.25">
      <c r="A16" s="16">
        <v>12</v>
      </c>
      <c r="B16" s="78" t="s">
        <v>125</v>
      </c>
      <c r="C16" s="80">
        <v>48.5</v>
      </c>
      <c r="D16" s="76"/>
      <c r="E16" s="77"/>
      <c r="F16" s="80">
        <v>48.5</v>
      </c>
      <c r="G16" s="79">
        <v>2210</v>
      </c>
      <c r="H16" s="67">
        <v>10.4</v>
      </c>
      <c r="I16" s="11" t="s">
        <v>137</v>
      </c>
      <c r="J16" s="76"/>
      <c r="K16" s="13"/>
    </row>
    <row r="17" spans="1:11" ht="15" customHeight="1" x14ac:dyDescent="0.25">
      <c r="A17" s="16"/>
      <c r="B17" s="78"/>
      <c r="C17" s="77"/>
      <c r="D17" s="76"/>
      <c r="E17" s="77"/>
      <c r="F17" s="77"/>
      <c r="G17" s="79">
        <v>2220</v>
      </c>
      <c r="H17" s="67">
        <v>21.8</v>
      </c>
      <c r="I17" s="11" t="s">
        <v>136</v>
      </c>
      <c r="J17" s="76"/>
      <c r="K17" s="13"/>
    </row>
    <row r="18" spans="1:11" ht="28.5" customHeight="1" x14ac:dyDescent="0.25">
      <c r="A18" s="16"/>
      <c r="B18" s="78"/>
      <c r="C18" s="77"/>
      <c r="D18" s="76"/>
      <c r="E18" s="77"/>
      <c r="F18" s="77"/>
      <c r="G18" s="79">
        <v>2240</v>
      </c>
      <c r="H18" s="67">
        <v>9.1</v>
      </c>
      <c r="I18" s="11" t="s">
        <v>135</v>
      </c>
      <c r="J18" s="76"/>
      <c r="K18" s="13"/>
    </row>
    <row r="19" spans="1:11" ht="27" customHeight="1" x14ac:dyDescent="0.25">
      <c r="A19" s="16"/>
      <c r="B19" s="78"/>
      <c r="C19" s="77"/>
      <c r="D19" s="76"/>
      <c r="E19" s="77"/>
      <c r="F19" s="77"/>
      <c r="G19" s="79">
        <v>2282</v>
      </c>
      <c r="H19" s="67">
        <v>0.8</v>
      </c>
      <c r="I19" s="11" t="s">
        <v>134</v>
      </c>
      <c r="J19" s="76"/>
      <c r="K19" s="13"/>
    </row>
    <row r="20" spans="1:11" ht="15" customHeight="1" x14ac:dyDescent="0.25">
      <c r="A20" s="16"/>
      <c r="B20" s="78"/>
      <c r="C20" s="77"/>
      <c r="D20" s="76"/>
      <c r="E20" s="77"/>
      <c r="F20" s="77"/>
      <c r="G20" s="77"/>
      <c r="H20" s="77"/>
      <c r="I20" s="77"/>
      <c r="J20" s="76"/>
      <c r="K20" s="13"/>
    </row>
    <row r="21" spans="1:11" ht="15" customHeight="1" x14ac:dyDescent="0.25">
      <c r="A21" s="16"/>
      <c r="B21" s="78"/>
      <c r="C21" s="77"/>
      <c r="D21" s="76"/>
      <c r="E21" s="77"/>
      <c r="F21" s="77"/>
      <c r="G21" s="77"/>
      <c r="H21" s="77"/>
      <c r="I21" s="77"/>
      <c r="J21" s="76"/>
      <c r="K21" s="13"/>
    </row>
    <row r="22" spans="1:11" ht="15.75" x14ac:dyDescent="0.25">
      <c r="A22" s="17"/>
      <c r="B22" s="18" t="s">
        <v>36</v>
      </c>
      <c r="C22" s="19">
        <v>48.5</v>
      </c>
      <c r="D22" s="19">
        <f>SUM(D5:D16)</f>
        <v>1171.3109999999999</v>
      </c>
      <c r="E22" s="20"/>
      <c r="F22" s="21">
        <f>SUM(C22,D22)</f>
        <v>1219.8109999999999</v>
      </c>
      <c r="G22" s="22"/>
      <c r="H22" s="19">
        <f>SUM(H16:H21)</f>
        <v>42.1</v>
      </c>
      <c r="I22" s="20"/>
      <c r="J22" s="19">
        <f>SUM(J5:J14)</f>
        <v>98.042000000000002</v>
      </c>
      <c r="K22" s="23">
        <v>6.4</v>
      </c>
    </row>
    <row r="25" spans="1:11" ht="15.75" x14ac:dyDescent="0.25">
      <c r="B25" s="24" t="s">
        <v>55</v>
      </c>
      <c r="F25" s="25"/>
      <c r="G25" s="30" t="s">
        <v>133</v>
      </c>
      <c r="H25" s="31"/>
    </row>
    <row r="26" spans="1:11" x14ac:dyDescent="0.25">
      <c r="B26" s="24"/>
      <c r="F26" s="28" t="s">
        <v>39</v>
      </c>
      <c r="G26" s="29"/>
      <c r="H26" s="29"/>
    </row>
    <row r="27" spans="1:11" ht="15.75" x14ac:dyDescent="0.25">
      <c r="B27" s="24" t="s">
        <v>40</v>
      </c>
      <c r="F27" s="25"/>
      <c r="G27" s="30" t="s">
        <v>132</v>
      </c>
      <c r="H27" s="31"/>
    </row>
    <row r="28" spans="1:11" x14ac:dyDescent="0.25">
      <c r="F28" s="28" t="s">
        <v>39</v>
      </c>
      <c r="G28" s="29"/>
      <c r="H28" s="29"/>
    </row>
  </sheetData>
  <mergeCells count="10">
    <mergeCell ref="K3:K4"/>
    <mergeCell ref="A2:K2"/>
    <mergeCell ref="B1:J1"/>
    <mergeCell ref="C3:E3"/>
    <mergeCell ref="G27:H27"/>
    <mergeCell ref="G25:H25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45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zoomScale="80" zoomScaleNormal="80" workbookViewId="0">
      <selection activeCell="H7" sqref="H7"/>
    </sheetView>
  </sheetViews>
  <sheetFormatPr defaultRowHeight="15" x14ac:dyDescent="0.25"/>
  <cols>
    <col min="1" max="1" width="7.28515625" customWidth="1"/>
    <col min="2" max="2" width="24.42578125" customWidth="1"/>
    <col min="3" max="3" width="17" bestFit="1" customWidth="1"/>
    <col min="4" max="4" width="16.140625" customWidth="1"/>
    <col min="5" max="5" width="29.85546875" bestFit="1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</cols>
  <sheetData>
    <row r="1" spans="1:11" ht="61.5" customHeight="1" x14ac:dyDescent="0.25">
      <c r="A1" s="2"/>
      <c r="B1" s="34" t="s">
        <v>163</v>
      </c>
      <c r="C1" s="35"/>
      <c r="D1" s="35"/>
      <c r="E1" s="35"/>
      <c r="F1" s="35"/>
      <c r="G1" s="35"/>
      <c r="H1" s="35"/>
      <c r="I1" s="35"/>
      <c r="J1" s="35"/>
      <c r="K1" s="2"/>
    </row>
    <row r="2" spans="1:11" ht="31.5" customHeight="1" x14ac:dyDescent="0.25">
      <c r="A2" s="36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ht="33" customHeight="1" x14ac:dyDescent="0.25">
      <c r="A3" s="37" t="s">
        <v>3</v>
      </c>
      <c r="B3" s="37" t="s">
        <v>4</v>
      </c>
      <c r="C3" s="38" t="s">
        <v>5</v>
      </c>
      <c r="D3" s="38"/>
      <c r="E3" s="38"/>
      <c r="F3" s="38" t="s">
        <v>6</v>
      </c>
      <c r="G3" s="38" t="s">
        <v>7</v>
      </c>
      <c r="H3" s="38"/>
      <c r="I3" s="38"/>
      <c r="J3" s="38"/>
      <c r="K3" s="39" t="s">
        <v>8</v>
      </c>
    </row>
    <row r="4" spans="1:11" ht="158.25" customHeight="1" x14ac:dyDescent="0.25">
      <c r="A4" s="37"/>
      <c r="B4" s="37"/>
      <c r="C4" s="6" t="s">
        <v>9</v>
      </c>
      <c r="D4" s="6" t="s">
        <v>10</v>
      </c>
      <c r="E4" s="6" t="s">
        <v>11</v>
      </c>
      <c r="F4" s="38"/>
      <c r="G4" s="7" t="s">
        <v>12</v>
      </c>
      <c r="H4" s="6" t="s">
        <v>13</v>
      </c>
      <c r="I4" s="6" t="s">
        <v>14</v>
      </c>
      <c r="J4" s="6" t="s">
        <v>13</v>
      </c>
      <c r="K4" s="39"/>
    </row>
    <row r="5" spans="1:11" ht="15.75" x14ac:dyDescent="0.25">
      <c r="A5" s="8">
        <v>1</v>
      </c>
      <c r="B5" s="9" t="s">
        <v>125</v>
      </c>
      <c r="C5" s="10"/>
      <c r="D5" s="10">
        <v>1.2</v>
      </c>
      <c r="E5" s="11" t="s">
        <v>162</v>
      </c>
      <c r="F5" s="12">
        <f>SUM(C5,D5)</f>
        <v>1.2</v>
      </c>
      <c r="G5" s="9">
        <v>0</v>
      </c>
      <c r="H5" s="10">
        <v>0</v>
      </c>
      <c r="I5" s="66">
        <v>0</v>
      </c>
      <c r="J5" s="10">
        <v>0</v>
      </c>
      <c r="K5" s="13">
        <v>1.2</v>
      </c>
    </row>
    <row r="6" spans="1:11" ht="47.25" x14ac:dyDescent="0.25">
      <c r="A6" s="8">
        <v>2</v>
      </c>
      <c r="B6" s="9" t="s">
        <v>160</v>
      </c>
      <c r="C6" s="10"/>
      <c r="D6" s="10">
        <v>12.7</v>
      </c>
      <c r="E6" s="11" t="s">
        <v>161</v>
      </c>
      <c r="F6" s="12">
        <f>SUM(C6,D6)</f>
        <v>12.7</v>
      </c>
      <c r="G6" s="9"/>
      <c r="H6" s="10"/>
      <c r="I6" s="66"/>
      <c r="J6" s="10"/>
      <c r="K6" s="13"/>
    </row>
    <row r="7" spans="1:11" ht="317.25" customHeight="1" x14ac:dyDescent="0.25">
      <c r="A7" s="8">
        <v>3</v>
      </c>
      <c r="B7" s="9" t="s">
        <v>160</v>
      </c>
      <c r="C7" s="10"/>
      <c r="D7" s="10">
        <v>20.8</v>
      </c>
      <c r="E7" s="11" t="s">
        <v>159</v>
      </c>
      <c r="F7" s="12">
        <f>SUM(C7,D7)</f>
        <v>20.8</v>
      </c>
      <c r="G7" s="9"/>
      <c r="H7" s="10"/>
      <c r="I7" s="66"/>
      <c r="J7" s="10"/>
      <c r="K7" s="13"/>
    </row>
    <row r="8" spans="1:11" ht="15.75" x14ac:dyDescent="0.25">
      <c r="A8" s="17"/>
      <c r="B8" s="18" t="s">
        <v>36</v>
      </c>
      <c r="C8" s="19">
        <f>SUM(C5:C7)</f>
        <v>0</v>
      </c>
      <c r="D8" s="19">
        <f>SUM(D5:D7)</f>
        <v>34.700000000000003</v>
      </c>
      <c r="E8" s="20"/>
      <c r="F8" s="21">
        <f>SUM(C8,D8)</f>
        <v>34.700000000000003</v>
      </c>
      <c r="G8" s="22"/>
      <c r="H8" s="19">
        <f>SUM(H5:H7)</f>
        <v>0</v>
      </c>
      <c r="I8" s="20"/>
      <c r="J8" s="19">
        <f>SUM(J5:J7)</f>
        <v>0</v>
      </c>
      <c r="K8" s="23">
        <v>1.2</v>
      </c>
    </row>
    <row r="11" spans="1:11" ht="15.75" x14ac:dyDescent="0.25">
      <c r="B11" s="24" t="s">
        <v>158</v>
      </c>
      <c r="F11" s="25"/>
      <c r="G11" s="30" t="s">
        <v>157</v>
      </c>
      <c r="H11" s="31"/>
    </row>
    <row r="12" spans="1:11" x14ac:dyDescent="0.25">
      <c r="B12" s="24"/>
      <c r="F12" s="28" t="s">
        <v>39</v>
      </c>
      <c r="G12" s="29"/>
      <c r="H12" s="29"/>
    </row>
    <row r="13" spans="1:11" ht="15.75" x14ac:dyDescent="0.25">
      <c r="B13" s="24" t="s">
        <v>156</v>
      </c>
      <c r="F13" s="25"/>
      <c r="G13" s="30" t="s">
        <v>155</v>
      </c>
      <c r="H13" s="31"/>
    </row>
    <row r="14" spans="1:11" x14ac:dyDescent="0.25">
      <c r="F14" s="28" t="s">
        <v>39</v>
      </c>
      <c r="G14" s="29"/>
      <c r="H14" s="29"/>
    </row>
  </sheetData>
  <mergeCells count="10">
    <mergeCell ref="K3:K4"/>
    <mergeCell ref="A2:K2"/>
    <mergeCell ref="B1:J1"/>
    <mergeCell ref="C3:E3"/>
    <mergeCell ref="G13:H13"/>
    <mergeCell ref="G11:H11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74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21</vt:i4>
      </vt:variant>
    </vt:vector>
  </HeadingPairs>
  <TitlesOfParts>
    <vt:vector size="45" baseType="lpstr">
      <vt:lpstr>Олександрівська</vt:lpstr>
      <vt:lpstr>КМКЛШМД</vt:lpstr>
      <vt:lpstr>КМДКЛ №1</vt:lpstr>
      <vt:lpstr>КМДКЛ № 2</vt:lpstr>
      <vt:lpstr>КМДКЛ № 3. Солом.</vt:lpstr>
      <vt:lpstr>КМДКЛ№4.Солом.р-н</vt:lpstr>
      <vt:lpstr>КМДКЛ № 6</vt:lpstr>
      <vt:lpstr>КМДКЛ№7. Печерського р-н.</vt:lpstr>
      <vt:lpstr>КМДКЛ №8. Шевченк.р-н.</vt:lpstr>
      <vt:lpstr>КМДКЛ №9.Поділ.р-н.</vt:lpstr>
      <vt:lpstr>КМКЛ №1</vt:lpstr>
      <vt:lpstr>КМКЛ №2</vt:lpstr>
      <vt:lpstr>КМКЛ №3</vt:lpstr>
      <vt:lpstr>КМКЛ № 4</vt:lpstr>
      <vt:lpstr>КМКЛ №5</vt:lpstr>
      <vt:lpstr>КМКЛ № 6</vt:lpstr>
      <vt:lpstr>КМКЛ №7</vt:lpstr>
      <vt:lpstr>КМКЛ №8</vt:lpstr>
      <vt:lpstr>КМКЛ №9</vt:lpstr>
      <vt:lpstr>КМКЛ №10</vt:lpstr>
      <vt:lpstr>КМКЛ №12</vt:lpstr>
      <vt:lpstr>КМКЛ №15</vt:lpstr>
      <vt:lpstr>КМКЛ №18</vt:lpstr>
      <vt:lpstr>КМКЛ №11</vt:lpstr>
      <vt:lpstr>'КМКЛ № 6'!Print_Area</vt:lpstr>
      <vt:lpstr>'КМДКЛ № 2'!Область_печати</vt:lpstr>
      <vt:lpstr>'КМДКЛ № 3. Солом.'!Область_печати</vt:lpstr>
      <vt:lpstr>'КМДКЛ № 6'!Область_печати</vt:lpstr>
      <vt:lpstr>'КМДКЛ №1'!Область_печати</vt:lpstr>
      <vt:lpstr>'КМДКЛ №8. Шевченк.р-н.'!Область_печати</vt:lpstr>
      <vt:lpstr>'КМДКЛ №9.Поділ.р-н.'!Область_печати</vt:lpstr>
      <vt:lpstr>'КМДКЛ№4.Солом.р-н'!Область_печати</vt:lpstr>
      <vt:lpstr>'КМДКЛ№7. Печерського р-н.'!Область_печати</vt:lpstr>
      <vt:lpstr>'КМКЛ № 4'!Область_печати</vt:lpstr>
      <vt:lpstr>'КМКЛ №1'!Область_печати</vt:lpstr>
      <vt:lpstr>'КМКЛ №10'!Область_печати</vt:lpstr>
      <vt:lpstr>'КМКЛ №11'!Область_печати</vt:lpstr>
      <vt:lpstr>'КМКЛ №12'!Область_печати</vt:lpstr>
      <vt:lpstr>'КМКЛ №15'!Область_печати</vt:lpstr>
      <vt:lpstr>'КМКЛ №18'!Область_печати</vt:lpstr>
      <vt:lpstr>'КМКЛ №2'!Область_печати</vt:lpstr>
      <vt:lpstr>'КМКЛ №3'!Область_печати</vt:lpstr>
      <vt:lpstr>'КМКЛ №5'!Область_печати</vt:lpstr>
      <vt:lpstr>'КМКЛ №9'!Область_печати</vt:lpstr>
      <vt:lpstr>Олександрівська!Область_печати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Степанюк Віталій</dc:creator>
  <cp:lastModifiedBy>Степанюк Віталій</cp:lastModifiedBy>
  <dcterms:created xsi:type="dcterms:W3CDTF">2022-01-18T08:40:44Z</dcterms:created>
  <dcterms:modified xsi:type="dcterms:W3CDTF">2022-01-18T09:09:06Z</dcterms:modified>
</cp:coreProperties>
</file>