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500"/>
  </bookViews>
  <sheets>
    <sheet name="КМКЛШМ" sheetId="1" r:id="rId1"/>
    <sheet name="ОКЛ" sheetId="2" r:id="rId2"/>
    <sheet name="КМДКЛ №1" sheetId="3" r:id="rId3"/>
    <sheet name="КМДКЛ №2" sheetId="4" r:id="rId4"/>
    <sheet name="ДКЛ №3 Солом'янського" sheetId="5" r:id="rId5"/>
    <sheet name="ДКЛ №4 Солом'янського " sheetId="6" r:id="rId6"/>
    <sheet name="ДКЛ № 5" sheetId="7" r:id="rId7"/>
    <sheet name="ДКЛ №6" sheetId="8" r:id="rId8"/>
    <sheet name="ДКЛ №8 Шевченківського" sheetId="9" r:id="rId9"/>
    <sheet name="ДКЛ №9 Подільського" sheetId="10" r:id="rId10"/>
    <sheet name="КМКЛ №1" sheetId="11" r:id="rId11"/>
    <sheet name="КМКЛ №2" sheetId="12" r:id="rId12"/>
    <sheet name="КМКЛ №3" sheetId="13" r:id="rId13"/>
    <sheet name="КМКЛ №4" sheetId="14" r:id="rId14"/>
    <sheet name="КМКЛ №5" sheetId="15" r:id="rId15"/>
    <sheet name="КМКЛ №6" sheetId="16" r:id="rId16"/>
    <sheet name="КМКЛ №7" sheetId="17" r:id="rId17"/>
    <sheet name="КМКЛ №8" sheetId="18" r:id="rId18"/>
    <sheet name="КМКЛ №9" sheetId="19" r:id="rId19"/>
    <sheet name="КМКЛ №10" sheetId="20" r:id="rId20"/>
    <sheet name="КМКЛ №10 (2)" sheetId="21" r:id="rId21"/>
    <sheet name="КМКЛ №15" sheetId="22" r:id="rId22"/>
    <sheet name="КМКЛ №18" sheetId="23" r:id="rId23"/>
    <sheet name="КМКЛ №11" sheetId="24" r:id="rId24"/>
  </sheets>
  <definedNames>
    <definedName name="Print_Area" localSheetId="15">'КМКЛ №6'!$A$1:$K$32</definedName>
    <definedName name="_xlnm.Print_Area" localSheetId="6">'ДКЛ № 5'!$A$1:$K$56</definedName>
    <definedName name="_xlnm.Print_Area" localSheetId="4">'ДКЛ №3 Солом''янського'!$A$1:$K$14</definedName>
    <definedName name="_xlnm.Print_Area" localSheetId="5">'ДКЛ №4 Солом''янського '!$A$1:$K$56</definedName>
    <definedName name="_xlnm.Print_Area" localSheetId="7">'ДКЛ №6'!$A$1:$K$56</definedName>
    <definedName name="_xlnm.Print_Area" localSheetId="8">'ДКЛ №8 Шевченківського'!$A$1:$K$14</definedName>
    <definedName name="_xlnm.Print_Area" localSheetId="9">'ДКЛ №9 Подільського'!$A$1:$K$14</definedName>
    <definedName name="_xlnm.Print_Area" localSheetId="2">'КМДКЛ №1'!$A$1:$K$24</definedName>
    <definedName name="_xlnm.Print_Area" localSheetId="3">'КМДКЛ №2'!$A$1:$K$24</definedName>
    <definedName name="_xlnm.Print_Area" localSheetId="10">'КМКЛ №1'!$A$1:$K$34</definedName>
    <definedName name="_xlnm.Print_Area" localSheetId="19">'КМКЛ №10'!$A$1:$K$34</definedName>
    <definedName name="_xlnm.Print_Area" localSheetId="20">'КМКЛ №10 (2)'!$A$1:$K$56</definedName>
    <definedName name="_xlnm.Print_Area" localSheetId="23">'КМКЛ №11'!$A$1:$K$56</definedName>
    <definedName name="_xlnm.Print_Area" localSheetId="21">'КМКЛ №15'!$A$1:$K$32</definedName>
    <definedName name="_xlnm.Print_Area" localSheetId="22">'КМКЛ №18'!$A$1:$K$48</definedName>
    <definedName name="_xlnm.Print_Area" localSheetId="11">'КМКЛ №2'!$A$1:$K$58</definedName>
    <definedName name="_xlnm.Print_Area" localSheetId="12">'КМКЛ №3'!$A$1:$K$23</definedName>
    <definedName name="_xlnm.Print_Area" localSheetId="13">'КМКЛ №4'!$A$1:$K$34</definedName>
    <definedName name="_xlnm.Print_Area" localSheetId="14">'КМКЛ №5'!$A$1:$K$26</definedName>
    <definedName name="_xlnm.Print_Area" localSheetId="18">'КМКЛ №9'!$A$1:$K$56</definedName>
    <definedName name="_xlnm.Print_Area" localSheetId="0">КМКЛШМ!$A$1:$K$26</definedName>
    <definedName name="_xlnm.Print_Area" localSheetId="1">ОКЛ!$A$1:$K$28</definedName>
  </definedNames>
  <calcPr calcId="145621"/>
</workbook>
</file>

<file path=xl/calcChain.xml><?xml version="1.0" encoding="utf-8"?>
<calcChain xmlns="http://schemas.openxmlformats.org/spreadsheetml/2006/main">
  <c r="C5" i="24" l="1"/>
  <c r="F5" i="24" s="1"/>
  <c r="H5" i="24"/>
  <c r="H48" i="24" s="1"/>
  <c r="F6" i="24"/>
  <c r="H6" i="24"/>
  <c r="F7" i="24"/>
  <c r="H7" i="24"/>
  <c r="F8" i="24"/>
  <c r="H8" i="24"/>
  <c r="F9" i="24"/>
  <c r="H9" i="24"/>
  <c r="F10" i="24"/>
  <c r="H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C48" i="24"/>
  <c r="K48" i="24" s="1"/>
  <c r="D48" i="24"/>
  <c r="J48" i="24"/>
  <c r="F6" i="23"/>
  <c r="F7" i="23"/>
  <c r="F8" i="23"/>
  <c r="F9" i="23"/>
  <c r="F10" i="23"/>
  <c r="F11" i="23"/>
  <c r="F12" i="23"/>
  <c r="F13" i="23"/>
  <c r="I13" i="23"/>
  <c r="K13" i="23"/>
  <c r="D14" i="23"/>
  <c r="F14" i="23"/>
  <c r="K14" i="23" s="1"/>
  <c r="I14" i="23"/>
  <c r="F15" i="23"/>
  <c r="K15" i="23"/>
  <c r="F16" i="23"/>
  <c r="K16" i="23" s="1"/>
  <c r="F17" i="23"/>
  <c r="K17" i="23"/>
  <c r="F18" i="23"/>
  <c r="K18" i="23" s="1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C40" i="23"/>
  <c r="F40" i="23" s="1"/>
  <c r="D40" i="23"/>
  <c r="H40" i="23"/>
  <c r="J40" i="23"/>
  <c r="K40" i="23"/>
  <c r="F5" i="22"/>
  <c r="F7" i="22"/>
  <c r="F8" i="22"/>
  <c r="F9" i="22"/>
  <c r="F10" i="22"/>
  <c r="F11" i="22"/>
  <c r="F12" i="22"/>
  <c r="F13" i="22"/>
  <c r="J13" i="22" s="1"/>
  <c r="J24" i="22" s="1"/>
  <c r="I13" i="22"/>
  <c r="F14" i="22"/>
  <c r="I14" i="22"/>
  <c r="J14" i="22"/>
  <c r="F15" i="22"/>
  <c r="I15" i="22"/>
  <c r="J15" i="22"/>
  <c r="I16" i="22"/>
  <c r="J16" i="22"/>
  <c r="I17" i="22"/>
  <c r="J17" i="22"/>
  <c r="F18" i="22"/>
  <c r="J18" i="22" s="1"/>
  <c r="I18" i="22"/>
  <c r="F19" i="22"/>
  <c r="J19" i="22" s="1"/>
  <c r="I19" i="22"/>
  <c r="F20" i="22"/>
  <c r="I20" i="22"/>
  <c r="J20" i="22"/>
  <c r="F21" i="22"/>
  <c r="I21" i="22"/>
  <c r="J21" i="22"/>
  <c r="F22" i="22"/>
  <c r="I22" i="22"/>
  <c r="J22" i="22"/>
  <c r="F23" i="22"/>
  <c r="I23" i="22"/>
  <c r="C24" i="22"/>
  <c r="K24" i="22" s="1"/>
  <c r="D24" i="22"/>
  <c r="F24" i="22"/>
  <c r="H24" i="22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C48" i="21"/>
  <c r="F48" i="21" s="1"/>
  <c r="D48" i="21"/>
  <c r="H48" i="21"/>
  <c r="J48" i="21"/>
  <c r="K48" i="21"/>
  <c r="F48" i="24" l="1"/>
  <c r="F5" i="20"/>
  <c r="J5" i="20"/>
  <c r="F6" i="20"/>
  <c r="J6" i="20"/>
  <c r="J20" i="20" s="1"/>
  <c r="F7" i="20"/>
  <c r="J7" i="20"/>
  <c r="F8" i="20"/>
  <c r="J8" i="20"/>
  <c r="F9" i="20"/>
  <c r="J9" i="20"/>
  <c r="F10" i="20"/>
  <c r="J10" i="20"/>
  <c r="F11" i="20"/>
  <c r="J11" i="20"/>
  <c r="F12" i="20"/>
  <c r="F13" i="20"/>
  <c r="C20" i="20"/>
  <c r="D20" i="20"/>
  <c r="F20" i="20" s="1"/>
  <c r="H20" i="20"/>
  <c r="K20" i="20" s="1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C48" i="19"/>
  <c r="F48" i="19" s="1"/>
  <c r="D48" i="19"/>
  <c r="H48" i="19"/>
  <c r="J48" i="19"/>
  <c r="F5" i="17"/>
  <c r="F6" i="17"/>
  <c r="F7" i="17"/>
  <c r="F8" i="17"/>
  <c r="F9" i="17"/>
  <c r="F10" i="17"/>
  <c r="F11" i="17"/>
  <c r="F12" i="17"/>
  <c r="C13" i="17"/>
  <c r="F13" i="17" s="1"/>
  <c r="D13" i="17"/>
  <c r="H13" i="17"/>
  <c r="J13" i="17"/>
  <c r="K13" i="17"/>
  <c r="F5" i="16"/>
  <c r="F6" i="16"/>
  <c r="F7" i="16"/>
  <c r="F8" i="16"/>
  <c r="F9" i="16"/>
  <c r="F10" i="16"/>
  <c r="F11" i="16"/>
  <c r="F12" i="16"/>
  <c r="F13" i="16"/>
  <c r="F14" i="16"/>
  <c r="F15" i="16"/>
  <c r="F22" i="16"/>
  <c r="F23" i="16"/>
  <c r="C24" i="16"/>
  <c r="K24" i="16" s="1"/>
  <c r="D24" i="16"/>
  <c r="H24" i="16"/>
  <c r="J24" i="16"/>
  <c r="F5" i="15"/>
  <c r="J5" i="15"/>
  <c r="F6" i="15"/>
  <c r="J6" i="15"/>
  <c r="F7" i="15"/>
  <c r="J7" i="15"/>
  <c r="F8" i="15"/>
  <c r="J8" i="15"/>
  <c r="F9" i="15"/>
  <c r="J9" i="15"/>
  <c r="F10" i="15"/>
  <c r="J10" i="15"/>
  <c r="F11" i="15"/>
  <c r="J11" i="15"/>
  <c r="F12" i="15"/>
  <c r="J12" i="15"/>
  <c r="F13" i="15"/>
  <c r="J13" i="15"/>
  <c r="F14" i="15"/>
  <c r="J14" i="15"/>
  <c r="F15" i="15"/>
  <c r="C16" i="15"/>
  <c r="K16" i="15" s="1"/>
  <c r="D16" i="15"/>
  <c r="H16" i="15"/>
  <c r="J16" i="15"/>
  <c r="F5" i="14"/>
  <c r="I5" i="14"/>
  <c r="J5" i="14"/>
  <c r="F6" i="14"/>
  <c r="I6" i="14"/>
  <c r="J6" i="14"/>
  <c r="J26" i="14" s="1"/>
  <c r="F7" i="14"/>
  <c r="I7" i="14"/>
  <c r="J7" i="14"/>
  <c r="F8" i="14"/>
  <c r="I8" i="14"/>
  <c r="J8" i="14"/>
  <c r="F9" i="14"/>
  <c r="I9" i="14"/>
  <c r="J9" i="14"/>
  <c r="F10" i="14"/>
  <c r="I10" i="14"/>
  <c r="J10" i="14"/>
  <c r="F11" i="14"/>
  <c r="I11" i="14"/>
  <c r="J11" i="14"/>
  <c r="F12" i="14"/>
  <c r="I12" i="14"/>
  <c r="J12" i="14"/>
  <c r="F13" i="14"/>
  <c r="I13" i="14"/>
  <c r="J13" i="14"/>
  <c r="F14" i="14"/>
  <c r="I14" i="14"/>
  <c r="J14" i="14"/>
  <c r="F15" i="14"/>
  <c r="I15" i="14"/>
  <c r="J15" i="14"/>
  <c r="F16" i="14"/>
  <c r="I16" i="14"/>
  <c r="J16" i="14"/>
  <c r="F17" i="14"/>
  <c r="I17" i="14"/>
  <c r="J17" i="14"/>
  <c r="F18" i="14"/>
  <c r="J18" i="14"/>
  <c r="F19" i="14"/>
  <c r="J19" i="14"/>
  <c r="F20" i="14"/>
  <c r="J20" i="14"/>
  <c r="F21" i="14"/>
  <c r="J21" i="14"/>
  <c r="F22" i="14"/>
  <c r="J22" i="14"/>
  <c r="F23" i="14"/>
  <c r="J23" i="14"/>
  <c r="F24" i="14"/>
  <c r="J24" i="14"/>
  <c r="F25" i="14"/>
  <c r="C26" i="14"/>
  <c r="D26" i="14"/>
  <c r="F26" i="14"/>
  <c r="H26" i="14"/>
  <c r="K26" i="14" s="1"/>
  <c r="F5" i="13"/>
  <c r="F6" i="13"/>
  <c r="F7" i="13"/>
  <c r="F8" i="13"/>
  <c r="F9" i="13"/>
  <c r="F10" i="13"/>
  <c r="F11" i="13"/>
  <c r="F12" i="13"/>
  <c r="F13" i="13"/>
  <c r="F14" i="13"/>
  <c r="C15" i="13"/>
  <c r="K15" i="13" s="1"/>
  <c r="D15" i="13"/>
  <c r="F15" i="13"/>
  <c r="H15" i="13"/>
  <c r="J15" i="13"/>
  <c r="F5" i="12"/>
  <c r="D6" i="12"/>
  <c r="F6" i="12"/>
  <c r="F7" i="12"/>
  <c r="D8" i="12"/>
  <c r="F8" i="12" s="1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C50" i="12"/>
  <c r="F50" i="12" s="1"/>
  <c r="K50" i="12" s="1"/>
  <c r="D50" i="12"/>
  <c r="H50" i="12"/>
  <c r="J50" i="12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C26" i="11"/>
  <c r="F26" i="11" s="1"/>
  <c r="D26" i="11"/>
  <c r="H26" i="11"/>
  <c r="K26" i="11" s="1"/>
  <c r="J26" i="11"/>
  <c r="F5" i="10"/>
  <c r="C6" i="10"/>
  <c r="D6" i="10"/>
  <c r="F6" i="10"/>
  <c r="H6" i="10"/>
  <c r="K6" i="10" s="1"/>
  <c r="J6" i="10"/>
  <c r="F5" i="9"/>
  <c r="C6" i="9"/>
  <c r="D6" i="9"/>
  <c r="F6" i="9" s="1"/>
  <c r="H6" i="9"/>
  <c r="J6" i="9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C48" i="8"/>
  <c r="D48" i="8"/>
  <c r="F48" i="8"/>
  <c r="H48" i="8"/>
  <c r="J48" i="8"/>
  <c r="K48" i="8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C48" i="7"/>
  <c r="F48" i="7" s="1"/>
  <c r="D48" i="7"/>
  <c r="H48" i="7"/>
  <c r="J48" i="7"/>
  <c r="K48" i="7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C48" i="6"/>
  <c r="D48" i="6"/>
  <c r="F48" i="6"/>
  <c r="H48" i="6"/>
  <c r="J48" i="6"/>
  <c r="K48" i="6"/>
  <c r="F5" i="5"/>
  <c r="C6" i="5"/>
  <c r="D6" i="5"/>
  <c r="F6" i="5" s="1"/>
  <c r="H6" i="5"/>
  <c r="K6" i="5" s="1"/>
  <c r="J6" i="5"/>
  <c r="F24" i="16" l="1"/>
  <c r="F16" i="15"/>
  <c r="F5" i="3"/>
  <c r="F6" i="3"/>
  <c r="F7" i="3"/>
  <c r="F8" i="3"/>
  <c r="F9" i="3"/>
  <c r="F10" i="3"/>
  <c r="F11" i="3"/>
  <c r="F12" i="3"/>
  <c r="F13" i="3"/>
  <c r="F14" i="3"/>
  <c r="C16" i="3"/>
  <c r="F16" i="3" s="1"/>
  <c r="D16" i="3"/>
  <c r="H16" i="3"/>
  <c r="J16" i="3"/>
  <c r="C20" i="2"/>
  <c r="F20" i="2" s="1"/>
  <c r="D20" i="2"/>
  <c r="H20" i="2"/>
  <c r="J20" i="2"/>
  <c r="K16" i="3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C18" i="1"/>
  <c r="D18" i="1"/>
  <c r="H18" i="1"/>
  <c r="K18" i="1" s="1"/>
  <c r="J18" i="1"/>
  <c r="F18" i="1" l="1"/>
</calcChain>
</file>

<file path=xl/sharedStrings.xml><?xml version="1.0" encoding="utf-8"?>
<sst xmlns="http://schemas.openxmlformats.org/spreadsheetml/2006/main" count="1110" uniqueCount="403">
  <si>
    <t>(підпис)           (ініціали і прізвище) </t>
  </si>
  <si>
    <t>О.Я. Корінна</t>
  </si>
  <si>
    <t>В.о. Головний бухгалтер</t>
  </si>
  <si>
    <t>О.В.Береговий</t>
  </si>
  <si>
    <t>В.о.директора</t>
  </si>
  <si>
    <t>ВСЬОГО по закладу</t>
  </si>
  <si>
    <t xml:space="preserve">Апарати ШВЛ </t>
  </si>
  <si>
    <t>ТОВ Компанія Ютас</t>
  </si>
  <si>
    <t>Електрокардіографи</t>
  </si>
  <si>
    <t>Волонтери</t>
  </si>
  <si>
    <t>меблі медичні</t>
  </si>
  <si>
    <t>ТОВ Червоний Хрест</t>
  </si>
  <si>
    <t>виро.мед.призначення</t>
  </si>
  <si>
    <t>КП Фармація</t>
  </si>
  <si>
    <t>медикаменти</t>
  </si>
  <si>
    <t>бинт</t>
  </si>
  <si>
    <t>ТОВ Допомога-1</t>
  </si>
  <si>
    <t>кисень</t>
  </si>
  <si>
    <t>Лінде Газ</t>
  </si>
  <si>
    <t>Деснянського р-ну ОТЧХ в м.Києві</t>
  </si>
  <si>
    <t>Оптіма-фарм</t>
  </si>
  <si>
    <t>тести</t>
  </si>
  <si>
    <t>КНП "КМКЛ №5"</t>
  </si>
  <si>
    <t>КНП "КМПБ №2"</t>
  </si>
  <si>
    <t>ТОВ "МЦ "МТК"</t>
  </si>
  <si>
    <t>КНП "КМЦН та Д"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</si>
  <si>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</si>
  <si>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</si>
  <si>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</si>
  <si>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</si>
  <si>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</si>
  <si>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</si>
  <si>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</si>
  <si>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t>Використання закладом охорони здоров'я благодійних пожертв, отриманих у грошовій (товари і послуг) формі</t>
  </si>
  <si>
    <t>Всього отримано благодійних пожертв, тис. грн</t>
  </si>
  <si>
    <t>Благодійні пожертви, що були отримані закладом охорони здоров'я від фізичних та юридичних осіб</t>
  </si>
  <si>
    <t>Найменування юридичної особи (або позначення фізичної особи)</t>
  </si>
  <si>
    <t>№ пп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</si>
  <si>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</si>
  <si>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          Додаток до листа</t>
  </si>
  <si>
    <t xml:space="preserve"> </t>
  </si>
  <si>
    <t>Огурцова Г.В.</t>
  </si>
  <si>
    <t>Головний бухгалтер</t>
  </si>
  <si>
    <t>Антоненко  Л.П.</t>
  </si>
  <si>
    <t xml:space="preserve">Директор </t>
  </si>
  <si>
    <t>Фізична особа</t>
  </si>
  <si>
    <t>обладнання для харчоблоку</t>
  </si>
  <si>
    <t>Поліщук  В.М</t>
  </si>
  <si>
    <t>монітор пацієнта</t>
  </si>
  <si>
    <t>ТОВ"Укртехносинтез"</t>
  </si>
  <si>
    <t>матеріали</t>
  </si>
  <si>
    <t>Благодійна допомога</t>
  </si>
  <si>
    <t>ТОВ"Еквітестлаб"</t>
  </si>
  <si>
    <t>продукти харчування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</si>
  <si>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  пожертв від фізичних та юридичних осіб                                                                                                                                                     КНП "Олександрівська  клінічна  лікарня м.Києва"_  за_1___квартал__2022___року </t>
  </si>
  <si>
    <t>В.О.Шевченко</t>
  </si>
  <si>
    <t>О.І.Касьян</t>
  </si>
  <si>
    <t>Керівник установи</t>
  </si>
  <si>
    <t>Благ.внески(від батьків)</t>
  </si>
  <si>
    <t>Батьківські медикаменти</t>
  </si>
  <si>
    <t>КНП КМКГВВ</t>
  </si>
  <si>
    <t>Спілка Самаритян</t>
  </si>
  <si>
    <t>КМБД ім.Городецького</t>
  </si>
  <si>
    <t>КНП "КМКЛ №12"</t>
  </si>
  <si>
    <t>Золотоніська багатопрофільна лікарня ЗМР</t>
  </si>
  <si>
    <t>ДП "Мед.закупівлі України"</t>
  </si>
  <si>
    <t>База спец.мед.постач.</t>
  </si>
  <si>
    <t>КНП Київський міський центр крові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</si>
  <si>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____________</t>
    </r>
    <r>
      <rPr>
        <b/>
        <u/>
        <sz val="14"/>
        <color indexed="8"/>
        <rFont val="Times New Roman"/>
        <family val="1"/>
        <charset val="204"/>
      </rPr>
      <t>КНП "КМДКЛ №1"</t>
    </r>
    <r>
      <rPr>
        <b/>
        <sz val="14"/>
        <color indexed="8"/>
        <rFont val="Times New Roman"/>
        <family val="1"/>
        <charset val="204"/>
      </rPr>
      <t>__________________________за_</t>
    </r>
    <r>
      <rPr>
        <b/>
        <u/>
        <sz val="14"/>
        <color indexed="8"/>
        <rFont val="Times New Roman"/>
        <family val="1"/>
        <charset val="204"/>
      </rPr>
      <t>І</t>
    </r>
    <r>
      <rPr>
        <b/>
        <sz val="14"/>
        <color indexed="8"/>
        <rFont val="Times New Roman"/>
        <family val="1"/>
        <charset val="204"/>
      </rPr>
      <t>_квартал__</t>
    </r>
    <r>
      <rPr>
        <b/>
        <u/>
        <sz val="14"/>
        <color indexed="8"/>
        <rFont val="Times New Roman"/>
        <family val="1"/>
        <charset val="204"/>
      </rPr>
      <t>2022</t>
    </r>
    <r>
      <rPr>
        <b/>
        <sz val="14"/>
        <color indexed="8"/>
        <rFont val="Times New Roman"/>
        <family val="1"/>
        <charset val="204"/>
      </rPr>
      <t xml:space="preserve">__року </t>
    </r>
  </si>
  <si>
    <t>В.П.Задорожна</t>
  </si>
  <si>
    <t xml:space="preserve"> головногий бухгалтер</t>
  </si>
  <si>
    <t>А.С..Перевезенцев</t>
  </si>
  <si>
    <t>Директор</t>
  </si>
  <si>
    <t>залишок на 01.01.22р.18101,05</t>
  </si>
  <si>
    <t>послуги</t>
  </si>
  <si>
    <t>обладнання,сантех.товари</t>
  </si>
  <si>
    <t>Фізичні  особи</t>
  </si>
  <si>
    <t>прилади</t>
  </si>
  <si>
    <t>областной  центр харіти в червоному костелці</t>
  </si>
  <si>
    <t>медичні препарати</t>
  </si>
  <si>
    <t>КНП  КМПНЛ№2</t>
  </si>
  <si>
    <t>Фізична  особа</t>
  </si>
  <si>
    <t>Гемотрансфузійні засоби</t>
  </si>
  <si>
    <t>КНП Київський міський  центр крові</t>
  </si>
  <si>
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КНП    Київська міська дитяча   клінічна лікарня  №2 за  1 квартал 2022року.</t>
  </si>
  <si>
    <t>242 22 75</t>
  </si>
  <si>
    <t>Марія Андрусенко</t>
  </si>
  <si>
    <t>Е.А.БОДАК</t>
  </si>
  <si>
    <t>Т.І.КОРОТИЧ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</si>
  <si>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Комунальне некомерційне підприємство"Дитяча клінічна лікарня №3 Солом'янського району
 міста Києва за  І  квартал  2022  року </t>
  </si>
  <si>
    <t>О.М.Макаренко</t>
  </si>
  <si>
    <t>М.М.Каплун</t>
  </si>
  <si>
    <t>послуги з обслуговування басейну</t>
  </si>
  <si>
    <t>Вироби індивідуального захисту</t>
  </si>
  <si>
    <t>База спеціального медичного постачання</t>
  </si>
  <si>
    <t>Вироби медичного призначення</t>
  </si>
  <si>
    <t>КНП КДЦ Дніпровсько р-ну</t>
  </si>
  <si>
    <t>Лікарські засоби</t>
  </si>
  <si>
    <t>КНП МКЛ 12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</si>
  <si>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КНП Дитяча клінічна лікарня №4 Солом'янського району м.Києва  за  I квартал_2022 року </t>
  </si>
  <si>
    <t>knp_kmiacms@ukr.net</t>
  </si>
  <si>
    <t>О.РИБАЛКО</t>
  </si>
  <si>
    <t>О.ЛИСОВЕЦЬ</t>
  </si>
  <si>
    <t>Залишок на 01.01.2022 р.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</si>
  <si>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 КНП "ДКЛ № 5 м. Києва" __за_ перший __квартал _ 2022 __року </t>
  </si>
  <si>
    <t>Тонкопей О.П.</t>
  </si>
  <si>
    <t>Каргаполова О.В.</t>
  </si>
  <si>
    <t>малоцінні необоротні матеріальні активи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</si>
  <si>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КНП ДИТЯЧА КЛІНІЧНА ЛІКАРНЯ №6 м. КИЇВ                                                                                                                                  за_1___квартал_2022_року </t>
  </si>
  <si>
    <t>Н.В.Кривенко</t>
  </si>
  <si>
    <t xml:space="preserve"> В.о. головного  бухгалтера</t>
  </si>
  <si>
    <t>Т.В.Стеценко</t>
  </si>
  <si>
    <t>В.о. директора</t>
  </si>
  <si>
    <t xml:space="preserve">1.Diclofenac                                                                                                                               tbl 25mg №20er -10уп.                               2. Furosemid amp 20mg/2ml№5er-4уп.                               3.Nacl 0,9% lsg 250ml plast№10er physiologische-5уп.                                                                                                                                              4.Omeprazol  kps 40mg№50er-1уп.                             5.Ondansetron amp4mg 5er-2уп.                                     6.Otriven ntr 0,025%10ml  №1-7уп.                                                    7.Paracetamol inf 1000mg/100ml №10er-2уп.                                         8.Paracetamol supp 1000mg №10er-2уп.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</si>
  <si>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КНП "КМКЛ№12"     (розподіл)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</si>
  <si>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"Дитяча клінічна лікарня №8 Шевченківського району міста Києва   за 1 квартал 2022 року </t>
  </si>
  <si>
    <t>Л. В .ГУДЗЕНКО</t>
  </si>
  <si>
    <t>О. Т. КІРЄЄВА</t>
  </si>
  <si>
    <t>Фізичні особи</t>
  </si>
  <si>
    <r>
      <t xml:space="preserve">Залишок невикористаних грошових коштів, товарів та послуг на кінець звітного періоду,  </t>
    </r>
    <r>
      <rPr>
        <b/>
        <sz val="10"/>
        <color indexed="8"/>
        <rFont val="Times New Roman"/>
        <family val="1"/>
        <charset val="204"/>
      </rPr>
      <t>тис. грн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</si>
  <si>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"Дитяча клінічна лікарня № 9 Подільського району м. Києва"  за  I квартал  2022 року </t>
  </si>
  <si>
    <t>Ніщота І.М.</t>
  </si>
  <si>
    <t>Іванько О.В.</t>
  </si>
  <si>
    <t>препарати та компоненти крові</t>
  </si>
  <si>
    <t>КНП "Київський міський центр крові"</t>
  </si>
  <si>
    <t>від Волонтерів</t>
  </si>
  <si>
    <t>Господарчі товари</t>
  </si>
  <si>
    <t>КНП "КМКЛ № 18"</t>
  </si>
  <si>
    <t>Медичні товари</t>
  </si>
  <si>
    <t>Закарпатська ОО Товариства Червоного Хреста України</t>
  </si>
  <si>
    <t>Ліки без рецепта</t>
  </si>
  <si>
    <t>КНП "КМКЛ № 12"</t>
  </si>
  <si>
    <t>ВГО "Всеукраїнська рада реанімації та екстреної медичної допомоги"</t>
  </si>
  <si>
    <t>СП "Оптіма-Фарм" ЛТД</t>
  </si>
  <si>
    <t>Дарницька районна в м. Києві державна адміністрація</t>
  </si>
  <si>
    <t>ТОВ "Фармпротект"</t>
  </si>
  <si>
    <t>КНП Клінічна лікарня № 15 Подільського р-ну м. Києва</t>
  </si>
  <si>
    <t>КНП "КМКЛ № 5"</t>
  </si>
  <si>
    <t xml:space="preserve">                                                                                                                                                                                                              найменування закладу охорони здоров′я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</si>
  <si>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КНП "Київська міська клінічна лікарня №1"  за  1  квартал 2022 року </t>
  </si>
  <si>
    <t>С.О.Нежурбіда</t>
  </si>
  <si>
    <t>Т.В.Пехньо</t>
  </si>
  <si>
    <t>Послуги</t>
  </si>
  <si>
    <t>Медикаменти</t>
  </si>
  <si>
    <t>Товар</t>
  </si>
  <si>
    <t>благодійні внески</t>
  </si>
  <si>
    <t xml:space="preserve">продукти харчування </t>
  </si>
  <si>
    <t>Засоби медичного призначення</t>
  </si>
  <si>
    <t>БО"Благодійний фонд "ЛаВіта""</t>
  </si>
  <si>
    <t>кров та її компоненти</t>
  </si>
  <si>
    <t>Київський міський центр крові</t>
  </si>
  <si>
    <t>Тести,засіб деінфікуючий</t>
  </si>
  <si>
    <t>ГО "Центр соціального розвитку та підтримки здоров`я чоловіків"</t>
  </si>
  <si>
    <t>ТОВ "Медичний центр "М.Т.К."</t>
  </si>
  <si>
    <r>
      <t xml:space="preserve">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</si>
  <si>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клінічна лікарня №2 за І квартал 2022 року </t>
  </si>
  <si>
    <t>Кисельова І.В.</t>
  </si>
  <si>
    <t>Іващенко П.Б.</t>
  </si>
  <si>
    <t>Ліндегаз Україна ПРаТ</t>
  </si>
  <si>
    <t>Фізособи</t>
  </si>
  <si>
    <t>вироби медпризначення</t>
  </si>
  <si>
    <t>База СМП м.Києва</t>
  </si>
  <si>
    <t>КНП Київський пологовий будинок №2</t>
  </si>
  <si>
    <t>КНП КМКЛ№12</t>
  </si>
  <si>
    <t>ТОВ Медцентр МТК</t>
  </si>
  <si>
    <t>КНП КМЦ РЗН м.Києва від наслідків Чорнобильської катастрофи</t>
  </si>
  <si>
    <t>КНП КМЦ нефрології та діалізу</t>
  </si>
  <si>
    <t>КНП КМКЛ№5</t>
  </si>
  <si>
    <t>кровь</t>
  </si>
  <si>
    <t xml:space="preserve">МЦК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</si>
  <si>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КНП"Київська міська клінічна лікарня №3" за__1__квартал 2022 року </t>
  </si>
  <si>
    <t>мед.засоби</t>
  </si>
  <si>
    <t>ППО ДП ЗОД ПСАУ</t>
  </si>
  <si>
    <t>БФ "Твоя опора"</t>
  </si>
  <si>
    <t>ПАТ "Інфузія"</t>
  </si>
  <si>
    <t>ПрАТ "Фф"Дарниця"</t>
  </si>
  <si>
    <t>ОЗ+МНМА</t>
  </si>
  <si>
    <t>Громадянин України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</si>
  <si>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"КМКЛ № 4" за 1-й квартал  2022 року </t>
  </si>
  <si>
    <t>       (ініціали і прізвище) </t>
  </si>
  <si>
    <t xml:space="preserve">(підпис) </t>
  </si>
  <si>
    <t>О.С. Кульбовська</t>
  </si>
  <si>
    <t>Виконавець</t>
  </si>
  <si>
    <t>          (ініціали і прізвище) </t>
  </si>
  <si>
    <t>О.М. Сторожук</t>
  </si>
  <si>
    <t>В.Г. Казека</t>
  </si>
  <si>
    <t>харчування</t>
  </si>
  <si>
    <t>КНП"Київський міський центр крові"</t>
  </si>
  <si>
    <t>КП "Фармація"</t>
  </si>
  <si>
    <t>Мамедова Е.С.</t>
  </si>
  <si>
    <t>Єрмолаєвої З.А.</t>
  </si>
  <si>
    <t>КНП КМКЛ №18</t>
  </si>
  <si>
    <t>Європейське регіональне бюро ВОЗ</t>
  </si>
  <si>
    <t>БО"Всеукраїнська мережа людей,які живуть з ВІЛ/СНІД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</si>
  <si>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           КНП"Київська міська клінічна лікарня №5 за I квартал 2022 року </t>
  </si>
  <si>
    <t>Ніна ФЕЩЕНКО</t>
  </si>
  <si>
    <t>Вадим КРИЖЕВСЬКИЙ</t>
  </si>
  <si>
    <t>Апаратура для радіотерапії (Реабілітаційні пристрої)</t>
  </si>
  <si>
    <t>ЦЕНТР МЕДІАРЕФОРМИ, ГО</t>
  </si>
  <si>
    <t>Продукти харчування</t>
  </si>
  <si>
    <t>Термінал Starlink</t>
  </si>
  <si>
    <t xml:space="preserve">компаніяSpaceX  </t>
  </si>
  <si>
    <t>СПДФО Липко Володимер Святославович</t>
  </si>
  <si>
    <t>Устаткування (Набір нейрохірургічних інструментів  B/ BRAUN(61 предмет)</t>
  </si>
  <si>
    <t>Устаткування</t>
  </si>
  <si>
    <t>БЛАГОДІЙНА  ОРГАНІЗАЦІЯ  "100 відсотків життя.Імперіал Тобакко"</t>
  </si>
  <si>
    <t>Медичне устаткування</t>
  </si>
  <si>
    <t>ТОВ "ЄВРОШПОН- ТРЕЙД"</t>
  </si>
  <si>
    <t>Самчук Сергій</t>
  </si>
  <si>
    <t>Борсук Андрій</t>
  </si>
  <si>
    <t>Бензин</t>
  </si>
  <si>
    <t>SOCAR Energy Ukraine</t>
  </si>
  <si>
    <t>ТОВ "Бізнес Центр Фармація"</t>
  </si>
  <si>
    <t>Подільська р-нна організація Товариства Червоного Хреста Укр.</t>
  </si>
  <si>
    <t>Кьольн</t>
  </si>
  <si>
    <t>СП"Оптіма-Фарм,ЛТД"</t>
  </si>
  <si>
    <t>Усім волонтерським та благодійним організаціям.підприємствам"Громадянам України"</t>
  </si>
  <si>
    <t xml:space="preserve">ЦП МВС УКРАЇНИ </t>
  </si>
  <si>
    <t>ВСЕУКРАЇНСЬКА ГРОМАДСЬКА ОРГАНІЗАЦІЯ "ДОБРА ДОЛЯ"</t>
  </si>
  <si>
    <t>ДОЗ ВОКМР</t>
  </si>
  <si>
    <t>Благодійна організаціяРотарі в Украхні"</t>
  </si>
  <si>
    <t>Компоненти крові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</si>
  <si>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КНП "КМКЛ № 6"</t>
    </r>
    <r>
      <rPr>
        <b/>
        <sz val="14"/>
        <color indexed="8"/>
        <rFont val="Times New Roman"/>
        <family val="1"/>
        <charset val="204"/>
      </rPr>
      <t xml:space="preserve"> за </t>
    </r>
    <r>
      <rPr>
        <b/>
        <u/>
        <sz val="14"/>
        <color indexed="8"/>
        <rFont val="Times New Roman"/>
        <family val="1"/>
        <charset val="204"/>
      </rPr>
      <t>І</t>
    </r>
    <r>
      <rPr>
        <b/>
        <sz val="14"/>
        <color indexed="8"/>
        <rFont val="Times New Roman"/>
        <family val="1"/>
        <charset val="204"/>
      </rPr>
      <t xml:space="preserve"> квартал </t>
    </r>
    <r>
      <rPr>
        <b/>
        <u/>
        <sz val="14"/>
        <color indexed="8"/>
        <rFont val="Times New Roman"/>
        <family val="1"/>
        <charset val="204"/>
      </rPr>
      <t xml:space="preserve">2022 </t>
    </r>
    <r>
      <rPr>
        <b/>
        <sz val="14"/>
        <color indexed="8"/>
        <rFont val="Times New Roman"/>
        <family val="1"/>
        <charset val="204"/>
      </rPr>
      <t xml:space="preserve">року </t>
    </r>
  </si>
  <si>
    <t>О.В.Шевченка</t>
  </si>
  <si>
    <t>О.Я.Щербина</t>
  </si>
  <si>
    <t>Аптека НЦ</t>
  </si>
  <si>
    <t>вироби медичного призначення</t>
  </si>
  <si>
    <t>послуга</t>
  </si>
  <si>
    <t>ФОП Кудла</t>
  </si>
  <si>
    <t xml:space="preserve">пакет санітарний  для біологічних відходів </t>
  </si>
  <si>
    <t>СВОЇ БО БФ</t>
  </si>
  <si>
    <t xml:space="preserve">                                                                КНП   КИЇВСЬКА МІСЬКА КЛІНІЧНА ЛІКАРНЯ №7      за I  квартал  2022р.</t>
  </si>
  <si>
    <t xml:space="preserve">                      ІНФОРМАЦІЯ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клінічна лікарня №7  за IV квартал  2018 року </t>
  </si>
  <si>
    <t>А.І.Омельченко</t>
  </si>
  <si>
    <t>В.о.Головного  бухгалтера</t>
  </si>
  <si>
    <t>І.П.Хоменко</t>
  </si>
  <si>
    <t>ВСЬОГО:</t>
  </si>
  <si>
    <t>14.</t>
  </si>
  <si>
    <t>медикаменти,обладнання,інструментарій</t>
  </si>
  <si>
    <t>2220,2210,3110</t>
  </si>
  <si>
    <t>Юридичні особи</t>
  </si>
  <si>
    <t>10.</t>
  </si>
  <si>
    <t>ФО Грінько І.В.</t>
  </si>
  <si>
    <t>9.</t>
  </si>
  <si>
    <t>кисень мед.</t>
  </si>
  <si>
    <t>Фірма "Кріогенсервіс"</t>
  </si>
  <si>
    <t>8.</t>
  </si>
  <si>
    <t>ТОВ" Асіно Україна"</t>
  </si>
  <si>
    <t>7.</t>
  </si>
  <si>
    <t>ТОВ"Червоного Хреста України"</t>
  </si>
  <si>
    <t>6.</t>
  </si>
  <si>
    <t>ТОВЕкомед""</t>
  </si>
  <si>
    <t>5.</t>
  </si>
  <si>
    <t>ліжка,матраци</t>
  </si>
  <si>
    <t>МБФ "Калеб-Дінсте  "</t>
  </si>
  <si>
    <t>Оптима-Фарм ЛТД</t>
  </si>
  <si>
    <t>препарати крові</t>
  </si>
  <si>
    <t>КНП"КМЦК"</t>
  </si>
  <si>
    <t>побутова техніка,мед.обладнання</t>
  </si>
  <si>
    <r>
      <t xml:space="preserve">Сума,        </t>
    </r>
    <r>
      <rPr>
        <b/>
        <sz val="8"/>
        <color indexed="8"/>
        <rFont val="Times New Roman"/>
        <family val="1"/>
        <charset val="204"/>
      </rPr>
      <t xml:space="preserve">  тис. грн</t>
    </r>
  </si>
  <si>
    <r>
      <t>Сума,</t>
    </r>
    <r>
      <rPr>
        <b/>
        <sz val="8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</si>
  <si>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8"/>
        <color indexed="8"/>
        <rFont val="Times New Roman"/>
        <family val="1"/>
        <charset val="204"/>
      </rPr>
      <t xml:space="preserve"> тис. грн</t>
    </r>
  </si>
  <si>
    <r>
      <t>В грошовій формі,</t>
    </r>
    <r>
      <rPr>
        <b/>
        <sz val="8"/>
        <color indexed="8"/>
        <rFont val="Times New Roman"/>
        <family val="1"/>
        <charset val="204"/>
      </rPr>
      <t xml:space="preserve"> тис. грн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</si>
  <si>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8"/>
        <color indexed="8"/>
        <rFont val="Times New Roman"/>
        <family val="1"/>
        <charset val="204"/>
      </rPr>
      <t>тис. грн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</si>
  <si>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КНП Київської міської клінічної лікарні № 8 заІІ квартал 2020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</si>
  <si>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</t>
  </si>
  <si>
    <t xml:space="preserve">                        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КНП Київської міської клінічної лікарні № 8 за І квартал 2022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</si>
  <si>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Боклан Н. М.</t>
  </si>
  <si>
    <t>Валюк М. Д.</t>
  </si>
  <si>
    <t>2.</t>
  </si>
  <si>
    <t>1.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</si>
  <si>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Комунальне некомерційне підприємство "Київська міська клінічна лікарня №9" за І квартал  2022 року </t>
  </si>
  <si>
    <t>525-32-73</t>
  </si>
  <si>
    <t>Наталія КОХАНЕВИЧ</t>
  </si>
  <si>
    <t>Коханевич Н.</t>
  </si>
  <si>
    <t xml:space="preserve">Виконавець тел.525-32-73 </t>
  </si>
  <si>
    <t xml:space="preserve">        (ініціали і прізвище) </t>
  </si>
  <si>
    <t>Заступник головного бухгалтера</t>
  </si>
  <si>
    <t>Данило ДОБУШ</t>
  </si>
  <si>
    <t>Оренда кріоциліндра; аудит за сертиф.сист.упр."Системи управл.якістю"</t>
  </si>
  <si>
    <t>Тех.обслуговування та ремонт стерилізатора парового</t>
  </si>
  <si>
    <t>Прання білизни</t>
  </si>
  <si>
    <t>Реактиви</t>
  </si>
  <si>
    <t>Вивіска ПВХ з ламінув.</t>
  </si>
  <si>
    <t>ТОВ "СПОЖИВЧЦЕНТР"</t>
  </si>
  <si>
    <t>Бетадин; Лагоцид</t>
  </si>
  <si>
    <t>ТОВ "Гледфарм ЛТД"</t>
  </si>
  <si>
    <t>Шприци інсулінові</t>
  </si>
  <si>
    <t>ФОП Парафенко М.М.</t>
  </si>
  <si>
    <t>4.</t>
  </si>
  <si>
    <t>ТОВ "Асіно Україна"</t>
  </si>
  <si>
    <t>3.</t>
  </si>
  <si>
    <t>Меблі</t>
  </si>
  <si>
    <t>Б.Ф.ім."Святих безсеребрянників Косми і Доміана Рильських"</t>
  </si>
  <si>
    <t>Столи медичні</t>
  </si>
  <si>
    <t>Б.О. Міжнародного Б.Ф. "Сприяння розвитку медицини"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</si>
  <si>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</t>
    </r>
    <r>
      <rPr>
        <b/>
        <u/>
        <sz val="14"/>
        <color indexed="8"/>
        <rFont val="Times New Roman"/>
        <family val="1"/>
        <charset val="204"/>
      </rPr>
      <t xml:space="preserve">Київська міська клінічна лікарня № 10"   </t>
    </r>
    <r>
      <rPr>
        <b/>
        <sz val="14"/>
        <color indexed="8"/>
        <rFont val="Times New Roman"/>
        <family val="1"/>
        <charset val="204"/>
      </rPr>
      <t xml:space="preserve"> за </t>
    </r>
    <r>
      <rPr>
        <b/>
        <u/>
        <sz val="14"/>
        <color indexed="8"/>
        <rFont val="Times New Roman"/>
        <family val="1"/>
        <charset val="204"/>
      </rPr>
      <t>I</t>
    </r>
    <r>
      <rPr>
        <b/>
        <sz val="14"/>
        <color indexed="8"/>
        <rFont val="Times New Roman"/>
        <family val="1"/>
        <charset val="204"/>
      </rPr>
      <t xml:space="preserve"> квартал </t>
    </r>
    <r>
      <rPr>
        <b/>
        <u/>
        <sz val="14"/>
        <color indexed="8"/>
        <rFont val="Times New Roman"/>
        <family val="1"/>
        <charset val="204"/>
      </rPr>
      <t>2022</t>
    </r>
    <r>
      <rPr>
        <b/>
        <sz val="14"/>
        <color indexed="8"/>
        <rFont val="Times New Roman"/>
        <family val="1"/>
        <charset val="204"/>
      </rPr>
      <t xml:space="preserve"> року </t>
    </r>
  </si>
  <si>
    <t>Ольга ГОЛОВКОВА</t>
  </si>
  <si>
    <t>Таїсія ЛОБОДА</t>
  </si>
  <si>
    <t>Апарат ШВЛ</t>
  </si>
  <si>
    <t>Посольство України 
у Королівстві Швеція</t>
  </si>
  <si>
    <t>Система автоматична інфузійна</t>
  </si>
  <si>
    <t>ТОВ "Український
 медичний дім"</t>
  </si>
  <si>
    <t>Хліб, батон</t>
  </si>
  <si>
    <t>ТОВ "Перший
 столичниц хлібзавод"</t>
  </si>
  <si>
    <t>Батон</t>
  </si>
  <si>
    <t>ТОВ "ТД "Київхліб"</t>
  </si>
  <si>
    <t>Батон,хліб,  овочі</t>
  </si>
  <si>
    <t>ФОП Бараннік О.О.</t>
  </si>
  <si>
    <t>Шнур живлення</t>
  </si>
  <si>
    <t>Бланки листків непрацездатності</t>
  </si>
  <si>
    <t>КНП Київський
 міський центр медичної статистики"</t>
  </si>
  <si>
    <t>Кулер</t>
  </si>
  <si>
    <t>Фонарик, зарядний пристрій, вогнегсник</t>
  </si>
  <si>
    <t>Термометр, візок інвалідний, милиці</t>
  </si>
  <si>
    <t>Ендопротези кульшових суглобів</t>
  </si>
  <si>
    <t>Державне підприємство "Укрмедпостач"</t>
  </si>
  <si>
    <t>Фонд "Lepsze Niepolomice",
Польща</t>
  </si>
  <si>
    <t>Партія Ю.Тимошенко
 "Батьківщина"</t>
  </si>
  <si>
    <t>КНП "Психіатрія"</t>
  </si>
  <si>
    <t>ДП "Медичні закупівлі 
України"</t>
  </si>
  <si>
    <t>"Essen" Германія</t>
  </si>
  <si>
    <t>ПрАТ "Фірма Дарниця"</t>
  </si>
  <si>
    <t>ТОВ "CCI SUPPLY"</t>
  </si>
  <si>
    <t>виявлення коронавірусу методом ЗТПЛР</t>
  </si>
  <si>
    <t>ТОВ "АТ "Фармак"</t>
  </si>
  <si>
    <t>ТОВ НВП Вілан</t>
  </si>
  <si>
    <t>ТОВ Укрфармгруп</t>
  </si>
  <si>
    <t>КНП КМКЛ №3</t>
  </si>
  <si>
    <t>Швидкі експрес-тести. Медикаменти</t>
  </si>
  <si>
    <t>КНП КМКЛ №5</t>
  </si>
  <si>
    <t>КНП КМЦК</t>
  </si>
  <si>
    <t>Індивідуальний захист. 
Вакцина  COVID-19/
Медикаменти</t>
  </si>
  <si>
    <t>База  спеціального
 медичного постачанрня м.Києва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</si>
  <si>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Комунальне некомерційне підприємство "Київська міська клінічна лікарня №12" за І квартал 2022 року </t>
  </si>
  <si>
    <t>Половинник М. В.</t>
  </si>
  <si>
    <t>Мусієнко А. В.</t>
  </si>
  <si>
    <t>Термос армійський харчовий 30 л</t>
  </si>
  <si>
    <t xml:space="preserve">ПП "Гід" </t>
  </si>
  <si>
    <t>Аміназин розчин для інєкцій 25 мг/мл по 2 мл №10; Аміцил ліофілізатат для розчину для інєкцій по 1,0 г.; Аспаркам розчин для інєкцій по 5 мл №10; Вода для інєкцій, розчинник для перентерального застосування по 5 мл №10; Димедрол, розчин для інєкцій, 10 мг/мл по 1 мл №10; Кальцію хлорид , розчин для інєкцій 100 мг/мл по 10 мл №10; Нейроксон розчин для інєкцій 500мг/4 мл №10 та інш</t>
  </si>
  <si>
    <t>Корпорація "Артеріум"</t>
  </si>
  <si>
    <t>Ампіцилін, порошок для розчину для інєкцій по 1,0 г; Гентаміцину сульфат, розчин для інєкцій, 40 мг/мл по 2 мл №10; Гепафеп комбі порошок для розчину для інєкцій 1,0г/1,0г №1;Глюкоза розчин для інфузій, 50мг/мл по 200 мл; Лідокаїну гідрохлорид, розчин для інєкцій, 20 мг/мл по2 мл №10 та інш.</t>
  </si>
  <si>
    <t>Спирт етиловий 96% розчин для зовнішнього застосування 96% по  100 мл</t>
  </si>
  <si>
    <t xml:space="preserve">Засіб дезінфекційний для обробки рук "РУКОСЕПТ" по 50 мл </t>
  </si>
  <si>
    <t>Шприц інєкційний ARTERIUM 20 ml, двокомпонентний, стерильний, з голкою, 0,8мм*38мм; Шприц інєкційний ARTERIUM 10 ml, двокомпонентний, стерильний, з 2 голками, 0,7мм*38мм та 0,8 мм*38мм</t>
  </si>
  <si>
    <t>набір посуду "Подарунковий"</t>
  </si>
  <si>
    <t>Маслій А. А.</t>
  </si>
  <si>
    <t>Анальгін р-н д/ін 500 мг/мл 2 мл №10; Ніфедипін таб в/о 20 мг №50</t>
  </si>
  <si>
    <t>КНП "Київський міський пологовий будинок №2"</t>
  </si>
  <si>
    <t>Магнію сульфат р-н д/ін. 250 мг/мл 5 мл №10</t>
  </si>
  <si>
    <t>Швидкий тест для виявлення антитіл до вірусу імунодефіциту людини (ВІЛ); Експрес-тест ВІЛ-1.2.0, "Швидка відповідь" №1 складі індивідуальних упаковок, які містять тест-пристрій, піпетку та десикант, спиртових серветок; швидкий діагностичний тест на виявлення гепатиту С Bioline HCV, безпечні ланцети; швидкий діагностичний тест на виявлення гепатиту В HBsAg</t>
  </si>
  <si>
    <t>Громадська організація "Центр соціального розвитку та підтримки здоровя чоловіків"</t>
  </si>
  <si>
    <t>Нікорель 10 мг таб №60; Нікорель 20 мг таб №60</t>
  </si>
  <si>
    <t>ТОВ "АСІНО"</t>
  </si>
  <si>
    <t>послуги з програмного супроводу</t>
  </si>
  <si>
    <t>послуги з охорони бєкту</t>
  </si>
  <si>
    <t>послуги з ремонту металевого баку</t>
  </si>
  <si>
    <t>Послуги  з добров. Страхування майна; страхування здоровя; обовязкове особисте страх. Медичних та фарм. Працівн. На випадок інфікування ВІЛ</t>
  </si>
  <si>
    <t>послуги з заправки та відновлення картриджів</t>
  </si>
  <si>
    <t>Послуги з т/о модул. Індив. Теплопунктів</t>
  </si>
  <si>
    <t>послуги з технічного обслуговуваання дизель генератора</t>
  </si>
  <si>
    <t>Послуги телекомунікаційні та інтернет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</si>
  <si>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</si>
  <si>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"Клінічна лікарня №15 Полільського району міста Києва" за І квартал 2022 року </t>
  </si>
  <si>
    <t>Ю.П.Жук</t>
  </si>
  <si>
    <t>Л.В. Пилипченко</t>
  </si>
  <si>
    <t>Оплата інших енергоносіїв та інших комунальних послуг</t>
  </si>
  <si>
    <t>Оплата послуг (крім комунальних)</t>
  </si>
  <si>
    <t>Медикаменти та перев'язувальні  матеріали</t>
  </si>
  <si>
    <t>Предмети, матеріали,обладнання та інвентар</t>
  </si>
  <si>
    <t>ТОВ Фармпроект</t>
  </si>
  <si>
    <t>ТОВ НВП Хімек</t>
  </si>
  <si>
    <t>ТОВ Юкрейн</t>
  </si>
  <si>
    <t>ДП Мессер Україна</t>
  </si>
  <si>
    <t>ТОВ Діалог Діагностик</t>
  </si>
  <si>
    <t>БО 100 відсотків життя</t>
  </si>
  <si>
    <t>26.61</t>
  </si>
  <si>
    <t>СП "Оптима-Фарм,ЛТД"</t>
  </si>
  <si>
    <t>ТОВ "Медичний центр М.Т.К"</t>
  </si>
  <si>
    <t>будівельні матеріали</t>
  </si>
  <si>
    <t xml:space="preserve">господарські товари </t>
  </si>
  <si>
    <t>паливо</t>
  </si>
  <si>
    <t>Принтер HP</t>
  </si>
  <si>
    <t>Тюль</t>
  </si>
  <si>
    <t>Кондиціонер Midea</t>
  </si>
  <si>
    <t>Кондиціонер Smart Wey</t>
  </si>
  <si>
    <t>Система противопролежнева в комплекті(матрас)</t>
  </si>
  <si>
    <t>Крісло Байт/АМФ5 сітка чорна</t>
  </si>
  <si>
    <t>Стілець Ізо чорний  кожзам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</si>
  <si>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 xml:space="preserve">я </t>
    </r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</si>
  <si>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КНП "Київська міська клінічна лікарня №18" </t>
    </r>
    <r>
      <rPr>
        <b/>
        <sz val="14"/>
        <color indexed="8"/>
        <rFont val="Times New Roman"/>
        <family val="1"/>
        <charset val="204"/>
      </rPr>
      <t xml:space="preserve">за </t>
    </r>
    <r>
      <rPr>
        <b/>
        <u/>
        <sz val="14"/>
        <color indexed="8"/>
        <rFont val="Times New Roman"/>
        <family val="1"/>
        <charset val="204"/>
      </rPr>
      <t xml:space="preserve">I </t>
    </r>
    <r>
      <rPr>
        <b/>
        <sz val="14"/>
        <color indexed="8"/>
        <rFont val="Times New Roman"/>
        <family val="1"/>
        <charset val="204"/>
      </rPr>
      <t xml:space="preserve">квартал  </t>
    </r>
    <r>
      <rPr>
        <b/>
        <u/>
        <sz val="14"/>
        <color indexed="8"/>
        <rFont val="Times New Roman"/>
        <family val="1"/>
        <charset val="204"/>
      </rPr>
      <t>2022</t>
    </r>
    <r>
      <rPr>
        <b/>
        <sz val="14"/>
        <color indexed="8"/>
        <rFont val="Times New Roman"/>
        <family val="1"/>
        <charset val="204"/>
      </rPr>
      <t xml:space="preserve"> року </t>
    </r>
  </si>
  <si>
    <t>В.М.Колесник</t>
  </si>
  <si>
    <t>І.О.Калмикова</t>
  </si>
  <si>
    <t>реабілітаційний силовий тренажер</t>
  </si>
  <si>
    <t>бензиновий генератор</t>
  </si>
  <si>
    <t>жалюзи для вікон</t>
  </si>
  <si>
    <t>водонагрівач та електричні лампи розжарення</t>
  </si>
  <si>
    <t>кондиціонери AC Electric-7шт.</t>
  </si>
  <si>
    <t>паперові рушники та тримач для них</t>
  </si>
  <si>
    <r>
      <t>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</si>
  <si>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</t>
    </r>
    <r>
      <rPr>
        <b/>
        <i/>
        <sz val="14"/>
        <color indexed="8"/>
        <rFont val="Times New Roman"/>
        <family val="1"/>
        <charset val="204"/>
      </rPr>
      <t xml:space="preserve"> КНП "Київська міська клінічна лікарня № 11" за І-квартал 2022року </t>
    </r>
  </si>
  <si>
    <r>
      <t xml:space="preserve">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</si>
  <si>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Комунального некомерційного підприємства </t>
    </r>
    <r>
      <rPr>
        <b/>
        <u/>
        <sz val="14"/>
        <color indexed="8"/>
        <rFont val="Times New Roman"/>
        <family val="1"/>
        <charset val="204"/>
      </rPr>
      <t>"Київської міської клінічної лікарні швидкої медичної допомоги"</t>
    </r>
    <r>
      <rPr>
        <b/>
        <sz val="14"/>
        <color indexed="8"/>
        <rFont val="Times New Roman"/>
        <family val="1"/>
        <charset val="204"/>
      </rPr>
      <t xml:space="preserve">__за_1__квартал_2022___року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</si>
</sst>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0"/>
    <numFmt numFmtId="165" formatCode="#,##0.0000"/>
    <numFmt numFmtId="166" formatCode="#,##0.0"/>
    <numFmt numFmtId="167" formatCode="#,##0.00000"/>
    <numFmt numFmtId="168" formatCode="0.00000"/>
    <numFmt numFmtId="169" formatCode="0.000"/>
    <numFmt numFmtId="170" formatCode="0.0000"/>
  </numFmts>
  <fonts count="39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8" fillId="0" borderId="0"/>
    <xf numFmtId="0" fontId="22" fillId="0" borderId="0" applyNumberFormat="0" applyFill="0" applyBorder="0" applyAlignment="0" applyProtection="0"/>
    <xf numFmtId="0" fontId="1" fillId="0" borderId="0"/>
  </cellStyleXfs>
  <cellXfs count="255">
    <xf numFmtId="0" fontId="0" fillId="0" borderId="0" xfId="0"/>
    <xf numFmtId="0" fontId="2" fillId="0" borderId="0" xfId="1" applyFont="1" applyBorder="1" applyAlignment="1">
      <alignment horizontal="centerContinuous" vertical="top"/>
    </xf>
    <xf numFmtId="0" fontId="2" fillId="0" borderId="0" xfId="1" applyFont="1" applyAlignment="1">
      <alignment horizontal="centerContinuous" vertical="top"/>
    </xf>
    <xf numFmtId="0" fontId="4" fillId="0" borderId="1" xfId="1" applyFont="1" applyBorder="1" applyAlignment="1">
      <alignment horizontal="center"/>
    </xf>
    <xf numFmtId="0" fontId="5" fillId="0" borderId="0" xfId="0" applyFont="1"/>
    <xf numFmtId="4" fontId="6" fillId="2" borderId="2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/>
    <xf numFmtId="2" fontId="6" fillId="2" borderId="2" xfId="0" applyNumberFormat="1" applyFont="1" applyFill="1" applyBorder="1" applyAlignment="1">
      <alignment horizontal="center"/>
    </xf>
    <xf numFmtId="0" fontId="6" fillId="2" borderId="2" xfId="0" applyFont="1" applyFill="1" applyBorder="1"/>
    <xf numFmtId="0" fontId="8" fillId="0" borderId="2" xfId="0" applyFont="1" applyBorder="1"/>
    <xf numFmtId="4" fontId="6" fillId="0" borderId="2" xfId="0" applyNumberFormat="1" applyFont="1" applyBorder="1" applyAlignment="1">
      <alignment horizontal="center"/>
    </xf>
    <xf numFmtId="2" fontId="6" fillId="3" borderId="2" xfId="0" applyNumberFormat="1" applyFont="1" applyFill="1" applyBorder="1" applyAlignment="1">
      <alignment horizontal="center"/>
    </xf>
    <xf numFmtId="0" fontId="4" fillId="0" borderId="2" xfId="0" applyFont="1" applyBorder="1"/>
    <xf numFmtId="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left"/>
    </xf>
    <xf numFmtId="4" fontId="9" fillId="0" borderId="3" xfId="0" applyNumberFormat="1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/>
    <xf numFmtId="0" fontId="3" fillId="0" borderId="1" xfId="1" applyFont="1" applyBorder="1" applyAlignment="1">
      <alignment horizontal="center"/>
    </xf>
    <xf numFmtId="0" fontId="18" fillId="0" borderId="0" xfId="2"/>
    <xf numFmtId="0" fontId="18" fillId="0" borderId="1" xfId="2" applyBorder="1" applyAlignment="1"/>
    <xf numFmtId="0" fontId="5" fillId="0" borderId="0" xfId="2" applyFont="1"/>
    <xf numFmtId="4" fontId="6" fillId="2" borderId="2" xfId="2" applyNumberFormat="1" applyFont="1" applyFill="1" applyBorder="1" applyAlignment="1">
      <alignment horizontal="center"/>
    </xf>
    <xf numFmtId="4" fontId="7" fillId="2" borderId="2" xfId="2" applyNumberFormat="1" applyFont="1" applyFill="1" applyBorder="1" applyAlignment="1">
      <alignment horizontal="center"/>
    </xf>
    <xf numFmtId="0" fontId="8" fillId="2" borderId="2" xfId="2" applyFont="1" applyFill="1" applyBorder="1" applyAlignment="1">
      <alignment wrapText="1"/>
    </xf>
    <xf numFmtId="0" fontId="8" fillId="2" borderId="2" xfId="2" applyFont="1" applyFill="1" applyBorder="1"/>
    <xf numFmtId="2" fontId="6" fillId="2" borderId="2" xfId="2" applyNumberFormat="1" applyFont="1" applyFill="1" applyBorder="1" applyAlignment="1">
      <alignment horizontal="center"/>
    </xf>
    <xf numFmtId="0" fontId="6" fillId="2" borderId="2" xfId="2" applyFont="1" applyFill="1" applyBorder="1"/>
    <xf numFmtId="0" fontId="8" fillId="0" borderId="2" xfId="2" applyFont="1" applyBorder="1"/>
    <xf numFmtId="4" fontId="6" fillId="0" borderId="2" xfId="2" applyNumberFormat="1" applyFont="1" applyBorder="1" applyAlignment="1">
      <alignment horizontal="center"/>
    </xf>
    <xf numFmtId="4" fontId="9" fillId="0" borderId="2" xfId="2" applyNumberFormat="1" applyFont="1" applyBorder="1" applyAlignment="1">
      <alignment horizontal="center"/>
    </xf>
    <xf numFmtId="0" fontId="9" fillId="0" borderId="2" xfId="2" applyFont="1" applyBorder="1" applyAlignment="1">
      <alignment wrapText="1"/>
    </xf>
    <xf numFmtId="0" fontId="9" fillId="0" borderId="2" xfId="2" applyFont="1" applyBorder="1"/>
    <xf numFmtId="2" fontId="6" fillId="3" borderId="2" xfId="2" applyNumberFormat="1" applyFont="1" applyFill="1" applyBorder="1" applyAlignment="1">
      <alignment horizontal="center"/>
    </xf>
    <xf numFmtId="0" fontId="9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wrapText="1"/>
    </xf>
    <xf numFmtId="4" fontId="9" fillId="4" borderId="2" xfId="2" applyNumberFormat="1" applyFont="1" applyFill="1" applyBorder="1" applyAlignment="1">
      <alignment horizontal="center"/>
    </xf>
    <xf numFmtId="0" fontId="10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top" wrapText="1"/>
    </xf>
    <xf numFmtId="0" fontId="11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2" fillId="0" borderId="0" xfId="2" applyFont="1"/>
    <xf numFmtId="0" fontId="14" fillId="0" borderId="0" xfId="2" applyFont="1" applyBorder="1" applyAlignment="1">
      <alignment horizontal="center" vertical="center" wrapText="1"/>
    </xf>
    <xf numFmtId="4" fontId="18" fillId="0" borderId="0" xfId="2" applyNumberFormat="1"/>
    <xf numFmtId="4" fontId="8" fillId="0" borderId="2" xfId="2" applyNumberFormat="1" applyFont="1" applyBorder="1" applyAlignment="1">
      <alignment horizontal="center"/>
    </xf>
    <xf numFmtId="0" fontId="8" fillId="0" borderId="2" xfId="2" applyFont="1" applyBorder="1" applyAlignment="1">
      <alignment wrapText="1"/>
    </xf>
    <xf numFmtId="0" fontId="8" fillId="0" borderId="2" xfId="2" applyFont="1" applyBorder="1" applyAlignment="1">
      <alignment horizontal="center" vertical="center"/>
    </xf>
    <xf numFmtId="4" fontId="8" fillId="0" borderId="2" xfId="2" applyNumberFormat="1" applyFont="1" applyBorder="1" applyAlignment="1">
      <alignment horizontal="left"/>
    </xf>
    <xf numFmtId="0" fontId="9" fillId="0" borderId="2" xfId="2" applyFont="1" applyBorder="1" applyAlignment="1">
      <alignment horizontal="left"/>
    </xf>
    <xf numFmtId="4" fontId="9" fillId="0" borderId="2" xfId="2" applyNumberFormat="1" applyFont="1" applyBorder="1" applyAlignment="1">
      <alignment horizontal="left"/>
    </xf>
    <xf numFmtId="0" fontId="3" fillId="0" borderId="2" xfId="2" applyFont="1" applyBorder="1"/>
    <xf numFmtId="2" fontId="20" fillId="0" borderId="2" xfId="2" applyNumberFormat="1" applyFont="1" applyBorder="1" applyAlignment="1">
      <alignment horizontal="left"/>
    </xf>
    <xf numFmtId="0" fontId="3" fillId="0" borderId="2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/>
    </xf>
    <xf numFmtId="2" fontId="18" fillId="0" borderId="0" xfId="2" applyNumberFormat="1" applyAlignment="1">
      <alignment horizontal="left"/>
    </xf>
    <xf numFmtId="0" fontId="9" fillId="0" borderId="2" xfId="2" applyFont="1" applyBorder="1" applyAlignment="1">
      <alignment horizontal="left" vertical="center" wrapText="1"/>
    </xf>
    <xf numFmtId="4" fontId="0" fillId="0" borderId="0" xfId="0" applyNumberFormat="1"/>
    <xf numFmtId="0" fontId="15" fillId="0" borderId="3" xfId="0" applyFont="1" applyFill="1" applyBorder="1" applyAlignment="1">
      <alignment horizontal="left" vertical="justify" indent="2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left" vertical="justify" wrapText="1" indent="1"/>
    </xf>
    <xf numFmtId="0" fontId="9" fillId="0" borderId="2" xfId="0" applyFont="1" applyBorder="1" applyAlignment="1">
      <alignment horizontal="left" vertical="justify" indent="2"/>
    </xf>
    <xf numFmtId="0" fontId="14" fillId="0" borderId="2" xfId="0" applyFont="1" applyBorder="1" applyAlignment="1">
      <alignment horizontal="center" vertical="justify"/>
    </xf>
    <xf numFmtId="0" fontId="10" fillId="0" borderId="2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0" fillId="0" borderId="1" xfId="0" applyBorder="1" applyAlignment="1"/>
    <xf numFmtId="0" fontId="10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left" vertical="top"/>
    </xf>
    <xf numFmtId="0" fontId="15" fillId="0" borderId="0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8" fillId="0" borderId="1" xfId="2" applyBorder="1" applyAlignment="1"/>
    <xf numFmtId="0" fontId="10" fillId="0" borderId="2" xfId="2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4" fontId="6" fillId="2" borderId="5" xfId="2" applyNumberFormat="1" applyFont="1" applyFill="1" applyBorder="1" applyAlignment="1">
      <alignment horizontal="center"/>
    </xf>
    <xf numFmtId="4" fontId="7" fillId="2" borderId="5" xfId="2" applyNumberFormat="1" applyFont="1" applyFill="1" applyBorder="1" applyAlignment="1">
      <alignment horizontal="center"/>
    </xf>
    <xf numFmtId="0" fontId="8" fillId="2" borderId="5" xfId="2" applyFont="1" applyFill="1" applyBorder="1" applyAlignment="1">
      <alignment wrapText="1"/>
    </xf>
    <xf numFmtId="0" fontId="8" fillId="2" borderId="5" xfId="2" applyFont="1" applyFill="1" applyBorder="1"/>
    <xf numFmtId="2" fontId="6" fillId="2" borderId="5" xfId="2" applyNumberFormat="1" applyFont="1" applyFill="1" applyBorder="1" applyAlignment="1">
      <alignment horizontal="center"/>
    </xf>
    <xf numFmtId="0" fontId="6" fillId="2" borderId="5" xfId="2" applyFont="1" applyFill="1" applyBorder="1"/>
    <xf numFmtId="4" fontId="6" fillId="0" borderId="6" xfId="2" applyNumberFormat="1" applyFont="1" applyBorder="1" applyAlignment="1">
      <alignment horizontal="center"/>
    </xf>
    <xf numFmtId="4" fontId="9" fillId="0" borderId="6" xfId="2" applyNumberFormat="1" applyFont="1" applyBorder="1" applyAlignment="1">
      <alignment horizontal="center"/>
    </xf>
    <xf numFmtId="0" fontId="9" fillId="0" borderId="6" xfId="2" applyFont="1" applyFill="1" applyBorder="1" applyAlignment="1">
      <alignment wrapText="1"/>
    </xf>
    <xf numFmtId="0" fontId="9" fillId="0" borderId="6" xfId="2" applyFont="1" applyBorder="1"/>
    <xf numFmtId="2" fontId="6" fillId="3" borderId="6" xfId="2" applyNumberFormat="1" applyFont="1" applyFill="1" applyBorder="1" applyAlignment="1">
      <alignment horizontal="center"/>
    </xf>
    <xf numFmtId="0" fontId="9" fillId="0" borderId="6" xfId="2" applyFont="1" applyBorder="1" applyAlignment="1">
      <alignment wrapText="1"/>
    </xf>
    <xf numFmtId="0" fontId="9" fillId="0" borderId="7" xfId="2" applyFont="1" applyBorder="1"/>
    <xf numFmtId="0" fontId="9" fillId="0" borderId="0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9" fillId="0" borderId="2" xfId="2" applyFont="1" applyFill="1" applyBorder="1" applyAlignment="1">
      <alignment wrapText="1"/>
    </xf>
    <xf numFmtId="0" fontId="6" fillId="0" borderId="2" xfId="2" applyFont="1" applyBorder="1" applyAlignment="1">
      <alignment horizontal="center" vertical="center" wrapText="1"/>
    </xf>
    <xf numFmtId="0" fontId="22" fillId="0" borderId="0" xfId="3"/>
    <xf numFmtId="164" fontId="6" fillId="2" borderId="2" xfId="2" applyNumberFormat="1" applyFont="1" applyFill="1" applyBorder="1" applyAlignment="1">
      <alignment horizontal="center"/>
    </xf>
    <xf numFmtId="164" fontId="6" fillId="0" borderId="2" xfId="2" applyNumberFormat="1" applyFont="1" applyBorder="1" applyAlignment="1">
      <alignment horizontal="center"/>
    </xf>
    <xf numFmtId="2" fontId="6" fillId="3" borderId="2" xfId="2" applyNumberFormat="1" applyFont="1" applyFill="1" applyBorder="1" applyAlignment="1">
      <alignment horizontal="center" vertical="center"/>
    </xf>
    <xf numFmtId="0" fontId="9" fillId="0" borderId="2" xfId="2" applyFont="1" applyBorder="1" applyAlignment="1">
      <alignment vertical="top" wrapText="1"/>
    </xf>
    <xf numFmtId="4" fontId="9" fillId="0" borderId="2" xfId="2" applyNumberFormat="1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8" fillId="0" borderId="0" xfId="2" applyAlignment="1">
      <alignment horizontal="center" vertical="center" wrapText="1"/>
    </xf>
    <xf numFmtId="0" fontId="23" fillId="0" borderId="0" xfId="2" applyFont="1"/>
    <xf numFmtId="0" fontId="23" fillId="0" borderId="1" xfId="2" applyFont="1" applyBorder="1" applyAlignment="1"/>
    <xf numFmtId="0" fontId="9" fillId="2" borderId="2" xfId="2" applyFont="1" applyFill="1" applyBorder="1" applyAlignment="1">
      <alignment wrapText="1"/>
    </xf>
    <xf numFmtId="0" fontId="9" fillId="2" borderId="2" xfId="2" applyFont="1" applyFill="1" applyBorder="1"/>
    <xf numFmtId="4" fontId="9" fillId="5" borderId="2" xfId="2" applyNumberFormat="1" applyFont="1" applyFill="1" applyBorder="1" applyAlignment="1">
      <alignment horizontal="center"/>
    </xf>
    <xf numFmtId="164" fontId="9" fillId="0" borderId="2" xfId="2" applyNumberFormat="1" applyFont="1" applyBorder="1" applyAlignment="1">
      <alignment horizontal="center"/>
    </xf>
    <xf numFmtId="4" fontId="6" fillId="0" borderId="2" xfId="2" applyNumberFormat="1" applyFont="1" applyBorder="1" applyAlignment="1">
      <alignment horizontal="center" vertical="center"/>
    </xf>
    <xf numFmtId="165" fontId="9" fillId="0" borderId="2" xfId="2" applyNumberFormat="1" applyFont="1" applyBorder="1" applyAlignment="1">
      <alignment horizontal="center"/>
    </xf>
    <xf numFmtId="0" fontId="9" fillId="0" borderId="2" xfId="2" applyFont="1" applyBorder="1" applyAlignment="1">
      <alignment vertical="center" wrapText="1"/>
    </xf>
    <xf numFmtId="166" fontId="9" fillId="0" borderId="2" xfId="2" applyNumberFormat="1" applyFont="1" applyBorder="1" applyAlignment="1">
      <alignment horizontal="center"/>
    </xf>
    <xf numFmtId="167" fontId="9" fillId="0" borderId="2" xfId="2" applyNumberFormat="1" applyFont="1" applyBorder="1" applyAlignment="1">
      <alignment horizontal="center"/>
    </xf>
    <xf numFmtId="166" fontId="9" fillId="0" borderId="2" xfId="2" applyNumberFormat="1" applyFont="1" applyBorder="1" applyAlignment="1">
      <alignment horizontal="center" vertical="center"/>
    </xf>
    <xf numFmtId="166" fontId="6" fillId="0" borderId="2" xfId="2" applyNumberFormat="1" applyFont="1" applyBorder="1" applyAlignment="1">
      <alignment horizontal="center"/>
    </xf>
    <xf numFmtId="167" fontId="6" fillId="0" borderId="2" xfId="2" applyNumberFormat="1" applyFont="1" applyBorder="1" applyAlignment="1">
      <alignment horizontal="center" vertical="center"/>
    </xf>
    <xf numFmtId="168" fontId="6" fillId="3" borderId="2" xfId="2" applyNumberFormat="1" applyFont="1" applyFill="1" applyBorder="1" applyAlignment="1">
      <alignment horizontal="center"/>
    </xf>
    <xf numFmtId="167" fontId="9" fillId="0" borderId="2" xfId="2" applyNumberFormat="1" applyFont="1" applyBorder="1" applyAlignment="1">
      <alignment horizontal="center" vertical="center"/>
    </xf>
    <xf numFmtId="167" fontId="18" fillId="0" borderId="0" xfId="2" applyNumberFormat="1"/>
    <xf numFmtId="168" fontId="6" fillId="3" borderId="2" xfId="2" applyNumberFormat="1" applyFont="1" applyFill="1" applyBorder="1" applyAlignment="1">
      <alignment horizontal="center" vertical="center"/>
    </xf>
    <xf numFmtId="164" fontId="9" fillId="0" borderId="2" xfId="2" applyNumberFormat="1" applyFont="1" applyBorder="1" applyAlignment="1">
      <alignment horizontal="center" vertical="center"/>
    </xf>
    <xf numFmtId="169" fontId="6" fillId="3" borderId="2" xfId="2" applyNumberFormat="1" applyFont="1" applyFill="1" applyBorder="1" applyAlignment="1">
      <alignment horizontal="center" vertical="center"/>
    </xf>
    <xf numFmtId="0" fontId="19" fillId="0" borderId="2" xfId="2" applyFont="1" applyBorder="1" applyAlignment="1">
      <alignment vertical="center" wrapText="1"/>
    </xf>
    <xf numFmtId="170" fontId="6" fillId="3" borderId="2" xfId="2" applyNumberFormat="1" applyFont="1" applyFill="1" applyBorder="1" applyAlignment="1">
      <alignment horizontal="center" vertical="center"/>
    </xf>
    <xf numFmtId="166" fontId="9" fillId="0" borderId="2" xfId="2" applyNumberFormat="1" applyFont="1" applyBorder="1" applyAlignment="1">
      <alignment horizontal="center" vertical="center" wrapText="1"/>
    </xf>
    <xf numFmtId="169" fontId="6" fillId="3" borderId="2" xfId="2" applyNumberFormat="1" applyFont="1" applyFill="1" applyBorder="1" applyAlignment="1">
      <alignment horizontal="center"/>
    </xf>
    <xf numFmtId="0" fontId="23" fillId="0" borderId="5" xfId="2" applyFont="1" applyBorder="1" applyAlignment="1">
      <alignment vertical="center" wrapText="1"/>
    </xf>
    <xf numFmtId="165" fontId="18" fillId="0" borderId="0" xfId="2" applyNumberFormat="1"/>
    <xf numFmtId="165" fontId="9" fillId="0" borderId="2" xfId="2" applyNumberFormat="1" applyFont="1" applyBorder="1" applyAlignment="1">
      <alignment horizontal="center" vertical="center"/>
    </xf>
    <xf numFmtId="0" fontId="23" fillId="0" borderId="2" xfId="2" applyFont="1" applyBorder="1" applyAlignment="1">
      <alignment vertical="center" wrapText="1"/>
    </xf>
    <xf numFmtId="0" fontId="8" fillId="0" borderId="2" xfId="2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2" fillId="0" borderId="8" xfId="1" applyFont="1" applyBorder="1" applyAlignment="1">
      <alignment horizontal="center" vertical="top"/>
    </xf>
    <xf numFmtId="0" fontId="24" fillId="0" borderId="8" xfId="2" applyFont="1" applyBorder="1" applyAlignment="1">
      <alignment horizontal="right"/>
    </xf>
    <xf numFmtId="0" fontId="18" fillId="0" borderId="1" xfId="2" applyBorder="1" applyAlignment="1">
      <alignment horizontal="center"/>
    </xf>
    <xf numFmtId="0" fontId="24" fillId="0" borderId="0" xfId="2" applyFont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4" fontId="9" fillId="0" borderId="2" xfId="2" applyNumberFormat="1" applyFont="1" applyFill="1" applyBorder="1" applyAlignment="1">
      <alignment horizontal="center"/>
    </xf>
    <xf numFmtId="0" fontId="18" fillId="0" borderId="0" xfId="2" applyAlignment="1">
      <alignment wrapText="1"/>
    </xf>
    <xf numFmtId="0" fontId="5" fillId="0" borderId="0" xfId="2" applyFont="1" applyAlignment="1">
      <alignment wrapText="1"/>
    </xf>
    <xf numFmtId="0" fontId="6" fillId="2" borderId="2" xfId="2" applyFont="1" applyFill="1" applyBorder="1" applyAlignment="1">
      <alignment wrapText="1"/>
    </xf>
    <xf numFmtId="4" fontId="6" fillId="0" borderId="2" xfId="2" applyNumberFormat="1" applyFont="1" applyBorder="1" applyAlignment="1">
      <alignment horizontal="center" wrapText="1"/>
    </xf>
    <xf numFmtId="4" fontId="9" fillId="0" borderId="2" xfId="2" applyNumberFormat="1" applyFont="1" applyBorder="1" applyAlignment="1">
      <alignment horizontal="center" wrapText="1"/>
    </xf>
    <xf numFmtId="2" fontId="6" fillId="3" borderId="2" xfId="2" applyNumberFormat="1" applyFont="1" applyFill="1" applyBorder="1" applyAlignment="1">
      <alignment horizontal="center" wrapText="1"/>
    </xf>
    <xf numFmtId="0" fontId="18" fillId="0" borderId="2" xfId="2" applyBorder="1" applyAlignment="1">
      <alignment wrapText="1"/>
    </xf>
    <xf numFmtId="4" fontId="9" fillId="5" borderId="2" xfId="2" applyNumberFormat="1" applyFont="1" applyFill="1" applyBorder="1" applyAlignment="1">
      <alignment horizontal="center" wrapText="1"/>
    </xf>
    <xf numFmtId="0" fontId="12" fillId="0" borderId="1" xfId="2" applyFont="1" applyBorder="1" applyAlignment="1">
      <alignment horizontal="left" vertical="top" wrapText="1"/>
    </xf>
    <xf numFmtId="0" fontId="25" fillId="0" borderId="0" xfId="2" applyFont="1" applyBorder="1" applyAlignment="1">
      <alignment horizontal="center" vertical="center" wrapText="1"/>
    </xf>
    <xf numFmtId="4" fontId="11" fillId="2" borderId="2" xfId="2" applyNumberFormat="1" applyFont="1" applyFill="1" applyBorder="1" applyAlignment="1">
      <alignment horizontal="center"/>
    </xf>
    <xf numFmtId="4" fontId="26" fillId="2" borderId="2" xfId="2" applyNumberFormat="1" applyFont="1" applyFill="1" applyBorder="1" applyAlignment="1">
      <alignment horizontal="center"/>
    </xf>
    <xf numFmtId="0" fontId="27" fillId="2" borderId="2" xfId="2" applyFont="1" applyFill="1" applyBorder="1" applyAlignment="1">
      <alignment wrapText="1"/>
    </xf>
    <xf numFmtId="0" fontId="27" fillId="2" borderId="2" xfId="2" applyFont="1" applyFill="1" applyBorder="1"/>
    <xf numFmtId="2" fontId="11" fillId="2" borderId="2" xfId="2" applyNumberFormat="1" applyFont="1" applyFill="1" applyBorder="1" applyAlignment="1">
      <alignment horizontal="center"/>
    </xf>
    <xf numFmtId="0" fontId="11" fillId="2" borderId="2" xfId="2" applyFont="1" applyFill="1" applyBorder="1"/>
    <xf numFmtId="0" fontId="27" fillId="0" borderId="2" xfId="2" applyFont="1" applyBorder="1"/>
    <xf numFmtId="4" fontId="11" fillId="0" borderId="2" xfId="2" applyNumberFormat="1" applyFont="1" applyBorder="1" applyAlignment="1">
      <alignment horizontal="center"/>
    </xf>
    <xf numFmtId="4" fontId="27" fillId="0" borderId="2" xfId="2" applyNumberFormat="1" applyFont="1" applyBorder="1" applyAlignment="1">
      <alignment horizontal="center"/>
    </xf>
    <xf numFmtId="0" fontId="27" fillId="0" borderId="2" xfId="2" applyFont="1" applyBorder="1" applyAlignment="1">
      <alignment wrapText="1"/>
    </xf>
    <xf numFmtId="2" fontId="11" fillId="3" borderId="2" xfId="2" applyNumberFormat="1" applyFont="1" applyFill="1" applyBorder="1" applyAlignment="1">
      <alignment horizontal="center"/>
    </xf>
    <xf numFmtId="0" fontId="27" fillId="0" borderId="2" xfId="2" applyFont="1" applyBorder="1" applyAlignment="1">
      <alignment horizontal="center" vertical="center"/>
    </xf>
    <xf numFmtId="4" fontId="10" fillId="0" borderId="2" xfId="2" applyNumberFormat="1" applyFont="1" applyBorder="1" applyAlignment="1">
      <alignment horizontal="center"/>
    </xf>
    <xf numFmtId="0" fontId="10" fillId="0" borderId="2" xfId="2" applyFont="1" applyBorder="1" applyAlignment="1">
      <alignment wrapText="1"/>
    </xf>
    <xf numFmtId="0" fontId="10" fillId="0" borderId="2" xfId="2" applyFont="1" applyBorder="1" applyAlignment="1">
      <alignment horizontal="center" vertical="center"/>
    </xf>
    <xf numFmtId="0" fontId="10" fillId="0" borderId="2" xfId="2" applyFont="1" applyBorder="1"/>
    <xf numFmtId="0" fontId="14" fillId="0" borderId="1" xfId="2" applyFont="1" applyBorder="1" applyAlignment="1">
      <alignment horizontal="left" vertical="top"/>
    </xf>
    <xf numFmtId="0" fontId="15" fillId="0" borderId="1" xfId="2" applyFont="1" applyBorder="1" applyAlignment="1">
      <alignment horizontal="left" vertical="top"/>
    </xf>
    <xf numFmtId="0" fontId="14" fillId="0" borderId="0" xfId="2" applyFont="1"/>
    <xf numFmtId="0" fontId="28" fillId="0" borderId="0" xfId="2" applyFont="1"/>
    <xf numFmtId="0" fontId="15" fillId="0" borderId="0" xfId="2" applyFont="1" applyBorder="1" applyAlignment="1">
      <alignment vertical="center"/>
    </xf>
    <xf numFmtId="0" fontId="1" fillId="0" borderId="0" xfId="4"/>
    <xf numFmtId="0" fontId="1" fillId="0" borderId="0" xfId="4" applyFont="1"/>
    <xf numFmtId="0" fontId="29" fillId="0" borderId="0" xfId="1" applyFont="1" applyBorder="1" applyAlignment="1">
      <alignment horizontal="centerContinuous" vertical="top"/>
    </xf>
    <xf numFmtId="0" fontId="29" fillId="0" borderId="0" xfId="1" applyFont="1" applyAlignment="1">
      <alignment horizontal="centerContinuous" vertical="top"/>
    </xf>
    <xf numFmtId="0" fontId="30" fillId="0" borderId="0" xfId="4" applyFont="1"/>
    <xf numFmtId="0" fontId="30" fillId="0" borderId="0" xfId="1" applyFont="1" applyBorder="1" applyAlignment="1">
      <alignment horizontal="center"/>
    </xf>
    <xf numFmtId="0" fontId="31" fillId="0" borderId="0" xfId="4" applyFont="1"/>
    <xf numFmtId="4" fontId="11" fillId="2" borderId="2" xfId="4" applyNumberFormat="1" applyFont="1" applyFill="1" applyBorder="1" applyAlignment="1">
      <alignment horizontal="center"/>
    </xf>
    <xf numFmtId="2" fontId="11" fillId="2" borderId="2" xfId="4" applyNumberFormat="1" applyFont="1" applyFill="1" applyBorder="1" applyAlignment="1">
      <alignment horizontal="center"/>
    </xf>
    <xf numFmtId="0" fontId="27" fillId="2" borderId="2" xfId="4" applyFont="1" applyFill="1" applyBorder="1" applyAlignment="1">
      <alignment wrapText="1"/>
    </xf>
    <xf numFmtId="4" fontId="26" fillId="2" borderId="2" xfId="4" applyNumberFormat="1" applyFont="1" applyFill="1" applyBorder="1" applyAlignment="1">
      <alignment horizontal="center"/>
    </xf>
    <xf numFmtId="0" fontId="27" fillId="2" borderId="2" xfId="4" applyFont="1" applyFill="1" applyBorder="1"/>
    <xf numFmtId="0" fontId="11" fillId="2" borderId="2" xfId="4" applyFont="1" applyFill="1" applyBorder="1"/>
    <xf numFmtId="0" fontId="9" fillId="0" borderId="2" xfId="4" applyFont="1" applyBorder="1" applyAlignment="1">
      <alignment horizontal="center" vertical="center" wrapText="1"/>
    </xf>
    <xf numFmtId="4" fontId="11" fillId="0" borderId="2" xfId="4" applyNumberFormat="1" applyFont="1" applyBorder="1" applyAlignment="1">
      <alignment horizontal="center"/>
    </xf>
    <xf numFmtId="2" fontId="11" fillId="3" borderId="2" xfId="4" applyNumberFormat="1" applyFont="1" applyFill="1" applyBorder="1" applyAlignment="1">
      <alignment horizontal="center"/>
    </xf>
    <xf numFmtId="0" fontId="10" fillId="0" borderId="2" xfId="4" applyFont="1" applyBorder="1" applyAlignment="1">
      <alignment horizontal="left" vertical="center" wrapText="1"/>
    </xf>
    <xf numFmtId="4" fontId="10" fillId="0" borderId="2" xfId="4" applyNumberFormat="1" applyFont="1" applyBorder="1" applyAlignment="1">
      <alignment horizontal="center"/>
    </xf>
    <xf numFmtId="1" fontId="10" fillId="0" borderId="2" xfId="4" applyNumberFormat="1" applyFont="1" applyBorder="1" applyAlignment="1">
      <alignment horizontal="center" vertical="center"/>
    </xf>
    <xf numFmtId="0" fontId="19" fillId="0" borderId="2" xfId="4" applyFont="1" applyBorder="1" applyAlignment="1">
      <alignment wrapText="1"/>
    </xf>
    <xf numFmtId="0" fontId="10" fillId="0" borderId="2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top" wrapText="1"/>
    </xf>
    <xf numFmtId="0" fontId="12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top" wrapText="1"/>
    </xf>
    <xf numFmtId="0" fontId="32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center" wrapText="1"/>
    </xf>
    <xf numFmtId="0" fontId="12" fillId="0" borderId="0" xfId="4" applyFont="1"/>
    <xf numFmtId="0" fontId="14" fillId="0" borderId="0" xfId="4" applyFont="1" applyBorder="1" applyAlignment="1">
      <alignment horizontal="center" vertical="center" wrapText="1"/>
    </xf>
    <xf numFmtId="0" fontId="15" fillId="0" borderId="0" xfId="4" applyFont="1" applyBorder="1" applyAlignment="1">
      <alignment horizontal="center" vertical="center" wrapText="1"/>
    </xf>
    <xf numFmtId="0" fontId="17" fillId="0" borderId="0" xfId="4" applyFont="1" applyAlignment="1">
      <alignment vertical="top"/>
    </xf>
    <xf numFmtId="0" fontId="12" fillId="0" borderId="1" xfId="4" applyFont="1" applyBorder="1" applyAlignment="1">
      <alignment horizontal="left" vertical="top"/>
    </xf>
    <xf numFmtId="0" fontId="12" fillId="0" borderId="0" xfId="2" applyFont="1" applyFill="1" applyBorder="1" applyAlignment="1">
      <alignment wrapText="1"/>
    </xf>
    <xf numFmtId="4" fontId="9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18" fillId="0" borderId="0" xfId="2" applyBorder="1"/>
    <xf numFmtId="0" fontId="18" fillId="0" borderId="8" xfId="2" applyBorder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33" fillId="0" borderId="1" xfId="1" applyFont="1" applyBorder="1" applyAlignment="1">
      <alignment horizontal="center"/>
    </xf>
    <xf numFmtId="0" fontId="34" fillId="0" borderId="0" xfId="2" applyFont="1"/>
    <xf numFmtId="0" fontId="8" fillId="0" borderId="0" xfId="2" applyFont="1" applyBorder="1"/>
    <xf numFmtId="0" fontId="20" fillId="0" borderId="2" xfId="2" applyFont="1" applyBorder="1" applyAlignment="1">
      <alignment horizontal="left" vertical="center" wrapText="1"/>
    </xf>
    <xf numFmtId="4" fontId="9" fillId="0" borderId="2" xfId="2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12" fillId="0" borderId="2" xfId="2" applyFont="1" applyBorder="1" applyAlignment="1">
      <alignment wrapText="1"/>
    </xf>
    <xf numFmtId="0" fontId="35" fillId="0" borderId="2" xfId="2" applyFont="1" applyBorder="1" applyAlignment="1">
      <alignment horizontal="left" vertical="center" wrapText="1"/>
    </xf>
    <xf numFmtId="2" fontId="36" fillId="0" borderId="2" xfId="2" applyNumberFormat="1" applyFont="1" applyBorder="1" applyAlignment="1">
      <alignment horizontal="center" vertical="center"/>
    </xf>
    <xf numFmtId="0" fontId="14" fillId="0" borderId="2" xfId="2" applyFont="1" applyBorder="1" applyAlignment="1">
      <alignment horizontal="left" vertical="center" wrapText="1"/>
    </xf>
    <xf numFmtId="4" fontId="14" fillId="0" borderId="2" xfId="2" applyNumberFormat="1" applyFont="1" applyFill="1" applyBorder="1" applyAlignment="1">
      <alignment horizontal="center" vertical="center"/>
    </xf>
    <xf numFmtId="0" fontId="9" fillId="0" borderId="2" xfId="2" applyFont="1" applyFill="1" applyBorder="1"/>
    <xf numFmtId="4" fontId="14" fillId="0" borderId="2" xfId="2" applyNumberFormat="1" applyFont="1" applyBorder="1" applyAlignment="1">
      <alignment horizontal="center"/>
    </xf>
    <xf numFmtId="0" fontId="37" fillId="0" borderId="2" xfId="2" applyFont="1" applyBorder="1" applyAlignment="1">
      <alignment vertical="center" wrapText="1"/>
    </xf>
    <xf numFmtId="0" fontId="14" fillId="0" borderId="2" xfId="2" applyFont="1" applyFill="1" applyBorder="1" applyAlignment="1">
      <alignment vertical="center"/>
    </xf>
    <xf numFmtId="4" fontId="6" fillId="0" borderId="2" xfId="2" applyNumberFormat="1" applyFont="1" applyFill="1" applyBorder="1" applyAlignment="1">
      <alignment horizontal="center"/>
    </xf>
    <xf numFmtId="2" fontId="6" fillId="4" borderId="2" xfId="2" applyNumberFormat="1" applyFont="1" applyFill="1" applyBorder="1" applyAlignment="1">
      <alignment horizontal="center" vertical="center"/>
    </xf>
    <xf numFmtId="0" fontId="20" fillId="0" borderId="2" xfId="2" applyFont="1" applyBorder="1" applyAlignment="1">
      <alignment wrapText="1"/>
    </xf>
    <xf numFmtId="0" fontId="9" fillId="0" borderId="2" xfId="2" applyFont="1" applyFill="1" applyBorder="1" applyAlignment="1">
      <alignment horizontal="center" vertical="center" wrapText="1"/>
    </xf>
    <xf numFmtId="0" fontId="35" fillId="0" borderId="2" xfId="2" applyFont="1" applyBorder="1" applyAlignment="1">
      <alignment vertical="center" wrapText="1"/>
    </xf>
    <xf numFmtId="4" fontId="14" fillId="0" borderId="2" xfId="2" applyNumberFormat="1" applyFont="1" applyBorder="1" applyAlignment="1">
      <alignment horizontal="center" vertical="center"/>
    </xf>
    <xf numFmtId="0" fontId="35" fillId="0" borderId="0" xfId="2" applyFont="1" applyBorder="1" applyAlignment="1">
      <alignment vertical="center" wrapText="1"/>
    </xf>
    <xf numFmtId="0" fontId="9" fillId="0" borderId="2" xfId="2" applyFont="1" applyFill="1" applyBorder="1" applyAlignment="1">
      <alignment vertical="center"/>
    </xf>
    <xf numFmtId="0" fontId="9" fillId="0" borderId="2" xfId="2" applyFont="1" applyBorder="1" applyAlignment="1">
      <alignment horizontal="left" wrapText="1"/>
    </xf>
    <xf numFmtId="0" fontId="3" fillId="0" borderId="2" xfId="2" applyFont="1" applyFill="1" applyBorder="1" applyAlignment="1">
      <alignment horizontal="center" vertical="center" wrapText="1"/>
    </xf>
    <xf numFmtId="4" fontId="3" fillId="0" borderId="2" xfId="2" applyNumberFormat="1" applyFont="1" applyBorder="1" applyAlignment="1">
      <alignment horizontal="center"/>
    </xf>
    <xf numFmtId="0" fontId="3" fillId="0" borderId="2" xfId="2" applyFont="1" applyFill="1" applyBorder="1" applyAlignment="1">
      <alignment wrapText="1"/>
    </xf>
    <xf numFmtId="0" fontId="18" fillId="0" borderId="2" xfId="2" applyBorder="1"/>
    <xf numFmtId="0" fontId="9" fillId="0" borderId="9" xfId="2" applyFont="1" applyBorder="1" applyAlignment="1">
      <alignment wrapText="1"/>
    </xf>
    <xf numFmtId="0" fontId="6" fillId="0" borderId="2" xfId="2" applyFont="1" applyBorder="1" applyAlignment="1">
      <alignment wrapText="1"/>
    </xf>
    <xf numFmtId="0" fontId="6" fillId="0" borderId="2" xfId="2" applyFont="1" applyBorder="1" applyAlignment="1">
      <alignment horizontal="center" vertical="center"/>
    </xf>
    <xf numFmtId="0" fontId="38" fillId="0" borderId="2" xfId="2" applyFont="1" applyBorder="1" applyAlignment="1" applyProtection="1">
      <alignment horizontal="left" vertical="center" wrapText="1"/>
    </xf>
    <xf numFmtId="0" fontId="6" fillId="0" borderId="2" xfId="2" applyFont="1" applyBorder="1" applyAlignment="1">
      <alignment horizontal="center"/>
    </xf>
    <xf numFmtId="0" fontId="38" fillId="0" borderId="2" xfId="2" applyFont="1" applyBorder="1" applyAlignment="1" applyProtection="1">
      <alignment wrapText="1"/>
    </xf>
    <xf numFmtId="0" fontId="12" fillId="0" borderId="1" xfId="2" applyFont="1" applyBorder="1" applyAlignment="1">
      <alignment horizontal="center" vertical="center"/>
    </xf>
  </cellXfs>
  <cellStyles count="5">
    <cellStyle name="Гиперссылка" xfId="3" builtinId="8"/>
    <cellStyle name="Обычный" xfId="0" builtinId="0"/>
    <cellStyle name="Обычный 2" xfId="2"/>
    <cellStyle name="Обычный 3" xfId="4"/>
    <cellStyle name="Обычный_план використання 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knp_kmiacms@ukr.ne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zoomScale="80" zoomScaleNormal="80" workbookViewId="0">
      <selection activeCell="O3" sqref="O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1" ht="80.25" customHeight="1" x14ac:dyDescent="0.25">
      <c r="A1" s="27"/>
      <c r="B1" s="75" t="s">
        <v>402</v>
      </c>
      <c r="C1" s="76"/>
      <c r="D1" s="76"/>
      <c r="E1" s="76"/>
      <c r="F1" s="76"/>
      <c r="G1" s="76"/>
      <c r="H1" s="76"/>
      <c r="I1" s="76"/>
      <c r="J1" s="76"/>
      <c r="K1" s="27"/>
    </row>
    <row r="2" spans="1:11" ht="31.5" customHeight="1" x14ac:dyDescent="0.25">
      <c r="A2" s="74" t="s">
        <v>401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33" customHeight="1" x14ac:dyDescent="0.25">
      <c r="A3" s="80" t="s">
        <v>37</v>
      </c>
      <c r="B3" s="80" t="s">
        <v>36</v>
      </c>
      <c r="C3" s="77" t="s">
        <v>35</v>
      </c>
      <c r="D3" s="77"/>
      <c r="E3" s="77"/>
      <c r="F3" s="77" t="s">
        <v>34</v>
      </c>
      <c r="G3" s="77" t="s">
        <v>33</v>
      </c>
      <c r="H3" s="77"/>
      <c r="I3" s="77"/>
      <c r="J3" s="77"/>
      <c r="K3" s="73" t="s">
        <v>32</v>
      </c>
    </row>
    <row r="4" spans="1:11" ht="158.25" customHeight="1" x14ac:dyDescent="0.25">
      <c r="A4" s="80"/>
      <c r="B4" s="80"/>
      <c r="C4" s="24" t="s">
        <v>31</v>
      </c>
      <c r="D4" s="24" t="s">
        <v>30</v>
      </c>
      <c r="E4" s="24" t="s">
        <v>29</v>
      </c>
      <c r="F4" s="77"/>
      <c r="G4" s="25" t="s">
        <v>28</v>
      </c>
      <c r="H4" s="24" t="s">
        <v>26</v>
      </c>
      <c r="I4" s="24" t="s">
        <v>27</v>
      </c>
      <c r="J4" s="24" t="s">
        <v>26</v>
      </c>
      <c r="K4" s="73"/>
    </row>
    <row r="5" spans="1:11" ht="15.75" x14ac:dyDescent="0.25">
      <c r="A5" s="18">
        <v>1</v>
      </c>
      <c r="B5" s="20" t="s">
        <v>25</v>
      </c>
      <c r="C5" s="15"/>
      <c r="D5" s="17">
        <v>0.8</v>
      </c>
      <c r="E5" s="18" t="s">
        <v>14</v>
      </c>
      <c r="F5" s="13">
        <f>SUM(C5,D5)</f>
        <v>0.8</v>
      </c>
      <c r="G5" s="16"/>
      <c r="H5" s="15"/>
      <c r="I5" s="18" t="s">
        <v>14</v>
      </c>
      <c r="J5" s="17">
        <v>0.8</v>
      </c>
      <c r="K5" s="12"/>
    </row>
    <row r="6" spans="1:11" ht="15.75" x14ac:dyDescent="0.25">
      <c r="A6" s="18">
        <v>2</v>
      </c>
      <c r="B6" s="14" t="s">
        <v>24</v>
      </c>
      <c r="C6" s="15"/>
      <c r="D6" s="17">
        <v>18.8</v>
      </c>
      <c r="E6" s="18" t="s">
        <v>14</v>
      </c>
      <c r="F6" s="13">
        <f>SUM(C6,D6)</f>
        <v>18.8</v>
      </c>
      <c r="G6" s="23"/>
      <c r="H6" s="15"/>
      <c r="I6" s="18" t="s">
        <v>14</v>
      </c>
      <c r="J6" s="17">
        <v>18.8</v>
      </c>
      <c r="K6" s="12"/>
    </row>
    <row r="7" spans="1:11" ht="30.75" customHeight="1" x14ac:dyDescent="0.25">
      <c r="A7" s="18">
        <v>3</v>
      </c>
      <c r="B7" s="20" t="s">
        <v>23</v>
      </c>
      <c r="C7" s="15"/>
      <c r="D7" s="17">
        <v>33.9</v>
      </c>
      <c r="E7" s="18" t="s">
        <v>14</v>
      </c>
      <c r="F7" s="13">
        <f>SUM(C7,D7)</f>
        <v>33.9</v>
      </c>
      <c r="G7" s="23"/>
      <c r="H7" s="15"/>
      <c r="I7" s="18" t="s">
        <v>14</v>
      </c>
      <c r="J7" s="17">
        <v>33.9</v>
      </c>
      <c r="K7" s="12"/>
    </row>
    <row r="8" spans="1:11" ht="30" customHeight="1" x14ac:dyDescent="0.25">
      <c r="A8" s="18">
        <v>4</v>
      </c>
      <c r="B8" s="22" t="s">
        <v>22</v>
      </c>
      <c r="C8" s="15"/>
      <c r="D8" s="21">
        <v>46.4</v>
      </c>
      <c r="E8" s="18" t="s">
        <v>21</v>
      </c>
      <c r="F8" s="13">
        <f>SUM(C8,E8)</f>
        <v>0</v>
      </c>
      <c r="G8" s="16"/>
      <c r="H8" s="15"/>
      <c r="I8" s="18" t="s">
        <v>21</v>
      </c>
      <c r="J8" s="21">
        <v>46.4</v>
      </c>
      <c r="K8" s="12"/>
    </row>
    <row r="9" spans="1:11" ht="15.75" x14ac:dyDescent="0.25">
      <c r="A9" s="18">
        <v>5</v>
      </c>
      <c r="B9" s="20" t="s">
        <v>20</v>
      </c>
      <c r="C9" s="15"/>
      <c r="D9" s="17">
        <v>0.02</v>
      </c>
      <c r="E9" s="18" t="s">
        <v>14</v>
      </c>
      <c r="F9" s="13">
        <f t="shared" ref="F9:F18" si="0">SUM(C9,D9)</f>
        <v>0.02</v>
      </c>
      <c r="G9" s="16"/>
      <c r="H9" s="15"/>
      <c r="I9" s="18" t="s">
        <v>14</v>
      </c>
      <c r="J9" s="17">
        <v>0.02</v>
      </c>
      <c r="K9" s="12"/>
    </row>
    <row r="10" spans="1:11" ht="48" customHeight="1" x14ac:dyDescent="0.25">
      <c r="A10" s="18">
        <v>6</v>
      </c>
      <c r="B10" s="19" t="s">
        <v>19</v>
      </c>
      <c r="C10" s="15"/>
      <c r="D10" s="17">
        <v>0.05</v>
      </c>
      <c r="E10" s="18" t="s">
        <v>14</v>
      </c>
      <c r="F10" s="13">
        <f t="shared" si="0"/>
        <v>0.05</v>
      </c>
      <c r="G10" s="16"/>
      <c r="H10" s="15"/>
      <c r="I10" s="18" t="s">
        <v>14</v>
      </c>
      <c r="J10" s="17">
        <v>0.05</v>
      </c>
      <c r="K10" s="12"/>
    </row>
    <row r="11" spans="1:11" ht="30" customHeight="1" x14ac:dyDescent="0.25">
      <c r="A11" s="18">
        <v>7</v>
      </c>
      <c r="B11" s="14" t="s">
        <v>18</v>
      </c>
      <c r="C11" s="15"/>
      <c r="D11" s="17">
        <v>81.599999999999994</v>
      </c>
      <c r="E11" s="18" t="s">
        <v>17</v>
      </c>
      <c r="F11" s="13">
        <f t="shared" si="0"/>
        <v>81.599999999999994</v>
      </c>
      <c r="G11" s="16"/>
      <c r="H11" s="15"/>
      <c r="I11" s="18" t="s">
        <v>17</v>
      </c>
      <c r="J11" s="17">
        <v>81.599999999999994</v>
      </c>
      <c r="K11" s="12"/>
    </row>
    <row r="12" spans="1:11" ht="15.75" x14ac:dyDescent="0.25">
      <c r="A12" s="18">
        <v>8</v>
      </c>
      <c r="B12" s="14" t="s">
        <v>16</v>
      </c>
      <c r="C12" s="15"/>
      <c r="D12" s="17">
        <v>17.7</v>
      </c>
      <c r="E12" s="18" t="s">
        <v>15</v>
      </c>
      <c r="F12" s="13">
        <f t="shared" si="0"/>
        <v>17.7</v>
      </c>
      <c r="G12" s="16"/>
      <c r="H12" s="15"/>
      <c r="I12" s="18" t="s">
        <v>15</v>
      </c>
      <c r="J12" s="17">
        <v>17.7</v>
      </c>
      <c r="K12" s="12"/>
    </row>
    <row r="13" spans="1:11" ht="15.75" x14ac:dyDescent="0.25">
      <c r="A13" s="18">
        <v>9</v>
      </c>
      <c r="B13" s="14" t="s">
        <v>13</v>
      </c>
      <c r="C13" s="15"/>
      <c r="D13" s="17">
        <v>359.3</v>
      </c>
      <c r="E13" s="18" t="s">
        <v>14</v>
      </c>
      <c r="F13" s="13">
        <f t="shared" si="0"/>
        <v>359.3</v>
      </c>
      <c r="G13" s="16"/>
      <c r="H13" s="15"/>
      <c r="I13" s="18" t="s">
        <v>14</v>
      </c>
      <c r="J13" s="17">
        <v>359.3</v>
      </c>
      <c r="K13" s="12"/>
    </row>
    <row r="14" spans="1:11" ht="31.5" x14ac:dyDescent="0.25">
      <c r="A14" s="18">
        <v>10</v>
      </c>
      <c r="B14" s="14" t="s">
        <v>13</v>
      </c>
      <c r="C14" s="15"/>
      <c r="D14" s="17">
        <v>239.8</v>
      </c>
      <c r="E14" s="18" t="s">
        <v>12</v>
      </c>
      <c r="F14" s="13">
        <f t="shared" si="0"/>
        <v>239.8</v>
      </c>
      <c r="G14" s="16"/>
      <c r="H14" s="15"/>
      <c r="I14" s="18" t="s">
        <v>12</v>
      </c>
      <c r="J14" s="17">
        <v>239.8</v>
      </c>
      <c r="K14" s="12"/>
    </row>
    <row r="15" spans="1:11" ht="15.75" x14ac:dyDescent="0.25">
      <c r="A15" s="18">
        <v>11</v>
      </c>
      <c r="B15" s="14" t="s">
        <v>11</v>
      </c>
      <c r="C15" s="15"/>
      <c r="D15" s="17">
        <v>19.649999999999999</v>
      </c>
      <c r="E15" s="14" t="s">
        <v>10</v>
      </c>
      <c r="F15" s="13">
        <f t="shared" si="0"/>
        <v>19.649999999999999</v>
      </c>
      <c r="G15" s="16"/>
      <c r="H15" s="15"/>
      <c r="I15" s="14" t="s">
        <v>10</v>
      </c>
      <c r="J15" s="13">
        <v>19.649999999999999</v>
      </c>
      <c r="K15" s="12"/>
    </row>
    <row r="16" spans="1:11" ht="15.75" x14ac:dyDescent="0.25">
      <c r="A16" s="18">
        <v>12</v>
      </c>
      <c r="B16" s="14" t="s">
        <v>9</v>
      </c>
      <c r="C16" s="15"/>
      <c r="D16" s="17">
        <v>14</v>
      </c>
      <c r="E16" s="14" t="s">
        <v>8</v>
      </c>
      <c r="F16" s="13">
        <f t="shared" si="0"/>
        <v>14</v>
      </c>
      <c r="G16" s="16"/>
      <c r="H16" s="15"/>
      <c r="I16" s="14" t="s">
        <v>8</v>
      </c>
      <c r="J16" s="13">
        <v>14</v>
      </c>
      <c r="K16" s="12"/>
    </row>
    <row r="17" spans="1:11" ht="15.75" x14ac:dyDescent="0.25">
      <c r="A17" s="18">
        <v>13</v>
      </c>
      <c r="B17" s="14" t="s">
        <v>7</v>
      </c>
      <c r="C17" s="15"/>
      <c r="D17" s="17">
        <v>4425</v>
      </c>
      <c r="E17" s="14" t="s">
        <v>6</v>
      </c>
      <c r="F17" s="13">
        <f t="shared" si="0"/>
        <v>4425</v>
      </c>
      <c r="G17" s="16"/>
      <c r="H17" s="15"/>
      <c r="I17" s="14" t="s">
        <v>6</v>
      </c>
      <c r="J17" s="13">
        <v>4425</v>
      </c>
      <c r="K17" s="12"/>
    </row>
    <row r="18" spans="1:11" ht="15.75" x14ac:dyDescent="0.25">
      <c r="A18" s="11"/>
      <c r="B18" s="10" t="s">
        <v>5</v>
      </c>
      <c r="C18" s="6">
        <f>SUM(C5:C14)</f>
        <v>0</v>
      </c>
      <c r="D18" s="6">
        <f>SUM(D5:D17)</f>
        <v>5257.0199999999995</v>
      </c>
      <c r="E18" s="7"/>
      <c r="F18" s="9">
        <f t="shared" si="0"/>
        <v>5257.0199999999995</v>
      </c>
      <c r="G18" s="8"/>
      <c r="H18" s="6">
        <f>SUM(H5:H14)</f>
        <v>0</v>
      </c>
      <c r="I18" s="7"/>
      <c r="J18" s="6">
        <f>SUM(J5:J14)</f>
        <v>798.36999999999989</v>
      </c>
      <c r="K18" s="5">
        <f>C18-H18</f>
        <v>0</v>
      </c>
    </row>
    <row r="21" spans="1:11" ht="15.75" x14ac:dyDescent="0.25">
      <c r="B21" s="4" t="s">
        <v>4</v>
      </c>
      <c r="F21" s="3"/>
      <c r="G21" s="78" t="s">
        <v>3</v>
      </c>
      <c r="H21" s="79"/>
    </row>
    <row r="22" spans="1:11" x14ac:dyDescent="0.25">
      <c r="B22" s="4"/>
      <c r="F22" s="2" t="s">
        <v>0</v>
      </c>
      <c r="G22" s="1"/>
      <c r="H22" s="1"/>
    </row>
    <row r="23" spans="1:11" ht="15.75" x14ac:dyDescent="0.25">
      <c r="B23" s="4" t="s">
        <v>2</v>
      </c>
      <c r="F23" s="3"/>
      <c r="G23" s="78" t="s">
        <v>1</v>
      </c>
      <c r="H23" s="79"/>
    </row>
    <row r="24" spans="1:11" x14ac:dyDescent="0.25">
      <c r="F24" s="2" t="s">
        <v>0</v>
      </c>
      <c r="G24" s="1"/>
      <c r="H24" s="1"/>
    </row>
  </sheetData>
  <mergeCells count="10">
    <mergeCell ref="G23:H23"/>
    <mergeCell ref="G21:H21"/>
    <mergeCell ref="A3:A4"/>
    <mergeCell ref="B3:B4"/>
    <mergeCell ref="F3:F4"/>
    <mergeCell ref="G3:J3"/>
    <mergeCell ref="K3:K4"/>
    <mergeCell ref="A2:K2"/>
    <mergeCell ref="B1:J1"/>
    <mergeCell ref="C3:E3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opLeftCell="B1" zoomScale="90" zoomScaleNormal="90" workbookViewId="0">
      <selection activeCell="B1" sqref="B1:J1"/>
    </sheetView>
  </sheetViews>
  <sheetFormatPr defaultRowHeight="15" x14ac:dyDescent="0.25"/>
  <cols>
    <col min="1" max="1" width="7.28515625" style="29" customWidth="1"/>
    <col min="2" max="2" width="24.42578125" style="29" customWidth="1"/>
    <col min="3" max="3" width="16.28515625" style="29" customWidth="1"/>
    <col min="4" max="4" width="12.85546875" style="29" customWidth="1"/>
    <col min="5" max="5" width="31.7109375" style="29" customWidth="1"/>
    <col min="6" max="6" width="15.85546875" style="29" customWidth="1"/>
    <col min="7" max="7" width="16.5703125" style="29" customWidth="1"/>
    <col min="8" max="8" width="14.28515625" style="29" customWidth="1"/>
    <col min="9" max="9" width="22.85546875" style="29" customWidth="1"/>
    <col min="10" max="10" width="14" style="29" customWidth="1"/>
    <col min="11" max="11" width="24" style="29" customWidth="1"/>
    <col min="12" max="16384" width="9.140625" style="29"/>
  </cols>
  <sheetData>
    <row r="1" spans="1:11" ht="61.5" customHeight="1" x14ac:dyDescent="0.25">
      <c r="A1" s="52"/>
      <c r="B1" s="83" t="s">
        <v>120</v>
      </c>
      <c r="C1" s="84"/>
      <c r="D1" s="84"/>
      <c r="E1" s="84"/>
      <c r="F1" s="84"/>
      <c r="G1" s="84"/>
      <c r="H1" s="84"/>
      <c r="I1" s="84"/>
      <c r="J1" s="84"/>
      <c r="K1" s="52"/>
    </row>
    <row r="2" spans="1:11" ht="31.5" customHeight="1" x14ac:dyDescent="0.25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3" customHeight="1" x14ac:dyDescent="0.25">
      <c r="A3" s="87" t="s">
        <v>37</v>
      </c>
      <c r="B3" s="87" t="s">
        <v>36</v>
      </c>
      <c r="C3" s="85" t="s">
        <v>35</v>
      </c>
      <c r="D3" s="85"/>
      <c r="E3" s="85"/>
      <c r="F3" s="85" t="s">
        <v>34</v>
      </c>
      <c r="G3" s="85" t="s">
        <v>33</v>
      </c>
      <c r="H3" s="85"/>
      <c r="I3" s="85"/>
      <c r="J3" s="85"/>
      <c r="K3" s="81" t="s">
        <v>119</v>
      </c>
    </row>
    <row r="4" spans="1:11" ht="158.25" customHeight="1" x14ac:dyDescent="0.25">
      <c r="A4" s="87"/>
      <c r="B4" s="87"/>
      <c r="C4" s="51" t="s">
        <v>31</v>
      </c>
      <c r="D4" s="51" t="s">
        <v>30</v>
      </c>
      <c r="E4" s="51" t="s">
        <v>29</v>
      </c>
      <c r="F4" s="85"/>
      <c r="G4" s="49" t="s">
        <v>28</v>
      </c>
      <c r="H4" s="51" t="s">
        <v>26</v>
      </c>
      <c r="I4" s="51" t="s">
        <v>27</v>
      </c>
      <c r="J4" s="51" t="s">
        <v>26</v>
      </c>
      <c r="K4" s="81"/>
    </row>
    <row r="5" spans="1:11" ht="47.25" customHeight="1" x14ac:dyDescent="0.25">
      <c r="A5" s="113">
        <v>1</v>
      </c>
      <c r="B5" s="112" t="s">
        <v>118</v>
      </c>
      <c r="C5" s="111">
        <v>36.200000000000003</v>
      </c>
      <c r="D5" s="40"/>
      <c r="E5" s="110"/>
      <c r="F5" s="109">
        <f>SUM(C5,D5)</f>
        <v>36.200000000000003</v>
      </c>
      <c r="G5" s="42"/>
      <c r="H5" s="40"/>
      <c r="I5" s="104"/>
      <c r="J5" s="40"/>
      <c r="K5" s="44">
        <v>36.200000000000003</v>
      </c>
    </row>
    <row r="6" spans="1:11" ht="15.75" x14ac:dyDescent="0.25">
      <c r="A6" s="38"/>
      <c r="B6" s="37" t="s">
        <v>5</v>
      </c>
      <c r="C6" s="33">
        <f>SUM(C5:C5)</f>
        <v>36.200000000000003</v>
      </c>
      <c r="D6" s="33">
        <f>SUM(D5:D5)</f>
        <v>0</v>
      </c>
      <c r="E6" s="34"/>
      <c r="F6" s="36">
        <f>SUM(C6,D6)</f>
        <v>36.200000000000003</v>
      </c>
      <c r="G6" s="35"/>
      <c r="H6" s="33">
        <f>SUM(H5:H5)</f>
        <v>0</v>
      </c>
      <c r="I6" s="34"/>
      <c r="J6" s="33">
        <f>SUM(J5:J5)</f>
        <v>0</v>
      </c>
      <c r="K6" s="32">
        <f>C6-H6</f>
        <v>36.200000000000003</v>
      </c>
    </row>
    <row r="9" spans="1:11" ht="15.75" x14ac:dyDescent="0.25">
      <c r="B9" s="31" t="s">
        <v>57</v>
      </c>
      <c r="F9" s="3"/>
      <c r="G9" s="78" t="s">
        <v>117</v>
      </c>
      <c r="H9" s="86"/>
    </row>
    <row r="10" spans="1:11" x14ac:dyDescent="0.25">
      <c r="B10" s="31"/>
      <c r="F10" s="2" t="s">
        <v>0</v>
      </c>
      <c r="G10" s="1"/>
      <c r="H10" s="1"/>
    </row>
    <row r="11" spans="1:11" ht="15.75" x14ac:dyDescent="0.25">
      <c r="B11" s="31" t="s">
        <v>42</v>
      </c>
      <c r="F11" s="3"/>
      <c r="G11" s="78" t="s">
        <v>116</v>
      </c>
      <c r="H11" s="86"/>
    </row>
    <row r="12" spans="1:11" x14ac:dyDescent="0.25">
      <c r="F12" s="2" t="s">
        <v>0</v>
      </c>
      <c r="G12" s="1"/>
      <c r="H12" s="1"/>
    </row>
  </sheetData>
  <mergeCells count="10">
    <mergeCell ref="K3:K4"/>
    <mergeCell ref="A2:K2"/>
    <mergeCell ref="B1:J1"/>
    <mergeCell ref="C3:E3"/>
    <mergeCell ref="G11:H11"/>
    <mergeCell ref="G9:H9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80" zoomScaleNormal="80" workbookViewId="0">
      <selection activeCell="D7" sqref="D7"/>
    </sheetView>
  </sheetViews>
  <sheetFormatPr defaultRowHeight="15" x14ac:dyDescent="0.25"/>
  <cols>
    <col min="1" max="1" width="5" style="29" customWidth="1"/>
    <col min="2" max="2" width="29.140625" style="29" customWidth="1"/>
    <col min="3" max="3" width="11.85546875" style="29" customWidth="1"/>
    <col min="4" max="4" width="12.7109375" style="29" customWidth="1"/>
    <col min="5" max="5" width="26.42578125" style="29" customWidth="1"/>
    <col min="6" max="6" width="12.85546875" style="29" customWidth="1"/>
    <col min="7" max="7" width="13.85546875" style="29" customWidth="1"/>
    <col min="8" max="8" width="14.28515625" style="29" customWidth="1"/>
    <col min="9" max="9" width="28.28515625" style="29" customWidth="1"/>
    <col min="10" max="10" width="14" style="29" customWidth="1"/>
    <col min="11" max="11" width="15.5703125" style="29" customWidth="1"/>
    <col min="12" max="16384" width="9.140625" style="29"/>
  </cols>
  <sheetData>
    <row r="1" spans="1:11" ht="61.5" customHeight="1" x14ac:dyDescent="0.25">
      <c r="A1" s="52"/>
      <c r="B1" s="83" t="s">
        <v>139</v>
      </c>
      <c r="C1" s="83"/>
      <c r="D1" s="83"/>
      <c r="E1" s="83"/>
      <c r="F1" s="83"/>
      <c r="G1" s="83"/>
      <c r="H1" s="83"/>
      <c r="I1" s="83"/>
      <c r="J1" s="83"/>
      <c r="K1" s="52"/>
    </row>
    <row r="2" spans="1:11" ht="31.5" customHeight="1" x14ac:dyDescent="0.25">
      <c r="A2" s="82" t="s">
        <v>138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3" customHeight="1" x14ac:dyDescent="0.25">
      <c r="A3" s="87" t="s">
        <v>37</v>
      </c>
      <c r="B3" s="87" t="s">
        <v>36</v>
      </c>
      <c r="C3" s="85" t="s">
        <v>35</v>
      </c>
      <c r="D3" s="85"/>
      <c r="E3" s="85"/>
      <c r="F3" s="85" t="s">
        <v>34</v>
      </c>
      <c r="G3" s="85" t="s">
        <v>33</v>
      </c>
      <c r="H3" s="85"/>
      <c r="I3" s="85"/>
      <c r="J3" s="85"/>
      <c r="K3" s="81" t="s">
        <v>32</v>
      </c>
    </row>
    <row r="4" spans="1:11" ht="144" customHeight="1" x14ac:dyDescent="0.25">
      <c r="A4" s="87"/>
      <c r="B4" s="87"/>
      <c r="C4" s="51" t="s">
        <v>31</v>
      </c>
      <c r="D4" s="51" t="s">
        <v>30</v>
      </c>
      <c r="E4" s="51" t="s">
        <v>29</v>
      </c>
      <c r="F4" s="85"/>
      <c r="G4" s="49" t="s">
        <v>28</v>
      </c>
      <c r="H4" s="51" t="s">
        <v>26</v>
      </c>
      <c r="I4" s="51" t="s">
        <v>27</v>
      </c>
      <c r="J4" s="51" t="s">
        <v>26</v>
      </c>
      <c r="K4" s="81"/>
    </row>
    <row r="5" spans="1:11" ht="18.75" customHeight="1" x14ac:dyDescent="0.25">
      <c r="A5" s="44">
        <v>1</v>
      </c>
      <c r="B5" s="42" t="s">
        <v>137</v>
      </c>
      <c r="C5" s="40"/>
      <c r="D5" s="40">
        <v>5.09</v>
      </c>
      <c r="E5" s="41" t="s">
        <v>97</v>
      </c>
      <c r="F5" s="43">
        <f>SUM(C5,D5)</f>
        <v>5.09</v>
      </c>
      <c r="G5" s="42"/>
      <c r="H5" s="40"/>
      <c r="I5" s="41" t="s">
        <v>97</v>
      </c>
      <c r="J5" s="40">
        <v>5.09</v>
      </c>
      <c r="K5" s="39"/>
    </row>
    <row r="6" spans="1:11" ht="33.75" customHeight="1" x14ac:dyDescent="0.25">
      <c r="A6" s="44">
        <v>2</v>
      </c>
      <c r="B6" s="41" t="s">
        <v>136</v>
      </c>
      <c r="C6" s="40"/>
      <c r="D6" s="40">
        <v>41</v>
      </c>
      <c r="E6" s="41" t="s">
        <v>97</v>
      </c>
      <c r="F6" s="43">
        <f>SUM(C6,D6)</f>
        <v>41</v>
      </c>
      <c r="G6" s="42"/>
      <c r="H6" s="40"/>
      <c r="I6" s="41" t="s">
        <v>97</v>
      </c>
      <c r="J6" s="40">
        <v>41</v>
      </c>
      <c r="K6" s="39"/>
    </row>
    <row r="7" spans="1:11" ht="33" customHeight="1" x14ac:dyDescent="0.25">
      <c r="A7" s="44">
        <v>3</v>
      </c>
      <c r="B7" s="41" t="s">
        <v>136</v>
      </c>
      <c r="C7" s="40"/>
      <c r="D7" s="40">
        <v>447.77</v>
      </c>
      <c r="E7" s="41" t="s">
        <v>97</v>
      </c>
      <c r="F7" s="43">
        <f>SUM(C7,D7)</f>
        <v>447.77</v>
      </c>
      <c r="G7" s="42"/>
      <c r="H7" s="40"/>
      <c r="I7" s="41" t="s">
        <v>97</v>
      </c>
      <c r="J7" s="40">
        <v>447.77</v>
      </c>
      <c r="K7" s="39"/>
    </row>
    <row r="8" spans="1:11" ht="15.75" x14ac:dyDescent="0.25">
      <c r="A8" s="44">
        <v>4</v>
      </c>
      <c r="B8" s="42" t="s">
        <v>135</v>
      </c>
      <c r="C8" s="40"/>
      <c r="D8" s="40">
        <v>171.96</v>
      </c>
      <c r="E8" s="41" t="s">
        <v>97</v>
      </c>
      <c r="F8" s="43">
        <f>SUM(C8,D8)</f>
        <v>171.96</v>
      </c>
      <c r="G8" s="42"/>
      <c r="H8" s="40"/>
      <c r="I8" s="41" t="s">
        <v>97</v>
      </c>
      <c r="J8" s="40">
        <v>171.96</v>
      </c>
      <c r="K8" s="39"/>
    </row>
    <row r="9" spans="1:11" ht="47.25" x14ac:dyDescent="0.25">
      <c r="A9" s="44">
        <v>5</v>
      </c>
      <c r="B9" s="41" t="s">
        <v>134</v>
      </c>
      <c r="C9" s="40"/>
      <c r="D9" s="40">
        <v>164.53</v>
      </c>
      <c r="E9" s="41" t="s">
        <v>97</v>
      </c>
      <c r="F9" s="43">
        <f>SUM(C9,D9)</f>
        <v>164.53</v>
      </c>
      <c r="G9" s="42"/>
      <c r="H9" s="40"/>
      <c r="I9" s="41" t="s">
        <v>97</v>
      </c>
      <c r="J9" s="40">
        <v>164.53</v>
      </c>
      <c r="K9" s="39"/>
    </row>
    <row r="10" spans="1:11" ht="15.75" x14ac:dyDescent="0.25">
      <c r="A10" s="44">
        <v>6</v>
      </c>
      <c r="B10" s="42" t="s">
        <v>133</v>
      </c>
      <c r="C10" s="40"/>
      <c r="D10" s="40">
        <v>0.02</v>
      </c>
      <c r="E10" s="41" t="s">
        <v>97</v>
      </c>
      <c r="F10" s="43">
        <f>SUM(C10,D10)</f>
        <v>0.02</v>
      </c>
      <c r="G10" s="45"/>
      <c r="H10" s="40"/>
      <c r="I10" s="41" t="s">
        <v>97</v>
      </c>
      <c r="J10" s="40">
        <v>0.02</v>
      </c>
      <c r="K10" s="39"/>
    </row>
    <row r="11" spans="1:11" ht="48" customHeight="1" x14ac:dyDescent="0.25">
      <c r="A11" s="44">
        <v>7</v>
      </c>
      <c r="B11" s="41" t="s">
        <v>132</v>
      </c>
      <c r="C11" s="40"/>
      <c r="D11" s="40">
        <v>66.709999999999994</v>
      </c>
      <c r="E11" s="41" t="s">
        <v>95</v>
      </c>
      <c r="F11" s="43">
        <f>SUM(C11,D11)</f>
        <v>66.709999999999994</v>
      </c>
      <c r="G11" s="45"/>
      <c r="H11" s="40"/>
      <c r="I11" s="41" t="s">
        <v>95</v>
      </c>
      <c r="J11" s="40">
        <v>66.709999999999994</v>
      </c>
      <c r="K11" s="39"/>
    </row>
    <row r="12" spans="1:11" ht="47.25" x14ac:dyDescent="0.25">
      <c r="A12" s="44">
        <v>8</v>
      </c>
      <c r="B12" s="41" t="s">
        <v>132</v>
      </c>
      <c r="C12" s="40"/>
      <c r="D12" s="40">
        <v>161.09</v>
      </c>
      <c r="E12" s="41" t="s">
        <v>95</v>
      </c>
      <c r="F12" s="43">
        <f>SUM(C12,D12)</f>
        <v>161.09</v>
      </c>
      <c r="G12" s="42"/>
      <c r="H12" s="40"/>
      <c r="I12" s="41" t="s">
        <v>95</v>
      </c>
      <c r="J12" s="40">
        <v>161.09</v>
      </c>
      <c r="K12" s="39"/>
    </row>
    <row r="13" spans="1:11" ht="15.75" x14ac:dyDescent="0.25">
      <c r="A13" s="45">
        <v>9</v>
      </c>
      <c r="B13" s="42" t="s">
        <v>131</v>
      </c>
      <c r="C13" s="40"/>
      <c r="D13" s="40">
        <v>143.4</v>
      </c>
      <c r="E13" s="41" t="s">
        <v>97</v>
      </c>
      <c r="F13" s="43">
        <f>SUM(C13,D13)</f>
        <v>143.4</v>
      </c>
      <c r="G13" s="42"/>
      <c r="H13" s="40"/>
      <c r="I13" s="41" t="s">
        <v>97</v>
      </c>
      <c r="J13" s="40">
        <v>143.4</v>
      </c>
      <c r="K13" s="39"/>
    </row>
    <row r="14" spans="1:11" ht="46.5" customHeight="1" x14ac:dyDescent="0.25">
      <c r="A14" s="45">
        <v>10</v>
      </c>
      <c r="B14" s="41" t="s">
        <v>129</v>
      </c>
      <c r="C14" s="40"/>
      <c r="D14" s="40">
        <v>197.73</v>
      </c>
      <c r="E14" s="41" t="s">
        <v>130</v>
      </c>
      <c r="F14" s="43">
        <f>SUM(C14,D14)</f>
        <v>197.73</v>
      </c>
      <c r="G14" s="42"/>
      <c r="H14" s="40"/>
      <c r="I14" s="41" t="s">
        <v>130</v>
      </c>
      <c r="J14" s="40">
        <v>197.73</v>
      </c>
      <c r="K14" s="39"/>
    </row>
    <row r="15" spans="1:11" ht="47.25" x14ac:dyDescent="0.25">
      <c r="A15" s="44">
        <v>11</v>
      </c>
      <c r="B15" s="41" t="s">
        <v>129</v>
      </c>
      <c r="C15" s="40"/>
      <c r="D15" s="40">
        <v>2899.77</v>
      </c>
      <c r="E15" s="41" t="s">
        <v>128</v>
      </c>
      <c r="F15" s="43">
        <f>SUM(C15,D15)</f>
        <v>2899.77</v>
      </c>
      <c r="G15" s="42"/>
      <c r="H15" s="40"/>
      <c r="I15" s="41" t="s">
        <v>128</v>
      </c>
      <c r="J15" s="40">
        <v>2899.77</v>
      </c>
      <c r="K15" s="39"/>
    </row>
    <row r="16" spans="1:11" ht="15.75" x14ac:dyDescent="0.25">
      <c r="A16" s="44">
        <v>12</v>
      </c>
      <c r="B16" s="42" t="s">
        <v>127</v>
      </c>
      <c r="C16" s="40"/>
      <c r="D16" s="40">
        <v>7.34</v>
      </c>
      <c r="E16" s="41" t="s">
        <v>97</v>
      </c>
      <c r="F16" s="43">
        <f>SUM(C16,D16)</f>
        <v>7.34</v>
      </c>
      <c r="G16" s="42"/>
      <c r="H16" s="40"/>
      <c r="I16" s="41" t="s">
        <v>97</v>
      </c>
      <c r="J16" s="40">
        <v>7.34</v>
      </c>
      <c r="K16" s="39"/>
    </row>
    <row r="17" spans="1:11" ht="15.75" x14ac:dyDescent="0.25">
      <c r="A17" s="44">
        <v>13</v>
      </c>
      <c r="B17" s="42" t="s">
        <v>127</v>
      </c>
      <c r="C17" s="40"/>
      <c r="D17" s="40">
        <v>35.74</v>
      </c>
      <c r="E17" s="41" t="s">
        <v>126</v>
      </c>
      <c r="F17" s="43">
        <f>SUM(C17,D17)</f>
        <v>35.74</v>
      </c>
      <c r="G17" s="42"/>
      <c r="H17" s="40"/>
      <c r="I17" s="41" t="s">
        <v>126</v>
      </c>
      <c r="J17" s="40">
        <v>35.74</v>
      </c>
      <c r="K17" s="39"/>
    </row>
    <row r="18" spans="1:11" ht="31.5" x14ac:dyDescent="0.25">
      <c r="A18" s="44">
        <v>14</v>
      </c>
      <c r="B18" s="42" t="s">
        <v>125</v>
      </c>
      <c r="C18" s="40"/>
      <c r="D18" s="40">
        <v>14.2</v>
      </c>
      <c r="E18" s="41" t="s">
        <v>95</v>
      </c>
      <c r="F18" s="43">
        <f>SUM(C18,D18)</f>
        <v>14.2</v>
      </c>
      <c r="G18" s="42"/>
      <c r="H18" s="40"/>
      <c r="I18" s="41" t="s">
        <v>95</v>
      </c>
      <c r="J18" s="40">
        <v>14.2</v>
      </c>
      <c r="K18" s="39"/>
    </row>
    <row r="19" spans="1:11" ht="31.5" x14ac:dyDescent="0.25">
      <c r="A19" s="44">
        <v>15</v>
      </c>
      <c r="B19" s="41" t="s">
        <v>124</v>
      </c>
      <c r="C19" s="40"/>
      <c r="D19" s="40">
        <v>419.65</v>
      </c>
      <c r="E19" s="41" t="s">
        <v>123</v>
      </c>
      <c r="F19" s="43">
        <f>SUM(C19,D19)</f>
        <v>419.65</v>
      </c>
      <c r="G19" s="42"/>
      <c r="H19" s="40"/>
      <c r="I19" s="41" t="s">
        <v>123</v>
      </c>
      <c r="J19" s="40">
        <v>419.65</v>
      </c>
      <c r="K19" s="39"/>
    </row>
    <row r="20" spans="1:11" ht="15.75" x14ac:dyDescent="0.25">
      <c r="A20" s="44"/>
      <c r="B20" s="41"/>
      <c r="C20" s="40"/>
      <c r="D20" s="40"/>
      <c r="E20" s="41"/>
      <c r="F20" s="43">
        <f>SUM(C20,D20)</f>
        <v>0</v>
      </c>
      <c r="G20" s="42"/>
      <c r="H20" s="40"/>
      <c r="I20" s="41"/>
      <c r="J20" s="40"/>
      <c r="K20" s="39"/>
    </row>
    <row r="21" spans="1:11" ht="15.75" x14ac:dyDescent="0.25">
      <c r="A21" s="44"/>
      <c r="B21" s="42" t="s">
        <v>118</v>
      </c>
      <c r="C21" s="118">
        <v>972.37</v>
      </c>
      <c r="D21" s="40"/>
      <c r="E21" s="41"/>
      <c r="F21" s="43">
        <f>SUM(C21,D21)</f>
        <v>972.37</v>
      </c>
      <c r="G21" s="42">
        <v>2210</v>
      </c>
      <c r="H21" s="118">
        <v>0</v>
      </c>
      <c r="I21" s="41"/>
      <c r="J21" s="40"/>
      <c r="K21" s="39"/>
    </row>
    <row r="22" spans="1:11" ht="15.75" x14ac:dyDescent="0.25">
      <c r="A22" s="44"/>
      <c r="B22" s="42"/>
      <c r="C22" s="40"/>
      <c r="D22" s="40"/>
      <c r="E22" s="41"/>
      <c r="F22" s="43">
        <f>SUM(C22,D22)</f>
        <v>0</v>
      </c>
      <c r="G22" s="42">
        <v>2220</v>
      </c>
      <c r="H22" s="118">
        <v>205.62</v>
      </c>
      <c r="I22" s="41"/>
      <c r="J22" s="40"/>
      <c r="K22" s="39"/>
    </row>
    <row r="23" spans="1:11" ht="15.75" x14ac:dyDescent="0.25">
      <c r="A23" s="45"/>
      <c r="B23" s="42"/>
      <c r="C23" s="40"/>
      <c r="D23" s="40"/>
      <c r="E23" s="41"/>
      <c r="F23" s="43">
        <f>SUM(C23,D23)</f>
        <v>0</v>
      </c>
      <c r="G23" s="42">
        <v>2240</v>
      </c>
      <c r="H23" s="118">
        <v>49.5</v>
      </c>
      <c r="I23" s="41"/>
      <c r="J23" s="40"/>
      <c r="K23" s="39"/>
    </row>
    <row r="24" spans="1:11" ht="15.75" x14ac:dyDescent="0.25">
      <c r="A24" s="45"/>
      <c r="B24" s="42"/>
      <c r="C24" s="40"/>
      <c r="D24" s="40"/>
      <c r="E24" s="41"/>
      <c r="F24" s="43">
        <f>SUM(C24,D24)</f>
        <v>0</v>
      </c>
      <c r="G24" s="42">
        <v>3110</v>
      </c>
      <c r="H24" s="118">
        <v>0</v>
      </c>
      <c r="I24" s="41"/>
      <c r="J24" s="40"/>
      <c r="K24" s="39"/>
    </row>
    <row r="25" spans="1:11" ht="15.75" x14ac:dyDescent="0.25">
      <c r="A25" s="44"/>
      <c r="B25" s="42"/>
      <c r="C25" s="40"/>
      <c r="D25" s="40"/>
      <c r="E25" s="41"/>
      <c r="F25" s="43">
        <f>SUM(C25,D25)</f>
        <v>0</v>
      </c>
      <c r="G25" s="42"/>
      <c r="H25" s="40"/>
      <c r="I25" s="41"/>
      <c r="J25" s="40"/>
      <c r="K25" s="39"/>
    </row>
    <row r="26" spans="1:11" ht="15.75" x14ac:dyDescent="0.25">
      <c r="A26" s="42"/>
      <c r="B26" s="37" t="s">
        <v>5</v>
      </c>
      <c r="C26" s="32">
        <f>SUM(C5:C25)</f>
        <v>972.37</v>
      </c>
      <c r="D26" s="32">
        <f>SUM(D5:D25)</f>
        <v>4775.9999999999991</v>
      </c>
      <c r="E26" s="116"/>
      <c r="F26" s="36">
        <f>SUM(C26,D26)</f>
        <v>5748.369999999999</v>
      </c>
      <c r="G26" s="117"/>
      <c r="H26" s="32">
        <f>SUM(H5:H25)</f>
        <v>255.12</v>
      </c>
      <c r="I26" s="116"/>
      <c r="J26" s="32">
        <f>SUM(J5:J25)</f>
        <v>4775.9999999999991</v>
      </c>
      <c r="K26" s="32">
        <f>C26-H26</f>
        <v>717.25</v>
      </c>
    </row>
    <row r="27" spans="1:11" x14ac:dyDescent="0.25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1" x14ac:dyDescent="0.2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</row>
    <row r="29" spans="1:11" ht="15.75" x14ac:dyDescent="0.25">
      <c r="A29" s="114"/>
      <c r="B29" s="31" t="s">
        <v>44</v>
      </c>
      <c r="C29" s="114"/>
      <c r="D29" s="114"/>
      <c r="E29" s="114"/>
      <c r="F29" s="3"/>
      <c r="G29" s="78" t="s">
        <v>122</v>
      </c>
      <c r="H29" s="115"/>
      <c r="I29" s="114"/>
      <c r="J29" s="114"/>
      <c r="K29" s="114"/>
    </row>
    <row r="30" spans="1:11" x14ac:dyDescent="0.25">
      <c r="A30" s="114"/>
      <c r="B30" s="31"/>
      <c r="C30" s="114"/>
      <c r="D30" s="114"/>
      <c r="E30" s="114"/>
      <c r="F30" s="2" t="s">
        <v>0</v>
      </c>
      <c r="G30" s="1"/>
      <c r="H30" s="1"/>
      <c r="I30" s="114"/>
      <c r="J30" s="114"/>
      <c r="K30" s="114"/>
    </row>
    <row r="31" spans="1:11" ht="15.75" x14ac:dyDescent="0.25">
      <c r="A31" s="114"/>
      <c r="B31" s="31" t="s">
        <v>42</v>
      </c>
      <c r="C31" s="114"/>
      <c r="D31" s="114"/>
      <c r="E31" s="114"/>
      <c r="F31" s="3"/>
      <c r="G31" s="78" t="s">
        <v>121</v>
      </c>
      <c r="H31" s="115"/>
      <c r="I31" s="114"/>
      <c r="J31" s="114"/>
      <c r="K31" s="114"/>
    </row>
    <row r="32" spans="1:11" x14ac:dyDescent="0.25">
      <c r="A32" s="114"/>
      <c r="B32" s="114"/>
      <c r="C32" s="114"/>
      <c r="D32" s="114"/>
      <c r="E32" s="114"/>
      <c r="F32" s="2" t="s">
        <v>0</v>
      </c>
      <c r="G32" s="1"/>
      <c r="H32" s="1"/>
      <c r="I32" s="114"/>
      <c r="J32" s="114"/>
      <c r="K32" s="114"/>
    </row>
    <row r="33" spans="1:11" x14ac:dyDescent="0.25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</row>
  </sheetData>
  <mergeCells count="10">
    <mergeCell ref="K3:K4"/>
    <mergeCell ref="A2:K2"/>
    <mergeCell ref="B1:J1"/>
    <mergeCell ref="C3:E3"/>
    <mergeCell ref="G31:H31"/>
    <mergeCell ref="G29:H29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5" orientation="landscape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="80" zoomScaleNormal="80" workbookViewId="0">
      <selection activeCell="D5" sqref="D5"/>
    </sheetView>
  </sheetViews>
  <sheetFormatPr defaultRowHeight="15" x14ac:dyDescent="0.25"/>
  <cols>
    <col min="1" max="1" width="7.28515625" style="29" customWidth="1"/>
    <col min="2" max="2" width="24.42578125" style="29" customWidth="1"/>
    <col min="3" max="3" width="15" style="29" customWidth="1"/>
    <col min="4" max="4" width="11.85546875" style="29" customWidth="1"/>
    <col min="5" max="5" width="20.85546875" style="29" customWidth="1"/>
    <col min="6" max="6" width="15.85546875" style="29" customWidth="1"/>
    <col min="7" max="7" width="16.5703125" style="29" customWidth="1"/>
    <col min="8" max="8" width="14.28515625" style="29" customWidth="1"/>
    <col min="9" max="9" width="22.28515625" style="29" customWidth="1"/>
    <col min="10" max="10" width="14" style="29" customWidth="1"/>
    <col min="11" max="11" width="15.5703125" style="29" customWidth="1"/>
    <col min="12" max="13" width="9.140625" style="29"/>
    <col min="14" max="14" width="10.28515625" style="29" bestFit="1" customWidth="1"/>
    <col min="15" max="16384" width="9.140625" style="29"/>
  </cols>
  <sheetData>
    <row r="1" spans="1:13" ht="61.5" customHeight="1" x14ac:dyDescent="0.25">
      <c r="A1" s="52"/>
      <c r="B1" s="83" t="s">
        <v>155</v>
      </c>
      <c r="C1" s="84"/>
      <c r="D1" s="84"/>
      <c r="E1" s="84"/>
      <c r="F1" s="84"/>
      <c r="G1" s="84"/>
      <c r="H1" s="84"/>
      <c r="I1" s="84"/>
      <c r="J1" s="84"/>
      <c r="K1" s="52"/>
    </row>
    <row r="2" spans="1:13" ht="31.5" customHeight="1" x14ac:dyDescent="0.25">
      <c r="A2" s="82" t="s">
        <v>154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3" ht="33" customHeight="1" x14ac:dyDescent="0.25">
      <c r="A3" s="87" t="s">
        <v>37</v>
      </c>
      <c r="B3" s="87" t="s">
        <v>36</v>
      </c>
      <c r="C3" s="85" t="s">
        <v>35</v>
      </c>
      <c r="D3" s="85"/>
      <c r="E3" s="85"/>
      <c r="F3" s="85" t="s">
        <v>34</v>
      </c>
      <c r="G3" s="85" t="s">
        <v>33</v>
      </c>
      <c r="H3" s="85"/>
      <c r="I3" s="85"/>
      <c r="J3" s="85"/>
      <c r="K3" s="81" t="s">
        <v>32</v>
      </c>
    </row>
    <row r="4" spans="1:13" ht="158.25" customHeight="1" x14ac:dyDescent="0.25">
      <c r="A4" s="87"/>
      <c r="B4" s="87"/>
      <c r="C4" s="51" t="s">
        <v>31</v>
      </c>
      <c r="D4" s="51" t="s">
        <v>30</v>
      </c>
      <c r="E4" s="51" t="s">
        <v>29</v>
      </c>
      <c r="F4" s="85"/>
      <c r="G4" s="49" t="s">
        <v>28</v>
      </c>
      <c r="H4" s="51" t="s">
        <v>26</v>
      </c>
      <c r="I4" s="51" t="s">
        <v>27</v>
      </c>
      <c r="J4" s="51" t="s">
        <v>26</v>
      </c>
      <c r="K4" s="81"/>
    </row>
    <row r="5" spans="1:13" ht="30" x14ac:dyDescent="0.25">
      <c r="A5" s="44">
        <v>1</v>
      </c>
      <c r="B5" s="141" t="s">
        <v>153</v>
      </c>
      <c r="C5" s="40"/>
      <c r="D5" s="140">
        <v>76.625829999999993</v>
      </c>
      <c r="E5" s="141" t="s">
        <v>143</v>
      </c>
      <c r="F5" s="133">
        <f>SUM(C5,D5)</f>
        <v>76.625829999999993</v>
      </c>
      <c r="G5" s="42"/>
      <c r="H5" s="40"/>
      <c r="I5" s="141" t="s">
        <v>143</v>
      </c>
      <c r="J5" s="140">
        <v>76.625829999999993</v>
      </c>
      <c r="K5" s="120"/>
      <c r="M5" s="139"/>
    </row>
    <row r="6" spans="1:13" ht="51.75" customHeight="1" x14ac:dyDescent="0.25">
      <c r="A6" s="44">
        <v>2</v>
      </c>
      <c r="B6" s="138" t="s">
        <v>152</v>
      </c>
      <c r="C6" s="40"/>
      <c r="D6" s="132">
        <f>6.77825+3.16211</f>
        <v>9.9403600000000001</v>
      </c>
      <c r="E6" s="138" t="s">
        <v>151</v>
      </c>
      <c r="F6" s="133">
        <f>SUM(C6,D6)</f>
        <v>9.9403600000000001</v>
      </c>
      <c r="G6" s="42"/>
      <c r="H6" s="40"/>
      <c r="I6" s="138" t="s">
        <v>151</v>
      </c>
      <c r="J6" s="132">
        <v>9.94</v>
      </c>
      <c r="K6" s="39"/>
    </row>
    <row r="7" spans="1:13" ht="33" customHeight="1" x14ac:dyDescent="0.25">
      <c r="A7" s="44">
        <v>3</v>
      </c>
      <c r="B7" s="110" t="s">
        <v>150</v>
      </c>
      <c r="C7" s="40"/>
      <c r="D7" s="111">
        <v>334.57272</v>
      </c>
      <c r="E7" s="134" t="s">
        <v>149</v>
      </c>
      <c r="F7" s="137">
        <f>SUM(C7,D7)</f>
        <v>334.57272</v>
      </c>
      <c r="G7" s="42"/>
      <c r="H7" s="40"/>
      <c r="I7" s="122" t="s">
        <v>149</v>
      </c>
      <c r="J7" s="111">
        <v>119.44186000000001</v>
      </c>
      <c r="K7" s="120">
        <v>215.13086000000001</v>
      </c>
    </row>
    <row r="8" spans="1:13" ht="31.5" x14ac:dyDescent="0.25">
      <c r="A8" s="44">
        <v>4</v>
      </c>
      <c r="B8" s="122" t="s">
        <v>148</v>
      </c>
      <c r="C8" s="136"/>
      <c r="D8" s="111">
        <f>13.9869</f>
        <v>13.9869</v>
      </c>
      <c r="E8" s="122" t="s">
        <v>147</v>
      </c>
      <c r="F8" s="133">
        <f>SUM(C8,D8)</f>
        <v>13.9869</v>
      </c>
      <c r="G8" s="42"/>
      <c r="H8" s="40"/>
      <c r="I8" s="122" t="s">
        <v>147</v>
      </c>
      <c r="J8" s="111">
        <v>13.99</v>
      </c>
      <c r="K8" s="120"/>
    </row>
    <row r="9" spans="1:13" ht="35.25" customHeight="1" x14ac:dyDescent="0.25">
      <c r="A9" s="44">
        <v>5</v>
      </c>
      <c r="B9" s="112" t="s">
        <v>118</v>
      </c>
      <c r="C9" s="40"/>
      <c r="D9" s="129">
        <v>138.89625000000001</v>
      </c>
      <c r="E9" s="122" t="s">
        <v>146</v>
      </c>
      <c r="F9" s="133">
        <f>SUM(C9,D9)</f>
        <v>138.89625000000001</v>
      </c>
      <c r="G9" s="112"/>
      <c r="H9" s="132"/>
      <c r="I9" s="122" t="s">
        <v>146</v>
      </c>
      <c r="J9" s="129">
        <v>57.327289999999998</v>
      </c>
      <c r="K9" s="120">
        <v>81.568960000000004</v>
      </c>
    </row>
    <row r="10" spans="1:13" ht="47.25" customHeight="1" x14ac:dyDescent="0.25">
      <c r="A10" s="44">
        <v>6</v>
      </c>
      <c r="B10" s="112" t="s">
        <v>118</v>
      </c>
      <c r="C10" s="129">
        <v>30.3704</v>
      </c>
      <c r="D10" s="40"/>
      <c r="E10" s="122" t="s">
        <v>145</v>
      </c>
      <c r="F10" s="133">
        <f>SUM(C10,D10)</f>
        <v>30.3704</v>
      </c>
      <c r="G10" s="112">
        <v>2210</v>
      </c>
      <c r="H10" s="125">
        <v>4.7959199999999997</v>
      </c>
      <c r="I10" s="122" t="s">
        <v>144</v>
      </c>
      <c r="J10" s="111"/>
      <c r="K10" s="126"/>
    </row>
    <row r="11" spans="1:13" ht="15.75" x14ac:dyDescent="0.25">
      <c r="A11" s="44">
        <v>7</v>
      </c>
      <c r="B11" s="112"/>
      <c r="C11" s="40"/>
      <c r="D11" s="129"/>
      <c r="E11" s="122"/>
      <c r="F11" s="133">
        <f>SUM(C11:D11)</f>
        <v>0</v>
      </c>
      <c r="G11" s="112">
        <v>2220</v>
      </c>
      <c r="H11" s="119">
        <v>84.648489999999995</v>
      </c>
      <c r="I11" s="122" t="s">
        <v>143</v>
      </c>
      <c r="J11" s="129"/>
      <c r="K11" s="127"/>
    </row>
    <row r="12" spans="1:13" ht="15.75" x14ac:dyDescent="0.25">
      <c r="A12" s="44">
        <v>8</v>
      </c>
      <c r="B12" s="122"/>
      <c r="C12" s="132"/>
      <c r="D12" s="129"/>
      <c r="E12" s="122"/>
      <c r="F12" s="131">
        <f>SUM(C12,D12)</f>
        <v>0</v>
      </c>
      <c r="G12" s="42">
        <v>2240</v>
      </c>
      <c r="H12" s="123">
        <v>65.461929999999995</v>
      </c>
      <c r="I12" s="122" t="s">
        <v>142</v>
      </c>
      <c r="J12" s="129"/>
      <c r="K12" s="127"/>
    </row>
    <row r="13" spans="1:13" ht="15.75" x14ac:dyDescent="0.25">
      <c r="A13" s="44">
        <v>9</v>
      </c>
      <c r="B13" s="112"/>
      <c r="C13" s="129"/>
      <c r="D13" s="40"/>
      <c r="E13" s="122"/>
      <c r="F13" s="128">
        <f>SUM(C13,D13)</f>
        <v>0</v>
      </c>
      <c r="G13" s="42"/>
      <c r="H13" s="123"/>
      <c r="I13" s="41"/>
      <c r="J13" s="121"/>
      <c r="K13" s="127"/>
    </row>
    <row r="14" spans="1:13" ht="33" customHeight="1" x14ac:dyDescent="0.25">
      <c r="A14" s="44"/>
      <c r="B14" s="122"/>
      <c r="C14" s="40"/>
      <c r="D14" s="132"/>
      <c r="E14" s="134"/>
      <c r="F14" s="135">
        <f>SUM(C14,D14)</f>
        <v>0</v>
      </c>
      <c r="G14" s="112"/>
      <c r="H14" s="132"/>
      <c r="I14" s="134"/>
      <c r="J14" s="119"/>
      <c r="K14" s="120"/>
    </row>
    <row r="15" spans="1:13" ht="29.25" customHeight="1" x14ac:dyDescent="0.25">
      <c r="A15" s="44"/>
      <c r="B15" s="110"/>
      <c r="C15" s="40"/>
      <c r="D15" s="111"/>
      <c r="E15" s="122"/>
      <c r="F15" s="109">
        <f>SUM(C15,D15)</f>
        <v>0</v>
      </c>
      <c r="G15" s="112"/>
      <c r="H15" s="119"/>
      <c r="I15" s="122"/>
      <c r="J15" s="40"/>
      <c r="K15" s="120"/>
    </row>
    <row r="16" spans="1:13" ht="28.5" customHeight="1" x14ac:dyDescent="0.25">
      <c r="A16" s="44"/>
      <c r="B16" s="110"/>
      <c r="C16" s="40"/>
      <c r="D16" s="129"/>
      <c r="E16" s="122"/>
      <c r="F16" s="133">
        <f>SUM(C16:D16)</f>
        <v>0</v>
      </c>
      <c r="G16" s="112"/>
      <c r="H16" s="119"/>
      <c r="I16" s="122"/>
      <c r="J16" s="129"/>
      <c r="K16" s="127"/>
    </row>
    <row r="17" spans="1:17" ht="30" customHeight="1" x14ac:dyDescent="0.25">
      <c r="A17" s="44"/>
      <c r="B17" s="122"/>
      <c r="C17" s="132"/>
      <c r="D17" s="129"/>
      <c r="E17" s="122"/>
      <c r="F17" s="131">
        <f>SUM(C17,D17)</f>
        <v>0</v>
      </c>
      <c r="G17" s="42"/>
      <c r="H17" s="123"/>
      <c r="I17" s="122"/>
      <c r="J17" s="129"/>
      <c r="K17" s="127"/>
      <c r="N17" s="130"/>
    </row>
    <row r="18" spans="1:17" ht="15.75" x14ac:dyDescent="0.25">
      <c r="A18" s="44"/>
      <c r="B18" s="112"/>
      <c r="C18" s="129"/>
      <c r="D18" s="40"/>
      <c r="E18" s="122"/>
      <c r="F18" s="128">
        <f>SUM(C18,D18)</f>
        <v>0</v>
      </c>
      <c r="G18" s="42"/>
      <c r="H18" s="123"/>
      <c r="I18" s="41"/>
      <c r="J18" s="121"/>
      <c r="K18" s="127"/>
      <c r="Q18" s="54"/>
    </row>
    <row r="19" spans="1:17" ht="15.75" x14ac:dyDescent="0.25">
      <c r="A19" s="44"/>
      <c r="B19" s="110"/>
      <c r="C19" s="40"/>
      <c r="D19" s="125"/>
      <c r="E19" s="122"/>
      <c r="F19" s="109">
        <f>SUM(C19,D19)</f>
        <v>0</v>
      </c>
      <c r="G19" s="42"/>
      <c r="H19" s="123"/>
      <c r="I19" s="41"/>
      <c r="J19" s="124"/>
      <c r="K19" s="126"/>
    </row>
    <row r="20" spans="1:17" ht="15.75" x14ac:dyDescent="0.25">
      <c r="A20" s="44"/>
      <c r="B20" s="122"/>
      <c r="C20" s="40"/>
      <c r="D20" s="125"/>
      <c r="E20" s="41"/>
      <c r="F20" s="109">
        <f>SUM(C20,D20)</f>
        <v>0</v>
      </c>
      <c r="G20" s="42"/>
      <c r="H20" s="123"/>
      <c r="I20" s="41"/>
      <c r="J20" s="124"/>
      <c r="K20" s="39"/>
    </row>
    <row r="21" spans="1:17" ht="15.75" x14ac:dyDescent="0.25">
      <c r="A21" s="44"/>
      <c r="B21" s="42"/>
      <c r="C21" s="40"/>
      <c r="D21" s="40"/>
      <c r="E21" s="41"/>
      <c r="F21" s="43">
        <f>SUM(C21,D21)</f>
        <v>0</v>
      </c>
      <c r="G21" s="112"/>
      <c r="H21" s="123"/>
      <c r="I21" s="122"/>
      <c r="J21" s="123"/>
      <c r="K21" s="120"/>
    </row>
    <row r="22" spans="1:17" ht="2.25" customHeight="1" x14ac:dyDescent="0.25">
      <c r="A22" s="44"/>
      <c r="B22" s="42"/>
      <c r="C22" s="40"/>
      <c r="D22" s="40"/>
      <c r="E22" s="41"/>
      <c r="F22" s="43">
        <f>SUM(C22,D22)</f>
        <v>0</v>
      </c>
      <c r="G22" s="112"/>
      <c r="H22" s="119"/>
      <c r="I22" s="122"/>
      <c r="J22" s="121"/>
      <c r="K22" s="120"/>
    </row>
    <row r="23" spans="1:17" ht="15.75" hidden="1" x14ac:dyDescent="0.25">
      <c r="A23" s="44"/>
      <c r="B23" s="42"/>
      <c r="C23" s="40"/>
      <c r="D23" s="40"/>
      <c r="E23" s="41"/>
      <c r="F23" s="43">
        <f>SUM(C23,D23)</f>
        <v>0</v>
      </c>
      <c r="G23" s="42"/>
      <c r="H23" s="40"/>
      <c r="I23" s="41"/>
      <c r="J23" s="119"/>
      <c r="K23" s="39"/>
    </row>
    <row r="24" spans="1:17" ht="15.75" hidden="1" x14ac:dyDescent="0.25">
      <c r="A24" s="44"/>
      <c r="B24" s="42"/>
      <c r="C24" s="40"/>
      <c r="D24" s="40"/>
      <c r="E24" s="41"/>
      <c r="F24" s="43">
        <f>SUM(C24,D24)</f>
        <v>0</v>
      </c>
      <c r="G24" s="42"/>
      <c r="H24" s="40"/>
      <c r="I24" s="41"/>
      <c r="J24" s="40"/>
      <c r="K24" s="39"/>
    </row>
    <row r="25" spans="1:17" ht="15.75" hidden="1" x14ac:dyDescent="0.25">
      <c r="A25" s="45"/>
      <c r="B25" s="42"/>
      <c r="C25" s="40"/>
      <c r="D25" s="40"/>
      <c r="E25" s="41"/>
      <c r="F25" s="43">
        <f>SUM(C25,D25)</f>
        <v>0</v>
      </c>
      <c r="G25" s="42"/>
      <c r="H25" s="40"/>
      <c r="I25" s="41"/>
      <c r="J25" s="40"/>
      <c r="K25" s="39"/>
    </row>
    <row r="26" spans="1:17" ht="15.75" hidden="1" x14ac:dyDescent="0.25">
      <c r="A26" s="45"/>
      <c r="B26" s="42"/>
      <c r="C26" s="40"/>
      <c r="D26" s="40"/>
      <c r="E26" s="41"/>
      <c r="F26" s="43">
        <f>SUM(C26,D26)</f>
        <v>0</v>
      </c>
      <c r="G26" s="42"/>
      <c r="H26" s="40"/>
      <c r="I26" s="41"/>
      <c r="J26" s="40"/>
      <c r="K26" s="39"/>
    </row>
    <row r="27" spans="1:17" ht="15.75" hidden="1" x14ac:dyDescent="0.25">
      <c r="A27" s="44"/>
      <c r="B27" s="42"/>
      <c r="C27" s="40"/>
      <c r="D27" s="40"/>
      <c r="E27" s="41"/>
      <c r="F27" s="43">
        <f>SUM(C27,D27)</f>
        <v>0</v>
      </c>
      <c r="G27" s="42"/>
      <c r="H27" s="40"/>
      <c r="I27" s="41"/>
      <c r="J27" s="40"/>
      <c r="K27" s="39"/>
    </row>
    <row r="28" spans="1:17" ht="15.75" hidden="1" x14ac:dyDescent="0.25">
      <c r="A28" s="44"/>
      <c r="B28" s="42"/>
      <c r="C28" s="40"/>
      <c r="D28" s="40"/>
      <c r="E28" s="41"/>
      <c r="F28" s="43">
        <f>SUM(C28,D28)</f>
        <v>0</v>
      </c>
      <c r="G28" s="42"/>
      <c r="H28" s="40"/>
      <c r="I28" s="41"/>
      <c r="J28" s="40"/>
      <c r="K28" s="39"/>
    </row>
    <row r="29" spans="1:17" ht="15.75" hidden="1" x14ac:dyDescent="0.25">
      <c r="A29" s="44"/>
      <c r="B29" s="42"/>
      <c r="C29" s="40"/>
      <c r="D29" s="40"/>
      <c r="E29" s="41"/>
      <c r="F29" s="43">
        <f>SUM(C29,D29)</f>
        <v>0</v>
      </c>
      <c r="G29" s="42"/>
      <c r="H29" s="40"/>
      <c r="I29" s="41"/>
      <c r="J29" s="40"/>
      <c r="K29" s="39"/>
    </row>
    <row r="30" spans="1:17" ht="15.75" hidden="1" x14ac:dyDescent="0.25">
      <c r="A30" s="44"/>
      <c r="B30" s="42"/>
      <c r="C30" s="40"/>
      <c r="D30" s="40"/>
      <c r="E30" s="41"/>
      <c r="F30" s="43">
        <f>SUM(C30,D30)</f>
        <v>0</v>
      </c>
      <c r="G30" s="42"/>
      <c r="H30" s="40"/>
      <c r="I30" s="41"/>
      <c r="J30" s="40"/>
      <c r="K30" s="39"/>
    </row>
    <row r="31" spans="1:17" ht="15.75" hidden="1" x14ac:dyDescent="0.25">
      <c r="A31" s="44"/>
      <c r="B31" s="42"/>
      <c r="C31" s="40"/>
      <c r="D31" s="40"/>
      <c r="E31" s="41"/>
      <c r="F31" s="43">
        <f>SUM(C31,D31)</f>
        <v>0</v>
      </c>
      <c r="G31" s="42"/>
      <c r="H31" s="40"/>
      <c r="I31" s="41"/>
      <c r="J31" s="40"/>
      <c r="K31" s="39"/>
    </row>
    <row r="32" spans="1:17" ht="15.75" hidden="1" x14ac:dyDescent="0.25">
      <c r="A32" s="44"/>
      <c r="B32" s="42"/>
      <c r="C32" s="40"/>
      <c r="D32" s="40"/>
      <c r="E32" s="41"/>
      <c r="F32" s="43">
        <f>SUM(C32,D32)</f>
        <v>0</v>
      </c>
      <c r="G32" s="42"/>
      <c r="H32" s="40"/>
      <c r="I32" s="41"/>
      <c r="J32" s="40"/>
      <c r="K32" s="39"/>
    </row>
    <row r="33" spans="1:11" ht="15.75" hidden="1" x14ac:dyDescent="0.25">
      <c r="A33" s="44"/>
      <c r="B33" s="42"/>
      <c r="C33" s="40"/>
      <c r="D33" s="40"/>
      <c r="E33" s="41"/>
      <c r="F33" s="43">
        <f>SUM(C33,D33)</f>
        <v>0</v>
      </c>
      <c r="G33" s="42"/>
      <c r="H33" s="40"/>
      <c r="I33" s="41"/>
      <c r="J33" s="40"/>
      <c r="K33" s="39"/>
    </row>
    <row r="34" spans="1:11" ht="15.75" hidden="1" x14ac:dyDescent="0.25">
      <c r="A34" s="44"/>
      <c r="B34" s="42"/>
      <c r="C34" s="40"/>
      <c r="D34" s="40"/>
      <c r="E34" s="41"/>
      <c r="F34" s="43">
        <f>SUM(C34,D34)</f>
        <v>0</v>
      </c>
      <c r="G34" s="42"/>
      <c r="H34" s="40"/>
      <c r="I34" s="41"/>
      <c r="J34" s="40"/>
      <c r="K34" s="39"/>
    </row>
    <row r="35" spans="1:11" ht="15.75" hidden="1" x14ac:dyDescent="0.25">
      <c r="A35" s="45"/>
      <c r="B35" s="42"/>
      <c r="C35" s="40"/>
      <c r="D35" s="40"/>
      <c r="E35" s="41"/>
      <c r="F35" s="43">
        <f>SUM(C35,D35)</f>
        <v>0</v>
      </c>
      <c r="G35" s="42"/>
      <c r="H35" s="40"/>
      <c r="I35" s="41"/>
      <c r="J35" s="40"/>
      <c r="K35" s="39"/>
    </row>
    <row r="36" spans="1:11" ht="15.75" hidden="1" x14ac:dyDescent="0.25">
      <c r="A36" s="45"/>
      <c r="B36" s="42"/>
      <c r="C36" s="40"/>
      <c r="D36" s="40"/>
      <c r="E36" s="41"/>
      <c r="F36" s="43">
        <f>SUM(C36,D36)</f>
        <v>0</v>
      </c>
      <c r="G36" s="42"/>
      <c r="H36" s="40"/>
      <c r="I36" s="41"/>
      <c r="J36" s="40"/>
      <c r="K36" s="39"/>
    </row>
    <row r="37" spans="1:11" ht="15.75" hidden="1" x14ac:dyDescent="0.25">
      <c r="A37" s="44"/>
      <c r="B37" s="42"/>
      <c r="C37" s="40"/>
      <c r="D37" s="40"/>
      <c r="E37" s="41"/>
      <c r="F37" s="43">
        <f>SUM(C37,D37)</f>
        <v>0</v>
      </c>
      <c r="G37" s="42"/>
      <c r="H37" s="40"/>
      <c r="I37" s="41"/>
      <c r="J37" s="40"/>
      <c r="K37" s="39"/>
    </row>
    <row r="38" spans="1:11" ht="15.75" hidden="1" x14ac:dyDescent="0.25">
      <c r="A38" s="44"/>
      <c r="B38" s="42"/>
      <c r="C38" s="40"/>
      <c r="D38" s="40"/>
      <c r="E38" s="41"/>
      <c r="F38" s="43">
        <f>SUM(C38,D38)</f>
        <v>0</v>
      </c>
      <c r="G38" s="42"/>
      <c r="H38" s="40"/>
      <c r="I38" s="41"/>
      <c r="J38" s="40"/>
      <c r="K38" s="39"/>
    </row>
    <row r="39" spans="1:11" ht="15.75" hidden="1" x14ac:dyDescent="0.25">
      <c r="A39" s="44"/>
      <c r="B39" s="42"/>
      <c r="C39" s="40"/>
      <c r="D39" s="40"/>
      <c r="E39" s="41"/>
      <c r="F39" s="43">
        <f>SUM(C39,D39)</f>
        <v>0</v>
      </c>
      <c r="G39" s="42"/>
      <c r="H39" s="40"/>
      <c r="I39" s="41"/>
      <c r="J39" s="40"/>
      <c r="K39" s="39"/>
    </row>
    <row r="40" spans="1:11" ht="15.75" hidden="1" x14ac:dyDescent="0.25">
      <c r="A40" s="44"/>
      <c r="B40" s="42"/>
      <c r="C40" s="40"/>
      <c r="D40" s="40"/>
      <c r="E40" s="41"/>
      <c r="F40" s="43">
        <f>SUM(C40,D40)</f>
        <v>0</v>
      </c>
      <c r="G40" s="42"/>
      <c r="H40" s="40"/>
      <c r="I40" s="41"/>
      <c r="J40" s="40"/>
      <c r="K40" s="39"/>
    </row>
    <row r="41" spans="1:11" ht="15.75" hidden="1" x14ac:dyDescent="0.25">
      <c r="A41" s="44"/>
      <c r="B41" s="42"/>
      <c r="C41" s="40"/>
      <c r="D41" s="40"/>
      <c r="E41" s="41"/>
      <c r="F41" s="43">
        <f>SUM(C41,D41)</f>
        <v>0</v>
      </c>
      <c r="G41" s="42"/>
      <c r="H41" s="40"/>
      <c r="I41" s="41"/>
      <c r="J41" s="40"/>
      <c r="K41" s="39"/>
    </row>
    <row r="42" spans="1:11" ht="15.75" hidden="1" x14ac:dyDescent="0.25">
      <c r="A42" s="44"/>
      <c r="B42" s="42"/>
      <c r="C42" s="40"/>
      <c r="D42" s="40"/>
      <c r="E42" s="41"/>
      <c r="F42" s="43">
        <f>SUM(C42,D42)</f>
        <v>0</v>
      </c>
      <c r="G42" s="42"/>
      <c r="H42" s="40"/>
      <c r="I42" s="41"/>
      <c r="J42" s="40"/>
      <c r="K42" s="39"/>
    </row>
    <row r="43" spans="1:11" ht="15.75" hidden="1" x14ac:dyDescent="0.25">
      <c r="A43" s="44"/>
      <c r="B43" s="42"/>
      <c r="C43" s="40"/>
      <c r="D43" s="40"/>
      <c r="E43" s="41"/>
      <c r="F43" s="43">
        <f>SUM(C43,D43)</f>
        <v>0</v>
      </c>
      <c r="G43" s="42"/>
      <c r="H43" s="40"/>
      <c r="I43" s="41"/>
      <c r="J43" s="40"/>
      <c r="K43" s="39"/>
    </row>
    <row r="44" spans="1:11" ht="15.75" hidden="1" x14ac:dyDescent="0.25">
      <c r="A44" s="44"/>
      <c r="B44" s="42"/>
      <c r="C44" s="40"/>
      <c r="D44" s="40"/>
      <c r="E44" s="41"/>
      <c r="F44" s="43">
        <f>SUM(C44,D44)</f>
        <v>0</v>
      </c>
      <c r="G44" s="42"/>
      <c r="H44" s="40"/>
      <c r="I44" s="41"/>
      <c r="J44" s="40"/>
      <c r="K44" s="39"/>
    </row>
    <row r="45" spans="1:11" ht="15.75" hidden="1" x14ac:dyDescent="0.25">
      <c r="A45" s="45"/>
      <c r="B45" s="42"/>
      <c r="C45" s="40"/>
      <c r="D45" s="40"/>
      <c r="E45" s="41"/>
      <c r="F45" s="43">
        <f>SUM(C45,D45)</f>
        <v>0</v>
      </c>
      <c r="G45" s="42"/>
      <c r="H45" s="40"/>
      <c r="I45" s="41"/>
      <c r="J45" s="40"/>
      <c r="K45" s="39"/>
    </row>
    <row r="46" spans="1:11" ht="15.75" hidden="1" x14ac:dyDescent="0.25">
      <c r="A46" s="45"/>
      <c r="B46" s="42"/>
      <c r="C46" s="40"/>
      <c r="D46" s="40"/>
      <c r="E46" s="41"/>
      <c r="F46" s="43">
        <f>SUM(C46,D46)</f>
        <v>0</v>
      </c>
      <c r="G46" s="42"/>
      <c r="H46" s="40"/>
      <c r="I46" s="41"/>
      <c r="J46" s="40"/>
      <c r="K46" s="39"/>
    </row>
    <row r="47" spans="1:11" ht="15.75" hidden="1" x14ac:dyDescent="0.25">
      <c r="A47" s="57"/>
      <c r="B47" s="38"/>
      <c r="C47" s="55"/>
      <c r="D47" s="55"/>
      <c r="E47" s="56"/>
      <c r="F47" s="43">
        <f>SUM(C47,D47)</f>
        <v>0</v>
      </c>
      <c r="G47" s="38"/>
      <c r="H47" s="55"/>
      <c r="I47" s="56"/>
      <c r="J47" s="55"/>
      <c r="K47" s="39"/>
    </row>
    <row r="48" spans="1:11" ht="15.75" hidden="1" x14ac:dyDescent="0.25">
      <c r="A48" s="57"/>
      <c r="B48" s="38"/>
      <c r="C48" s="55"/>
      <c r="D48" s="55"/>
      <c r="E48" s="56"/>
      <c r="F48" s="43">
        <f>SUM(C48,D48)</f>
        <v>0</v>
      </c>
      <c r="G48" s="38"/>
      <c r="H48" s="55"/>
      <c r="I48" s="56"/>
      <c r="J48" s="55"/>
      <c r="K48" s="39"/>
    </row>
    <row r="49" spans="1:11" ht="15.75" hidden="1" x14ac:dyDescent="0.25">
      <c r="A49" s="57"/>
      <c r="B49" s="38"/>
      <c r="C49" s="55"/>
      <c r="D49" s="55"/>
      <c r="E49" s="56"/>
      <c r="F49" s="43">
        <f>SUM(C49,D49)</f>
        <v>0</v>
      </c>
      <c r="G49" s="38"/>
      <c r="H49" s="55"/>
      <c r="I49" s="56"/>
      <c r="J49" s="55"/>
      <c r="K49" s="39"/>
    </row>
    <row r="50" spans="1:11" ht="15.75" x14ac:dyDescent="0.25">
      <c r="A50" s="38"/>
      <c r="B50" s="37" t="s">
        <v>5</v>
      </c>
      <c r="C50" s="33">
        <f>SUM(C5:C49)</f>
        <v>30.3704</v>
      </c>
      <c r="D50" s="33">
        <f>SUM(D5:D49)</f>
        <v>574.02206000000001</v>
      </c>
      <c r="E50" s="34"/>
      <c r="F50" s="36">
        <f>SUM(C50,D50)</f>
        <v>604.39246000000003</v>
      </c>
      <c r="G50" s="35"/>
      <c r="H50" s="33">
        <f>SUM(H5:H49)</f>
        <v>154.90634</v>
      </c>
      <c r="I50" s="34"/>
      <c r="J50" s="33">
        <f>SUM(J5:J49)</f>
        <v>277.32497999999998</v>
      </c>
      <c r="K50" s="107">
        <f>F50-J50</f>
        <v>327.06748000000005</v>
      </c>
    </row>
    <row r="53" spans="1:11" ht="15.75" x14ac:dyDescent="0.25">
      <c r="B53" s="31" t="s">
        <v>72</v>
      </c>
      <c r="F53" s="3"/>
      <c r="G53" s="78" t="s">
        <v>141</v>
      </c>
      <c r="H53" s="86"/>
    </row>
    <row r="54" spans="1:11" x14ac:dyDescent="0.25">
      <c r="B54" s="31"/>
      <c r="F54" s="2" t="s">
        <v>0</v>
      </c>
      <c r="G54" s="1"/>
      <c r="H54" s="1"/>
    </row>
    <row r="55" spans="1:11" ht="15.75" x14ac:dyDescent="0.25">
      <c r="B55" s="31" t="s">
        <v>42</v>
      </c>
      <c r="F55" s="3"/>
      <c r="G55" s="78" t="s">
        <v>140</v>
      </c>
      <c r="H55" s="86"/>
    </row>
    <row r="56" spans="1:11" x14ac:dyDescent="0.25">
      <c r="F56" s="2" t="s">
        <v>0</v>
      </c>
      <c r="G56" s="1"/>
      <c r="H56" s="1"/>
    </row>
  </sheetData>
  <mergeCells count="10">
    <mergeCell ref="K3:K4"/>
    <mergeCell ref="A2:K2"/>
    <mergeCell ref="B1:J1"/>
    <mergeCell ref="C3:E3"/>
    <mergeCell ref="G55:H55"/>
    <mergeCell ref="G53:H53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63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="80" zoomScaleNormal="80" workbookViewId="0">
      <selection activeCell="D5" sqref="D5"/>
    </sheetView>
  </sheetViews>
  <sheetFormatPr defaultRowHeight="15" x14ac:dyDescent="0.25"/>
  <cols>
    <col min="1" max="1" width="7.28515625" style="29" customWidth="1"/>
    <col min="2" max="2" width="27.140625" style="29" customWidth="1"/>
    <col min="3" max="3" width="16.28515625" style="29" customWidth="1"/>
    <col min="4" max="4" width="13.5703125" style="29" customWidth="1"/>
    <col min="5" max="5" width="18.85546875" style="29" customWidth="1"/>
    <col min="6" max="6" width="15.85546875" style="29" customWidth="1"/>
    <col min="7" max="7" width="16.5703125" style="29" customWidth="1"/>
    <col min="8" max="8" width="14.28515625" style="29" customWidth="1"/>
    <col min="9" max="9" width="22.85546875" style="29" customWidth="1"/>
    <col min="10" max="10" width="14" style="29" customWidth="1"/>
    <col min="11" max="11" width="15.5703125" style="29" customWidth="1"/>
    <col min="12" max="16384" width="9.140625" style="29"/>
  </cols>
  <sheetData>
    <row r="1" spans="1:11" ht="61.5" customHeight="1" x14ac:dyDescent="0.25">
      <c r="A1" s="52"/>
      <c r="B1" s="83" t="s">
        <v>170</v>
      </c>
      <c r="C1" s="84"/>
      <c r="D1" s="84"/>
      <c r="E1" s="84"/>
      <c r="F1" s="84"/>
      <c r="G1" s="84"/>
      <c r="H1" s="84"/>
      <c r="I1" s="84"/>
      <c r="J1" s="84"/>
      <c r="K1" s="52"/>
    </row>
    <row r="2" spans="1:11" ht="31.5" customHeight="1" x14ac:dyDescent="0.25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3" customHeight="1" x14ac:dyDescent="0.25">
      <c r="A3" s="87" t="s">
        <v>37</v>
      </c>
      <c r="B3" s="87" t="s">
        <v>36</v>
      </c>
      <c r="C3" s="85" t="s">
        <v>35</v>
      </c>
      <c r="D3" s="85"/>
      <c r="E3" s="85"/>
      <c r="F3" s="85" t="s">
        <v>34</v>
      </c>
      <c r="G3" s="85" t="s">
        <v>33</v>
      </c>
      <c r="H3" s="85"/>
      <c r="I3" s="85"/>
      <c r="J3" s="85"/>
      <c r="K3" s="81" t="s">
        <v>32</v>
      </c>
    </row>
    <row r="4" spans="1:11" ht="158.25" customHeight="1" x14ac:dyDescent="0.25">
      <c r="A4" s="87"/>
      <c r="B4" s="87"/>
      <c r="C4" s="51" t="s">
        <v>31</v>
      </c>
      <c r="D4" s="51" t="s">
        <v>30</v>
      </c>
      <c r="E4" s="51" t="s">
        <v>29</v>
      </c>
      <c r="F4" s="85"/>
      <c r="G4" s="49" t="s">
        <v>28</v>
      </c>
      <c r="H4" s="51" t="s">
        <v>26</v>
      </c>
      <c r="I4" s="51" t="s">
        <v>27</v>
      </c>
      <c r="J4" s="51" t="s">
        <v>26</v>
      </c>
      <c r="K4" s="81"/>
    </row>
    <row r="5" spans="1:11" ht="15.75" x14ac:dyDescent="0.25">
      <c r="A5" s="45">
        <v>1</v>
      </c>
      <c r="B5" s="41" t="s">
        <v>169</v>
      </c>
      <c r="C5" s="40"/>
      <c r="D5" s="40">
        <v>181.1</v>
      </c>
      <c r="E5" s="41" t="s">
        <v>168</v>
      </c>
      <c r="F5" s="43">
        <f>SUM(C5,D5)</f>
        <v>181.1</v>
      </c>
      <c r="G5" s="143"/>
      <c r="H5" s="40"/>
      <c r="I5" s="41" t="s">
        <v>168</v>
      </c>
      <c r="J5" s="40">
        <v>181.1</v>
      </c>
      <c r="K5" s="39"/>
    </row>
    <row r="6" spans="1:11" ht="15.75" x14ac:dyDescent="0.25">
      <c r="A6" s="45">
        <v>2</v>
      </c>
      <c r="B6" s="41" t="s">
        <v>167</v>
      </c>
      <c r="C6" s="40"/>
      <c r="D6" s="40">
        <v>2.4</v>
      </c>
      <c r="E6" s="41" t="s">
        <v>14</v>
      </c>
      <c r="F6" s="43">
        <f>SUM(C6,D6)</f>
        <v>2.4</v>
      </c>
      <c r="G6" s="143"/>
      <c r="H6" s="40"/>
      <c r="I6" s="41" t="s">
        <v>14</v>
      </c>
      <c r="J6" s="40">
        <v>2.4</v>
      </c>
      <c r="K6" s="39"/>
    </row>
    <row r="7" spans="1:11" ht="31.5" x14ac:dyDescent="0.25">
      <c r="A7" s="45">
        <v>3</v>
      </c>
      <c r="B7" s="41" t="s">
        <v>166</v>
      </c>
      <c r="C7" s="40"/>
      <c r="D7" s="40">
        <v>2</v>
      </c>
      <c r="E7" s="41" t="s">
        <v>14</v>
      </c>
      <c r="F7" s="43">
        <f>SUM(C7,D7)</f>
        <v>2</v>
      </c>
      <c r="G7" s="143"/>
      <c r="H7" s="40"/>
      <c r="I7" s="41" t="s">
        <v>14</v>
      </c>
      <c r="J7" s="40">
        <v>2</v>
      </c>
      <c r="K7" s="39"/>
    </row>
    <row r="8" spans="1:11" ht="63" x14ac:dyDescent="0.25">
      <c r="A8" s="45">
        <v>4</v>
      </c>
      <c r="B8" s="41" t="s">
        <v>165</v>
      </c>
      <c r="C8" s="40"/>
      <c r="D8" s="40">
        <v>4.2</v>
      </c>
      <c r="E8" s="41" t="s">
        <v>14</v>
      </c>
      <c r="F8" s="43">
        <f>SUM(C8,D8)</f>
        <v>4.2</v>
      </c>
      <c r="G8" s="143"/>
      <c r="H8" s="40"/>
      <c r="I8" s="41" t="s">
        <v>14</v>
      </c>
      <c r="J8" s="40">
        <v>4.2</v>
      </c>
      <c r="K8" s="39"/>
    </row>
    <row r="9" spans="1:11" ht="15.75" x14ac:dyDescent="0.25">
      <c r="A9" s="45">
        <v>5</v>
      </c>
      <c r="B9" s="41" t="s">
        <v>164</v>
      </c>
      <c r="C9" s="40"/>
      <c r="D9" s="40">
        <v>5.9</v>
      </c>
      <c r="E9" s="41" t="s">
        <v>14</v>
      </c>
      <c r="F9" s="43">
        <f>SUM(C9,D9)</f>
        <v>5.9</v>
      </c>
      <c r="G9" s="143"/>
      <c r="H9" s="40"/>
      <c r="I9" s="41" t="s">
        <v>14</v>
      </c>
      <c r="J9" s="40">
        <v>5.9</v>
      </c>
      <c r="K9" s="39"/>
    </row>
    <row r="10" spans="1:11" ht="15.75" x14ac:dyDescent="0.25">
      <c r="A10" s="45">
        <v>6</v>
      </c>
      <c r="B10" s="41" t="s">
        <v>163</v>
      </c>
      <c r="C10" s="40"/>
      <c r="D10" s="40">
        <v>73.3</v>
      </c>
      <c r="E10" s="41" t="s">
        <v>14</v>
      </c>
      <c r="F10" s="43">
        <f>SUM(C10,D10)</f>
        <v>73.3</v>
      </c>
      <c r="G10" s="143"/>
      <c r="H10" s="40"/>
      <c r="I10" s="41" t="s">
        <v>14</v>
      </c>
      <c r="J10" s="40">
        <v>73.3</v>
      </c>
      <c r="K10" s="39"/>
    </row>
    <row r="11" spans="1:11" ht="31.5" x14ac:dyDescent="0.25">
      <c r="A11" s="45">
        <v>7</v>
      </c>
      <c r="B11" s="41" t="s">
        <v>162</v>
      </c>
      <c r="C11" s="40"/>
      <c r="D11" s="40">
        <v>6.7</v>
      </c>
      <c r="E11" s="41" t="s">
        <v>14</v>
      </c>
      <c r="F11" s="43">
        <f>SUM(C11,D11)</f>
        <v>6.7</v>
      </c>
      <c r="G11" s="143"/>
      <c r="H11" s="40"/>
      <c r="I11" s="41" t="s">
        <v>14</v>
      </c>
      <c r="J11" s="40">
        <v>6.7</v>
      </c>
      <c r="K11" s="39"/>
    </row>
    <row r="12" spans="1:11" ht="31.5" x14ac:dyDescent="0.25">
      <c r="A12" s="45">
        <v>8</v>
      </c>
      <c r="B12" s="41" t="s">
        <v>161</v>
      </c>
      <c r="C12" s="40"/>
      <c r="D12" s="40">
        <v>1116.8</v>
      </c>
      <c r="E12" s="41" t="s">
        <v>160</v>
      </c>
      <c r="F12" s="43">
        <f>SUM(C12,D12)</f>
        <v>1116.8</v>
      </c>
      <c r="G12" s="143"/>
      <c r="H12" s="40"/>
      <c r="I12" s="41" t="s">
        <v>160</v>
      </c>
      <c r="J12" s="40">
        <v>1116.8</v>
      </c>
      <c r="K12" s="39"/>
    </row>
    <row r="13" spans="1:11" ht="15.75" x14ac:dyDescent="0.25">
      <c r="A13" s="57">
        <v>9</v>
      </c>
      <c r="B13" s="38" t="s">
        <v>159</v>
      </c>
      <c r="C13" s="55">
        <v>1.5</v>
      </c>
      <c r="D13" s="55"/>
      <c r="E13" s="56"/>
      <c r="F13" s="43">
        <f>SUM(C13,D13)</f>
        <v>1.5</v>
      </c>
      <c r="G13" s="142"/>
      <c r="H13" s="55"/>
      <c r="I13" s="56"/>
      <c r="J13" s="55"/>
      <c r="K13" s="39"/>
    </row>
    <row r="14" spans="1:11" ht="15.75" x14ac:dyDescent="0.25">
      <c r="A14" s="57">
        <v>10</v>
      </c>
      <c r="B14" s="38" t="s">
        <v>158</v>
      </c>
      <c r="C14" s="55"/>
      <c r="D14" s="55">
        <v>27.9</v>
      </c>
      <c r="E14" s="56" t="s">
        <v>14</v>
      </c>
      <c r="F14" s="43">
        <f>SUM(C14,D14)</f>
        <v>27.9</v>
      </c>
      <c r="G14" s="38"/>
      <c r="H14" s="55"/>
      <c r="I14" s="56" t="s">
        <v>14</v>
      </c>
      <c r="J14" s="55">
        <v>27.9</v>
      </c>
      <c r="K14" s="39"/>
    </row>
    <row r="15" spans="1:11" ht="15.75" x14ac:dyDescent="0.25">
      <c r="A15" s="38"/>
      <c r="B15" s="37" t="s">
        <v>5</v>
      </c>
      <c r="C15" s="33">
        <f>SUM(C5:C14)</f>
        <v>1.5</v>
      </c>
      <c r="D15" s="33">
        <f>SUM(D5:D14)</f>
        <v>1420.3</v>
      </c>
      <c r="E15" s="34"/>
      <c r="F15" s="36">
        <f>SUM(C15,D15)</f>
        <v>1421.8</v>
      </c>
      <c r="G15" s="35"/>
      <c r="H15" s="33">
        <f>SUM(H5:H14)</f>
        <v>0</v>
      </c>
      <c r="I15" s="34"/>
      <c r="J15" s="33">
        <f>SUM(J5:J14)</f>
        <v>1420.3</v>
      </c>
      <c r="K15" s="32">
        <f>C15-H15</f>
        <v>1.5</v>
      </c>
    </row>
    <row r="18" spans="2:8" ht="15.75" x14ac:dyDescent="0.25">
      <c r="B18" s="31" t="s">
        <v>72</v>
      </c>
      <c r="F18" s="3"/>
      <c r="G18" s="78" t="s">
        <v>157</v>
      </c>
      <c r="H18" s="86"/>
    </row>
    <row r="19" spans="2:8" x14ac:dyDescent="0.25">
      <c r="B19" s="31"/>
      <c r="F19" s="2" t="s">
        <v>0</v>
      </c>
      <c r="G19" s="1"/>
      <c r="H19" s="1"/>
    </row>
    <row r="20" spans="2:8" ht="15.75" x14ac:dyDescent="0.25">
      <c r="B20" s="31" t="s">
        <v>42</v>
      </c>
      <c r="F20" s="3"/>
      <c r="G20" s="78" t="s">
        <v>156</v>
      </c>
      <c r="H20" s="86"/>
    </row>
    <row r="21" spans="2:8" x14ac:dyDescent="0.25">
      <c r="F21" s="2" t="s">
        <v>0</v>
      </c>
      <c r="G21" s="1"/>
      <c r="H21" s="1"/>
    </row>
  </sheetData>
  <mergeCells count="10">
    <mergeCell ref="K3:K4"/>
    <mergeCell ref="A2:K2"/>
    <mergeCell ref="B1:J1"/>
    <mergeCell ref="C3:E3"/>
    <mergeCell ref="G20:H20"/>
    <mergeCell ref="G18:H18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78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zoomScale="80" zoomScaleNormal="80" workbookViewId="0"/>
  </sheetViews>
  <sheetFormatPr defaultRowHeight="15" x14ac:dyDescent="0.25"/>
  <cols>
    <col min="1" max="1" width="7.28515625" style="29" customWidth="1"/>
    <col min="2" max="2" width="24.42578125" style="29" customWidth="1"/>
    <col min="3" max="3" width="16.28515625" style="29" customWidth="1"/>
    <col min="4" max="4" width="13.5703125" style="29" customWidth="1"/>
    <col min="5" max="5" width="18.85546875" style="29" customWidth="1"/>
    <col min="6" max="6" width="15.85546875" style="29" customWidth="1"/>
    <col min="7" max="7" width="16.5703125" style="29" customWidth="1"/>
    <col min="8" max="8" width="14.28515625" style="29" customWidth="1"/>
    <col min="9" max="9" width="22.85546875" style="29" customWidth="1"/>
    <col min="10" max="10" width="14" style="29" customWidth="1"/>
    <col min="11" max="11" width="15.5703125" style="29" customWidth="1"/>
    <col min="12" max="16384" width="9.140625" style="29"/>
  </cols>
  <sheetData>
    <row r="1" spans="1:11" ht="61.5" customHeight="1" x14ac:dyDescent="0.25">
      <c r="A1" s="52"/>
      <c r="B1" s="83" t="s">
        <v>178</v>
      </c>
      <c r="C1" s="84"/>
      <c r="D1" s="84"/>
      <c r="E1" s="84"/>
      <c r="F1" s="84"/>
      <c r="G1" s="84"/>
      <c r="H1" s="84"/>
      <c r="I1" s="84"/>
      <c r="J1" s="84"/>
      <c r="K1" s="52"/>
    </row>
    <row r="2" spans="1:11" ht="31.5" customHeight="1" x14ac:dyDescent="0.25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3" customHeight="1" x14ac:dyDescent="0.25">
      <c r="A3" s="87" t="s">
        <v>37</v>
      </c>
      <c r="B3" s="87" t="s">
        <v>36</v>
      </c>
      <c r="C3" s="85" t="s">
        <v>35</v>
      </c>
      <c r="D3" s="85"/>
      <c r="E3" s="85"/>
      <c r="F3" s="85" t="s">
        <v>34</v>
      </c>
      <c r="G3" s="85" t="s">
        <v>33</v>
      </c>
      <c r="H3" s="85"/>
      <c r="I3" s="85"/>
      <c r="J3" s="85"/>
      <c r="K3" s="81" t="s">
        <v>32</v>
      </c>
    </row>
    <row r="4" spans="1:11" ht="158.25" customHeight="1" x14ac:dyDescent="0.25">
      <c r="A4" s="87"/>
      <c r="B4" s="87"/>
      <c r="C4" s="51" t="s">
        <v>31</v>
      </c>
      <c r="D4" s="51" t="s">
        <v>30</v>
      </c>
      <c r="E4" s="51" t="s">
        <v>29</v>
      </c>
      <c r="F4" s="85"/>
      <c r="G4" s="49" t="s">
        <v>28</v>
      </c>
      <c r="H4" s="51" t="s">
        <v>26</v>
      </c>
      <c r="I4" s="51" t="s">
        <v>27</v>
      </c>
      <c r="J4" s="51" t="s">
        <v>26</v>
      </c>
      <c r="K4" s="81"/>
    </row>
    <row r="5" spans="1:11" ht="15.75" x14ac:dyDescent="0.25">
      <c r="A5" s="44"/>
      <c r="B5" s="42" t="s">
        <v>177</v>
      </c>
      <c r="C5" s="40"/>
      <c r="D5" s="40">
        <v>6</v>
      </c>
      <c r="E5" s="41" t="s">
        <v>176</v>
      </c>
      <c r="F5" s="43">
        <f>SUM(C5,D5)</f>
        <v>6</v>
      </c>
      <c r="G5" s="42"/>
      <c r="H5" s="40"/>
      <c r="I5" s="104" t="str">
        <f>E5</f>
        <v>ОЗ+МНМА</v>
      </c>
      <c r="J5" s="40">
        <f>D5</f>
        <v>6</v>
      </c>
      <c r="K5" s="39"/>
    </row>
    <row r="6" spans="1:11" ht="15.75" x14ac:dyDescent="0.25">
      <c r="A6" s="44"/>
      <c r="B6" s="42" t="s">
        <v>177</v>
      </c>
      <c r="C6" s="40"/>
      <c r="D6" s="40">
        <v>6.6</v>
      </c>
      <c r="E6" s="41" t="s">
        <v>176</v>
      </c>
      <c r="F6" s="43">
        <f>SUM(C6,D6)</f>
        <v>6.6</v>
      </c>
      <c r="G6" s="42"/>
      <c r="H6" s="40"/>
      <c r="I6" s="104" t="str">
        <f>E6</f>
        <v>ОЗ+МНМА</v>
      </c>
      <c r="J6" s="40">
        <f>D6</f>
        <v>6.6</v>
      </c>
      <c r="K6" s="39"/>
    </row>
    <row r="7" spans="1:11" ht="15.75" x14ac:dyDescent="0.25">
      <c r="A7" s="44"/>
      <c r="B7" s="42" t="s">
        <v>177</v>
      </c>
      <c r="C7" s="40"/>
      <c r="D7" s="40">
        <v>29.97</v>
      </c>
      <c r="E7" s="41" t="s">
        <v>176</v>
      </c>
      <c r="F7" s="43">
        <f>SUM(C7,D7)</f>
        <v>29.97</v>
      </c>
      <c r="G7" s="42"/>
      <c r="H7" s="40"/>
      <c r="I7" s="104" t="str">
        <f>E7</f>
        <v>ОЗ+МНМА</v>
      </c>
      <c r="J7" s="40">
        <f>D7</f>
        <v>29.97</v>
      </c>
      <c r="K7" s="39"/>
    </row>
    <row r="8" spans="1:11" ht="15.75" x14ac:dyDescent="0.25">
      <c r="A8" s="44"/>
      <c r="B8" s="42" t="s">
        <v>175</v>
      </c>
      <c r="C8" s="40"/>
      <c r="D8" s="40">
        <v>181.95</v>
      </c>
      <c r="E8" s="41" t="s">
        <v>171</v>
      </c>
      <c r="F8" s="43">
        <f>SUM(C8,D8)</f>
        <v>181.95</v>
      </c>
      <c r="G8" s="42"/>
      <c r="H8" s="40"/>
      <c r="I8" s="104" t="str">
        <f>E8</f>
        <v>мед.засоби</v>
      </c>
      <c r="J8" s="40">
        <f>D8</f>
        <v>181.95</v>
      </c>
      <c r="K8" s="39"/>
    </row>
    <row r="9" spans="1:11" ht="15.75" x14ac:dyDescent="0.25">
      <c r="A9" s="44"/>
      <c r="B9" s="42" t="s">
        <v>174</v>
      </c>
      <c r="C9" s="40"/>
      <c r="D9" s="40">
        <v>192.67</v>
      </c>
      <c r="E9" s="41" t="s">
        <v>171</v>
      </c>
      <c r="F9" s="43">
        <f>SUM(C9,D9)</f>
        <v>192.67</v>
      </c>
      <c r="G9" s="42"/>
      <c r="H9" s="40"/>
      <c r="I9" s="104" t="str">
        <f>E9</f>
        <v>мед.засоби</v>
      </c>
      <c r="J9" s="40">
        <f>D9</f>
        <v>192.67</v>
      </c>
      <c r="K9" s="39"/>
    </row>
    <row r="10" spans="1:11" ht="15.75" x14ac:dyDescent="0.25">
      <c r="A10" s="44"/>
      <c r="B10" s="42" t="s">
        <v>173</v>
      </c>
      <c r="C10" s="40"/>
      <c r="D10" s="40">
        <v>418.08</v>
      </c>
      <c r="E10" s="41" t="s">
        <v>171</v>
      </c>
      <c r="F10" s="43">
        <f>SUM(C10,D10)</f>
        <v>418.08</v>
      </c>
      <c r="G10" s="45"/>
      <c r="H10" s="40"/>
      <c r="I10" s="104" t="str">
        <f>E10</f>
        <v>мед.засоби</v>
      </c>
      <c r="J10" s="40">
        <f>D10</f>
        <v>418.08</v>
      </c>
      <c r="K10" s="39"/>
    </row>
    <row r="11" spans="1:11" ht="15.75" x14ac:dyDescent="0.25">
      <c r="A11" s="44"/>
      <c r="B11" s="42" t="s">
        <v>172</v>
      </c>
      <c r="C11" s="40">
        <v>50</v>
      </c>
      <c r="D11" s="40"/>
      <c r="E11" s="41" t="s">
        <v>171</v>
      </c>
      <c r="F11" s="43">
        <f>SUM(C11,D11)</f>
        <v>50</v>
      </c>
      <c r="G11" s="45"/>
      <c r="H11" s="40">
        <v>50</v>
      </c>
      <c r="I11" s="104" t="str">
        <f>E11</f>
        <v>мед.засоби</v>
      </c>
      <c r="J11" s="40">
        <f>D11</f>
        <v>0</v>
      </c>
      <c r="K11" s="39"/>
    </row>
    <row r="12" spans="1:11" ht="15.75" x14ac:dyDescent="0.25">
      <c r="A12" s="44"/>
      <c r="B12" s="42"/>
      <c r="C12" s="40"/>
      <c r="D12" s="40"/>
      <c r="E12" s="41"/>
      <c r="F12" s="43">
        <f>SUM(C12,D12)</f>
        <v>0</v>
      </c>
      <c r="G12" s="42"/>
      <c r="H12" s="40"/>
      <c r="I12" s="104">
        <f>E12</f>
        <v>0</v>
      </c>
      <c r="J12" s="40">
        <f>D12</f>
        <v>0</v>
      </c>
      <c r="K12" s="39"/>
    </row>
    <row r="13" spans="1:11" ht="15.75" x14ac:dyDescent="0.25">
      <c r="A13" s="45"/>
      <c r="B13" s="42"/>
      <c r="C13" s="40"/>
      <c r="D13" s="40"/>
      <c r="E13" s="41"/>
      <c r="F13" s="43">
        <f>SUM(C13,D13)</f>
        <v>0</v>
      </c>
      <c r="G13" s="42"/>
      <c r="H13" s="40"/>
      <c r="I13" s="104">
        <f>E13</f>
        <v>0</v>
      </c>
      <c r="J13" s="40">
        <f>D13</f>
        <v>0</v>
      </c>
      <c r="K13" s="39"/>
    </row>
    <row r="14" spans="1:11" ht="15" customHeight="1" x14ac:dyDescent="0.25">
      <c r="A14" s="45"/>
      <c r="B14" s="42"/>
      <c r="C14" s="40"/>
      <c r="D14" s="40"/>
      <c r="E14" s="41"/>
      <c r="F14" s="43">
        <f>SUM(C14,D14)</f>
        <v>0</v>
      </c>
      <c r="G14" s="42"/>
      <c r="H14" s="40"/>
      <c r="I14" s="104">
        <f>E14</f>
        <v>0</v>
      </c>
      <c r="J14" s="40">
        <f>D14</f>
        <v>0</v>
      </c>
      <c r="K14" s="39"/>
    </row>
    <row r="15" spans="1:11" ht="15.75" x14ac:dyDescent="0.25">
      <c r="A15" s="44"/>
      <c r="B15" s="42"/>
      <c r="C15" s="40"/>
      <c r="D15" s="40"/>
      <c r="E15" s="41"/>
      <c r="F15" s="43">
        <f>SUM(C15,D15)</f>
        <v>0</v>
      </c>
      <c r="G15" s="42"/>
      <c r="H15" s="40"/>
      <c r="I15" s="104">
        <f>E15</f>
        <v>0</v>
      </c>
      <c r="J15" s="40">
        <f>D15</f>
        <v>0</v>
      </c>
      <c r="K15" s="39"/>
    </row>
    <row r="16" spans="1:11" ht="15.75" x14ac:dyDescent="0.25">
      <c r="A16" s="44"/>
      <c r="B16" s="42"/>
      <c r="C16" s="40"/>
      <c r="D16" s="40"/>
      <c r="E16" s="41"/>
      <c r="F16" s="43">
        <f>SUM(C16,D16)</f>
        <v>0</v>
      </c>
      <c r="G16" s="42"/>
      <c r="H16" s="40"/>
      <c r="I16" s="104">
        <f>E16</f>
        <v>0</v>
      </c>
      <c r="J16" s="40">
        <f>D16</f>
        <v>0</v>
      </c>
      <c r="K16" s="39"/>
    </row>
    <row r="17" spans="1:11" ht="15.75" x14ac:dyDescent="0.25">
      <c r="A17" s="44"/>
      <c r="B17" s="42"/>
      <c r="C17" s="40"/>
      <c r="D17" s="40"/>
      <c r="E17" s="41"/>
      <c r="F17" s="43">
        <f>SUM(C17,D17)</f>
        <v>0</v>
      </c>
      <c r="G17" s="42"/>
      <c r="H17" s="40"/>
      <c r="I17" s="104">
        <f>E17</f>
        <v>0</v>
      </c>
      <c r="J17" s="40">
        <f>D17</f>
        <v>0</v>
      </c>
      <c r="K17" s="39"/>
    </row>
    <row r="18" spans="1:11" ht="15.75" x14ac:dyDescent="0.25">
      <c r="A18" s="44"/>
      <c r="B18" s="42"/>
      <c r="C18" s="40"/>
      <c r="D18" s="40"/>
      <c r="E18" s="41"/>
      <c r="F18" s="43">
        <f>SUM(C18,D18)</f>
        <v>0</v>
      </c>
      <c r="G18" s="42"/>
      <c r="H18" s="40"/>
      <c r="I18" s="41"/>
      <c r="J18" s="40">
        <f>D18</f>
        <v>0</v>
      </c>
      <c r="K18" s="39"/>
    </row>
    <row r="19" spans="1:11" ht="15.75" x14ac:dyDescent="0.25">
      <c r="A19" s="44"/>
      <c r="B19" s="42"/>
      <c r="C19" s="40"/>
      <c r="D19" s="40"/>
      <c r="E19" s="41"/>
      <c r="F19" s="43">
        <f>SUM(C19,D19)</f>
        <v>0</v>
      </c>
      <c r="G19" s="42"/>
      <c r="H19" s="40"/>
      <c r="I19" s="41"/>
      <c r="J19" s="40">
        <f>D19</f>
        <v>0</v>
      </c>
      <c r="K19" s="39"/>
    </row>
    <row r="20" spans="1:11" ht="15.75" x14ac:dyDescent="0.25">
      <c r="A20" s="44"/>
      <c r="B20" s="42"/>
      <c r="C20" s="40"/>
      <c r="D20" s="40"/>
      <c r="E20" s="41"/>
      <c r="F20" s="43">
        <f>SUM(C20,D20)</f>
        <v>0</v>
      </c>
      <c r="G20" s="42"/>
      <c r="H20" s="40"/>
      <c r="I20" s="41"/>
      <c r="J20" s="40">
        <f>D20</f>
        <v>0</v>
      </c>
      <c r="K20" s="39"/>
    </row>
    <row r="21" spans="1:11" ht="15.75" x14ac:dyDescent="0.25">
      <c r="A21" s="45"/>
      <c r="B21" s="42"/>
      <c r="C21" s="40"/>
      <c r="D21" s="40"/>
      <c r="E21" s="41"/>
      <c r="F21" s="43">
        <f>SUM(C21,D21)</f>
        <v>0</v>
      </c>
      <c r="G21" s="42"/>
      <c r="H21" s="40"/>
      <c r="I21" s="41"/>
      <c r="J21" s="40">
        <f>D21</f>
        <v>0</v>
      </c>
      <c r="K21" s="39"/>
    </row>
    <row r="22" spans="1:11" ht="15.75" x14ac:dyDescent="0.25">
      <c r="A22" s="45"/>
      <c r="B22" s="42"/>
      <c r="C22" s="40"/>
      <c r="D22" s="40"/>
      <c r="E22" s="41"/>
      <c r="F22" s="43">
        <f>SUM(C22,D22)</f>
        <v>0</v>
      </c>
      <c r="G22" s="42"/>
      <c r="H22" s="40"/>
      <c r="I22" s="41"/>
      <c r="J22" s="40">
        <f>D22</f>
        <v>0</v>
      </c>
      <c r="K22" s="39"/>
    </row>
    <row r="23" spans="1:11" ht="15.75" x14ac:dyDescent="0.25">
      <c r="A23" s="57"/>
      <c r="B23" s="38"/>
      <c r="C23" s="55"/>
      <c r="D23" s="55"/>
      <c r="E23" s="56"/>
      <c r="F23" s="43">
        <f>SUM(C23,D23)</f>
        <v>0</v>
      </c>
      <c r="G23" s="38"/>
      <c r="H23" s="55"/>
      <c r="I23" s="56"/>
      <c r="J23" s="40">
        <f>D23</f>
        <v>0</v>
      </c>
      <c r="K23" s="39"/>
    </row>
    <row r="24" spans="1:11" ht="15.75" x14ac:dyDescent="0.25">
      <c r="A24" s="57"/>
      <c r="B24" s="38"/>
      <c r="C24" s="55"/>
      <c r="D24" s="55"/>
      <c r="E24" s="56"/>
      <c r="F24" s="43">
        <f>SUM(C24,D24)</f>
        <v>0</v>
      </c>
      <c r="G24" s="38"/>
      <c r="H24" s="55"/>
      <c r="I24" s="56"/>
      <c r="J24" s="40">
        <f>D24</f>
        <v>0</v>
      </c>
      <c r="K24" s="39"/>
    </row>
    <row r="25" spans="1:11" ht="15.75" x14ac:dyDescent="0.25">
      <c r="A25" s="57"/>
      <c r="B25" s="38"/>
      <c r="C25" s="55"/>
      <c r="D25" s="55"/>
      <c r="E25" s="56"/>
      <c r="F25" s="43">
        <f>SUM(C25,D25)</f>
        <v>0</v>
      </c>
      <c r="G25" s="38"/>
      <c r="H25" s="55"/>
      <c r="I25" s="56"/>
      <c r="J25" s="55"/>
      <c r="K25" s="39"/>
    </row>
    <row r="26" spans="1:11" ht="15.75" x14ac:dyDescent="0.25">
      <c r="A26" s="38"/>
      <c r="B26" s="37" t="s">
        <v>5</v>
      </c>
      <c r="C26" s="33">
        <f>SUM(C5:C25)</f>
        <v>50</v>
      </c>
      <c r="D26" s="33">
        <f>SUM(D5:D25)</f>
        <v>835.27</v>
      </c>
      <c r="E26" s="34"/>
      <c r="F26" s="36">
        <f>SUM(C26,D26)</f>
        <v>885.27</v>
      </c>
      <c r="G26" s="35"/>
      <c r="H26" s="33">
        <f>SUM(H5:H25)</f>
        <v>50</v>
      </c>
      <c r="I26" s="34"/>
      <c r="J26" s="33">
        <f>SUM(J5:J25)</f>
        <v>835.27</v>
      </c>
      <c r="K26" s="32">
        <f>C26-H26</f>
        <v>0</v>
      </c>
    </row>
    <row r="29" spans="1:11" ht="15.75" x14ac:dyDescent="0.25">
      <c r="B29" s="31" t="s">
        <v>57</v>
      </c>
      <c r="F29" s="3"/>
      <c r="G29" s="78"/>
      <c r="H29" s="86"/>
    </row>
    <row r="30" spans="1:11" x14ac:dyDescent="0.25">
      <c r="B30" s="31"/>
      <c r="F30" s="2" t="s">
        <v>0</v>
      </c>
      <c r="G30" s="1"/>
      <c r="H30" s="1"/>
    </row>
    <row r="31" spans="1:11" ht="15.75" x14ac:dyDescent="0.25">
      <c r="B31" s="31" t="s">
        <v>42</v>
      </c>
      <c r="F31" s="3"/>
      <c r="G31" s="78"/>
      <c r="H31" s="86"/>
    </row>
    <row r="32" spans="1:11" x14ac:dyDescent="0.25">
      <c r="F32" s="2" t="s">
        <v>0</v>
      </c>
      <c r="G32" s="1"/>
      <c r="H32" s="1"/>
    </row>
  </sheetData>
  <mergeCells count="10">
    <mergeCell ref="K3:K4"/>
    <mergeCell ref="A2:K2"/>
    <mergeCell ref="B1:J1"/>
    <mergeCell ref="C3:E3"/>
    <mergeCell ref="G31:H31"/>
    <mergeCell ref="G29:H29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view="pageBreakPreview" zoomScale="80" zoomScaleNormal="80" zoomScaleSheetLayoutView="80" workbookViewId="0">
      <selection activeCell="B6" sqref="B6"/>
    </sheetView>
  </sheetViews>
  <sheetFormatPr defaultRowHeight="15" x14ac:dyDescent="0.25"/>
  <cols>
    <col min="1" max="1" width="7.28515625" style="29" customWidth="1"/>
    <col min="2" max="2" width="27.85546875" style="29" customWidth="1"/>
    <col min="3" max="3" width="14.42578125" style="29" customWidth="1"/>
    <col min="4" max="4" width="16.5703125" style="29" customWidth="1"/>
    <col min="5" max="5" width="18.85546875" style="29" customWidth="1"/>
    <col min="6" max="6" width="15.85546875" style="29" customWidth="1"/>
    <col min="7" max="7" width="16.5703125" style="29" customWidth="1"/>
    <col min="8" max="8" width="14.28515625" style="29" customWidth="1"/>
    <col min="9" max="9" width="22.85546875" style="29" customWidth="1"/>
    <col min="10" max="10" width="14" style="29" customWidth="1"/>
    <col min="11" max="11" width="15.5703125" style="29" customWidth="1"/>
    <col min="12" max="16384" width="9.140625" style="29"/>
  </cols>
  <sheetData>
    <row r="1" spans="1:11" ht="61.5" customHeight="1" x14ac:dyDescent="0.25">
      <c r="A1" s="52"/>
      <c r="B1" s="83" t="s">
        <v>194</v>
      </c>
      <c r="C1" s="84"/>
      <c r="D1" s="84"/>
      <c r="E1" s="84"/>
      <c r="F1" s="84"/>
      <c r="G1" s="84"/>
      <c r="H1" s="84"/>
      <c r="I1" s="84"/>
      <c r="J1" s="84"/>
      <c r="K1" s="52"/>
    </row>
    <row r="2" spans="1:11" ht="31.5" customHeight="1" x14ac:dyDescent="0.25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3" customHeight="1" x14ac:dyDescent="0.25">
      <c r="A3" s="87" t="s">
        <v>37</v>
      </c>
      <c r="B3" s="87" t="s">
        <v>36</v>
      </c>
      <c r="C3" s="85" t="s">
        <v>35</v>
      </c>
      <c r="D3" s="85"/>
      <c r="E3" s="85"/>
      <c r="F3" s="85" t="s">
        <v>34</v>
      </c>
      <c r="G3" s="85" t="s">
        <v>33</v>
      </c>
      <c r="H3" s="85"/>
      <c r="I3" s="85"/>
      <c r="J3" s="85"/>
      <c r="K3" s="81" t="s">
        <v>32</v>
      </c>
    </row>
    <row r="4" spans="1:11" ht="158.25" customHeight="1" x14ac:dyDescent="0.25">
      <c r="A4" s="87"/>
      <c r="B4" s="87"/>
      <c r="C4" s="51" t="s">
        <v>31</v>
      </c>
      <c r="D4" s="51" t="s">
        <v>30</v>
      </c>
      <c r="E4" s="51" t="s">
        <v>29</v>
      </c>
      <c r="F4" s="85"/>
      <c r="G4" s="49" t="s">
        <v>28</v>
      </c>
      <c r="H4" s="51" t="s">
        <v>26</v>
      </c>
      <c r="I4" s="51" t="s">
        <v>27</v>
      </c>
      <c r="J4" s="51" t="s">
        <v>26</v>
      </c>
      <c r="K4" s="81"/>
    </row>
    <row r="5" spans="1:11" ht="47.25" x14ac:dyDescent="0.25">
      <c r="A5" s="44">
        <v>1</v>
      </c>
      <c r="B5" s="41" t="s">
        <v>193</v>
      </c>
      <c r="C5" s="40"/>
      <c r="D5" s="40">
        <v>495.66</v>
      </c>
      <c r="E5" s="41" t="s">
        <v>14</v>
      </c>
      <c r="F5" s="43">
        <f>SUM(C5,D5)</f>
        <v>495.66</v>
      </c>
      <c r="G5" s="42"/>
      <c r="H5" s="40"/>
      <c r="I5" s="104" t="s">
        <v>14</v>
      </c>
      <c r="J5" s="40">
        <f>D5</f>
        <v>495.66</v>
      </c>
      <c r="K5" s="39"/>
    </row>
    <row r="6" spans="1:11" ht="31.5" x14ac:dyDescent="0.25">
      <c r="A6" s="44">
        <v>2</v>
      </c>
      <c r="B6" s="41" t="s">
        <v>192</v>
      </c>
      <c r="C6" s="40"/>
      <c r="D6" s="40">
        <v>10.1</v>
      </c>
      <c r="E6" s="41" t="s">
        <v>14</v>
      </c>
      <c r="F6" s="43">
        <f>SUM(C6,D6)</f>
        <v>10.1</v>
      </c>
      <c r="G6" s="42"/>
      <c r="H6" s="40"/>
      <c r="I6" s="104" t="s">
        <v>14</v>
      </c>
      <c r="J6" s="40">
        <f>D6</f>
        <v>10.1</v>
      </c>
      <c r="K6" s="39"/>
    </row>
    <row r="7" spans="1:11" ht="15.75" x14ac:dyDescent="0.25">
      <c r="A7" s="44">
        <v>3</v>
      </c>
      <c r="B7" s="42" t="s">
        <v>9</v>
      </c>
      <c r="C7" s="40"/>
      <c r="D7" s="40">
        <v>60.52</v>
      </c>
      <c r="E7" s="41" t="s">
        <v>14</v>
      </c>
      <c r="F7" s="43">
        <f>SUM(C7,D7)</f>
        <v>60.52</v>
      </c>
      <c r="G7" s="42"/>
      <c r="H7" s="40"/>
      <c r="I7" s="104" t="s">
        <v>14</v>
      </c>
      <c r="J7" s="40">
        <f>D7</f>
        <v>60.52</v>
      </c>
      <c r="K7" s="39"/>
    </row>
    <row r="8" spans="1:11" ht="15.75" x14ac:dyDescent="0.25">
      <c r="A8" s="44">
        <v>4</v>
      </c>
      <c r="B8" s="42" t="s">
        <v>191</v>
      </c>
      <c r="C8" s="40"/>
      <c r="D8" s="40">
        <v>11.37</v>
      </c>
      <c r="E8" s="41" t="s">
        <v>14</v>
      </c>
      <c r="F8" s="43">
        <f>SUM(C8,D8)</f>
        <v>11.37</v>
      </c>
      <c r="G8" s="42"/>
      <c r="H8" s="40"/>
      <c r="I8" s="104" t="s">
        <v>14</v>
      </c>
      <c r="J8" s="40">
        <f>D8</f>
        <v>11.37</v>
      </c>
      <c r="K8" s="39"/>
    </row>
    <row r="9" spans="1:11" ht="15.75" x14ac:dyDescent="0.25">
      <c r="A9" s="44">
        <v>5</v>
      </c>
      <c r="B9" s="42" t="s">
        <v>190</v>
      </c>
      <c r="C9" s="40"/>
      <c r="D9" s="40">
        <v>14.83</v>
      </c>
      <c r="E9" s="41" t="s">
        <v>14</v>
      </c>
      <c r="F9" s="43">
        <f>SUM(C9,D9)</f>
        <v>14.83</v>
      </c>
      <c r="G9" s="42"/>
      <c r="H9" s="40"/>
      <c r="I9" s="104" t="s">
        <v>14</v>
      </c>
      <c r="J9" s="40">
        <f>D9</f>
        <v>14.83</v>
      </c>
      <c r="K9" s="39"/>
    </row>
    <row r="10" spans="1:11" ht="15.75" x14ac:dyDescent="0.25">
      <c r="A10" s="44">
        <v>6</v>
      </c>
      <c r="B10" s="42" t="s">
        <v>189</v>
      </c>
      <c r="C10" s="40"/>
      <c r="D10" s="40">
        <v>10.93</v>
      </c>
      <c r="E10" s="41" t="s">
        <v>14</v>
      </c>
      <c r="F10" s="43">
        <f>SUM(C10,D10)</f>
        <v>10.93</v>
      </c>
      <c r="G10" s="45"/>
      <c r="H10" s="40"/>
      <c r="I10" s="104" t="s">
        <v>14</v>
      </c>
      <c r="J10" s="40">
        <f>D10</f>
        <v>10.93</v>
      </c>
      <c r="K10" s="39"/>
    </row>
    <row r="11" spans="1:11" ht="15.75" x14ac:dyDescent="0.25">
      <c r="A11" s="44">
        <v>7</v>
      </c>
      <c r="B11" s="42" t="s">
        <v>188</v>
      </c>
      <c r="C11" s="40"/>
      <c r="D11" s="40">
        <v>355.9</v>
      </c>
      <c r="E11" s="41" t="s">
        <v>14</v>
      </c>
      <c r="F11" s="43">
        <f>SUM(C11,D11)</f>
        <v>355.9</v>
      </c>
      <c r="G11" s="45"/>
      <c r="H11" s="40"/>
      <c r="I11" s="104" t="s">
        <v>14</v>
      </c>
      <c r="J11" s="40">
        <f>D11</f>
        <v>355.9</v>
      </c>
      <c r="K11" s="39"/>
    </row>
    <row r="12" spans="1:11" ht="31.5" x14ac:dyDescent="0.25">
      <c r="A12" s="44">
        <v>8</v>
      </c>
      <c r="B12" s="41" t="s">
        <v>187</v>
      </c>
      <c r="C12" s="40"/>
      <c r="D12" s="150">
        <v>155.24</v>
      </c>
      <c r="E12" s="41" t="s">
        <v>14</v>
      </c>
      <c r="F12" s="43">
        <f>SUM(C12,D12)</f>
        <v>155.24</v>
      </c>
      <c r="G12" s="45"/>
      <c r="H12" s="40"/>
      <c r="I12" s="104" t="s">
        <v>14</v>
      </c>
      <c r="J12" s="40">
        <f>D12</f>
        <v>155.24</v>
      </c>
      <c r="K12" s="39"/>
    </row>
    <row r="13" spans="1:11" ht="15.75" x14ac:dyDescent="0.25">
      <c r="A13" s="44"/>
      <c r="B13" s="41"/>
      <c r="C13" s="40"/>
      <c r="D13" s="40">
        <v>23.6</v>
      </c>
      <c r="E13" s="41"/>
      <c r="F13" s="43">
        <f>SUM(C13,D13)</f>
        <v>23.6</v>
      </c>
      <c r="G13" s="45"/>
      <c r="H13" s="40"/>
      <c r="I13" s="41" t="s">
        <v>186</v>
      </c>
      <c r="J13" s="40">
        <f>D13</f>
        <v>23.6</v>
      </c>
      <c r="K13" s="39"/>
    </row>
    <row r="14" spans="1:11" ht="15.75" x14ac:dyDescent="0.25">
      <c r="A14" s="44"/>
      <c r="B14" s="41"/>
      <c r="C14" s="40"/>
      <c r="D14" s="40">
        <v>50.85</v>
      </c>
      <c r="E14" s="41"/>
      <c r="F14" s="43">
        <f>SUM(C14,D14)</f>
        <v>50.85</v>
      </c>
      <c r="G14" s="45"/>
      <c r="H14" s="40"/>
      <c r="I14" s="41" t="s">
        <v>50</v>
      </c>
      <c r="J14" s="40">
        <f>D14</f>
        <v>50.85</v>
      </c>
      <c r="K14" s="39"/>
    </row>
    <row r="15" spans="1:11" ht="15.75" x14ac:dyDescent="0.25">
      <c r="A15" s="44"/>
      <c r="B15" s="41"/>
      <c r="C15" s="40">
        <v>198.3</v>
      </c>
      <c r="D15" s="40"/>
      <c r="E15" s="41"/>
      <c r="F15" s="43">
        <f>SUM(C15,D15)</f>
        <v>198.3</v>
      </c>
      <c r="G15" s="45">
        <v>2230</v>
      </c>
      <c r="H15" s="40">
        <v>198.3</v>
      </c>
      <c r="I15" s="41"/>
      <c r="J15" s="40"/>
      <c r="K15" s="39"/>
    </row>
    <row r="16" spans="1:11" ht="15.75" x14ac:dyDescent="0.25">
      <c r="A16" s="38"/>
      <c r="B16" s="37" t="s">
        <v>5</v>
      </c>
      <c r="C16" s="33">
        <f>SUM(C5:C15)</f>
        <v>198.3</v>
      </c>
      <c r="D16" s="33">
        <f>SUM(D5:D15)</f>
        <v>1189</v>
      </c>
      <c r="E16" s="34"/>
      <c r="F16" s="36">
        <f>SUM(C16,D16)</f>
        <v>1387.3</v>
      </c>
      <c r="G16" s="35"/>
      <c r="H16" s="33">
        <f>SUM(H5:H15)</f>
        <v>198.3</v>
      </c>
      <c r="I16" s="34"/>
      <c r="J16" s="33">
        <f>SUM(J5:J15)</f>
        <v>1189</v>
      </c>
      <c r="K16" s="32">
        <f>C16-H16</f>
        <v>0</v>
      </c>
    </row>
    <row r="19" spans="2:8" ht="15.75" customHeight="1" x14ac:dyDescent="0.25">
      <c r="B19" s="31" t="s">
        <v>57</v>
      </c>
      <c r="F19" s="149" t="s">
        <v>185</v>
      </c>
      <c r="G19" s="149"/>
      <c r="H19" s="149"/>
    </row>
    <row r="20" spans="2:8" x14ac:dyDescent="0.25">
      <c r="B20" s="31"/>
      <c r="E20" s="145" t="s">
        <v>180</v>
      </c>
      <c r="F20" s="144" t="s">
        <v>183</v>
      </c>
      <c r="G20" s="144"/>
      <c r="H20" s="144"/>
    </row>
    <row r="21" spans="2:8" ht="15.75" customHeight="1" x14ac:dyDescent="0.25">
      <c r="B21" s="31" t="s">
        <v>42</v>
      </c>
      <c r="F21" s="148" t="s">
        <v>184</v>
      </c>
      <c r="G21" s="148"/>
      <c r="H21" s="148"/>
    </row>
    <row r="22" spans="2:8" x14ac:dyDescent="0.25">
      <c r="E22" s="145" t="s">
        <v>180</v>
      </c>
      <c r="F22" s="144" t="s">
        <v>183</v>
      </c>
      <c r="G22" s="144"/>
      <c r="H22" s="144"/>
    </row>
    <row r="24" spans="2:8" x14ac:dyDescent="0.25">
      <c r="B24" s="147" t="s">
        <v>182</v>
      </c>
      <c r="F24" s="146" t="s">
        <v>181</v>
      </c>
      <c r="G24" s="146"/>
      <c r="H24" s="146"/>
    </row>
    <row r="25" spans="2:8" x14ac:dyDescent="0.25">
      <c r="E25" s="145" t="s">
        <v>180</v>
      </c>
      <c r="F25" s="144" t="s">
        <v>179</v>
      </c>
      <c r="G25" s="144"/>
      <c r="H25" s="144"/>
    </row>
  </sheetData>
  <mergeCells count="14">
    <mergeCell ref="K3:K4"/>
    <mergeCell ref="A2:K2"/>
    <mergeCell ref="B1:J1"/>
    <mergeCell ref="C3:E3"/>
    <mergeCell ref="A3:A4"/>
    <mergeCell ref="B3:B4"/>
    <mergeCell ref="F3:F4"/>
    <mergeCell ref="G3:J3"/>
    <mergeCell ref="F19:H19"/>
    <mergeCell ref="F21:H21"/>
    <mergeCell ref="F24:H24"/>
    <mergeCell ref="F25:H25"/>
    <mergeCell ref="F22:H22"/>
    <mergeCell ref="F20:H20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="80" workbookViewId="0"/>
  </sheetViews>
  <sheetFormatPr defaultRowHeight="15" x14ac:dyDescent="0.25"/>
  <cols>
    <col min="1" max="1" width="7.28515625" style="29" customWidth="1"/>
    <col min="2" max="2" width="24.42578125" style="151" customWidth="1"/>
    <col min="3" max="3" width="16.28515625" style="29" customWidth="1"/>
    <col min="4" max="4" width="13.5703125" style="29" customWidth="1"/>
    <col min="5" max="5" width="18.85546875" style="29" customWidth="1"/>
    <col min="6" max="6" width="15.85546875" style="29" customWidth="1"/>
    <col min="7" max="7" width="16.5703125" style="29" customWidth="1"/>
    <col min="8" max="8" width="14.28515625" style="29" customWidth="1"/>
    <col min="9" max="9" width="22.85546875" style="29" customWidth="1"/>
    <col min="10" max="10" width="14" style="29" customWidth="1"/>
    <col min="11" max="11" width="15.5703125" style="29" customWidth="1"/>
    <col min="12" max="16384" width="9.140625" style="29"/>
  </cols>
  <sheetData>
    <row r="1" spans="1:11" ht="61.5" customHeight="1" x14ac:dyDescent="0.25">
      <c r="A1" s="52"/>
      <c r="B1" s="160" t="s">
        <v>222</v>
      </c>
      <c r="C1" s="84"/>
      <c r="D1" s="84"/>
      <c r="E1" s="84"/>
      <c r="F1" s="84"/>
      <c r="G1" s="84"/>
      <c r="H1" s="84"/>
      <c r="I1" s="84"/>
      <c r="J1" s="84"/>
      <c r="K1" s="52"/>
    </row>
    <row r="2" spans="1:11" ht="31.5" customHeight="1" x14ac:dyDescent="0.25">
      <c r="A2" s="82" t="s">
        <v>38</v>
      </c>
      <c r="B2" s="159"/>
      <c r="C2" s="82"/>
      <c r="D2" s="82"/>
      <c r="E2" s="82"/>
      <c r="F2" s="82"/>
      <c r="G2" s="82"/>
      <c r="H2" s="82"/>
      <c r="I2" s="82"/>
      <c r="J2" s="82"/>
      <c r="K2" s="82"/>
    </row>
    <row r="3" spans="1:11" ht="33" customHeight="1" x14ac:dyDescent="0.25">
      <c r="A3" s="87" t="s">
        <v>37</v>
      </c>
      <c r="B3" s="87" t="s">
        <v>36</v>
      </c>
      <c r="C3" s="85" t="s">
        <v>35</v>
      </c>
      <c r="D3" s="85"/>
      <c r="E3" s="85"/>
      <c r="F3" s="85" t="s">
        <v>34</v>
      </c>
      <c r="G3" s="85" t="s">
        <v>33</v>
      </c>
      <c r="H3" s="85"/>
      <c r="I3" s="85"/>
      <c r="J3" s="85"/>
      <c r="K3" s="81" t="s">
        <v>32</v>
      </c>
    </row>
    <row r="4" spans="1:11" ht="158.25" customHeight="1" x14ac:dyDescent="0.25">
      <c r="A4" s="87"/>
      <c r="B4" s="87"/>
      <c r="C4" s="51" t="s">
        <v>31</v>
      </c>
      <c r="D4" s="51" t="s">
        <v>30</v>
      </c>
      <c r="E4" s="51" t="s">
        <v>29</v>
      </c>
      <c r="F4" s="85"/>
      <c r="G4" s="49" t="s">
        <v>28</v>
      </c>
      <c r="H4" s="51" t="s">
        <v>26</v>
      </c>
      <c r="I4" s="51" t="s">
        <v>27</v>
      </c>
      <c r="J4" s="51" t="s">
        <v>26</v>
      </c>
      <c r="K4" s="81"/>
    </row>
    <row r="5" spans="1:11" ht="31.5" x14ac:dyDescent="0.25">
      <c r="A5" s="44">
        <v>1</v>
      </c>
      <c r="B5" s="41" t="s">
        <v>150</v>
      </c>
      <c r="C5" s="155"/>
      <c r="D5" s="155">
        <v>168.25700000000001</v>
      </c>
      <c r="E5" s="41" t="s">
        <v>221</v>
      </c>
      <c r="F5" s="156">
        <f>SUM(C5,D5)</f>
        <v>168.25700000000001</v>
      </c>
      <c r="G5" s="41"/>
      <c r="H5" s="155"/>
      <c r="I5" s="104" t="s">
        <v>221</v>
      </c>
      <c r="J5" s="155">
        <v>168.25700000000001</v>
      </c>
      <c r="K5" s="154"/>
    </row>
    <row r="6" spans="1:11" ht="47.25" x14ac:dyDescent="0.25">
      <c r="A6" s="44">
        <v>2</v>
      </c>
      <c r="B6" s="41" t="s">
        <v>220</v>
      </c>
      <c r="C6" s="155"/>
      <c r="D6" s="158">
        <v>4.6660000000000004</v>
      </c>
      <c r="E6" s="41" t="s">
        <v>143</v>
      </c>
      <c r="F6" s="156">
        <f>SUM(C6,D6)</f>
        <v>4.6660000000000004</v>
      </c>
      <c r="G6" s="41"/>
      <c r="H6" s="155"/>
      <c r="I6" s="41" t="s">
        <v>143</v>
      </c>
      <c r="J6" s="158">
        <v>4.6660000000000004</v>
      </c>
      <c r="K6" s="154"/>
    </row>
    <row r="7" spans="1:11" ht="15.75" x14ac:dyDescent="0.25">
      <c r="A7" s="44">
        <v>3</v>
      </c>
      <c r="B7" s="41" t="s">
        <v>219</v>
      </c>
      <c r="C7" s="155"/>
      <c r="D7" s="158">
        <v>580.27</v>
      </c>
      <c r="E7" s="41" t="s">
        <v>143</v>
      </c>
      <c r="F7" s="156">
        <f>SUM(C7,D7)</f>
        <v>580.27</v>
      </c>
      <c r="G7" s="41"/>
      <c r="H7" s="155"/>
      <c r="I7" s="41" t="s">
        <v>143</v>
      </c>
      <c r="J7" s="158">
        <v>580.27</v>
      </c>
      <c r="K7" s="154"/>
    </row>
    <row r="8" spans="1:11" ht="63" x14ac:dyDescent="0.25">
      <c r="A8" s="44">
        <v>4</v>
      </c>
      <c r="B8" s="41" t="s">
        <v>218</v>
      </c>
      <c r="C8" s="155"/>
      <c r="D8" s="158">
        <v>117.07599999999999</v>
      </c>
      <c r="E8" s="41" t="s">
        <v>143</v>
      </c>
      <c r="F8" s="156">
        <f>SUM(C8,D8)</f>
        <v>117.07599999999999</v>
      </c>
      <c r="G8" s="41"/>
      <c r="H8" s="155"/>
      <c r="I8" s="41" t="s">
        <v>143</v>
      </c>
      <c r="J8" s="158">
        <v>117.07599999999999</v>
      </c>
      <c r="K8" s="154"/>
    </row>
    <row r="9" spans="1:11" ht="15.75" x14ac:dyDescent="0.25">
      <c r="A9" s="44">
        <v>5</v>
      </c>
      <c r="B9" s="41" t="s">
        <v>217</v>
      </c>
      <c r="C9" s="155"/>
      <c r="D9" s="158">
        <v>156.68100000000001</v>
      </c>
      <c r="E9" s="41" t="s">
        <v>143</v>
      </c>
      <c r="F9" s="156">
        <f>SUM(C9,D9)</f>
        <v>156.68100000000001</v>
      </c>
      <c r="G9" s="41"/>
      <c r="H9" s="155"/>
      <c r="I9" s="41" t="s">
        <v>143</v>
      </c>
      <c r="J9" s="158">
        <v>156.68100000000001</v>
      </c>
      <c r="K9" s="154"/>
    </row>
    <row r="10" spans="1:11" ht="78.75" x14ac:dyDescent="0.25">
      <c r="A10" s="44">
        <v>6</v>
      </c>
      <c r="B10" s="41" t="s">
        <v>216</v>
      </c>
      <c r="C10" s="155"/>
      <c r="D10" s="158">
        <v>34.454999999999998</v>
      </c>
      <c r="E10" s="41" t="s">
        <v>143</v>
      </c>
      <c r="F10" s="156">
        <f>SUM(C10,D10)</f>
        <v>34.454999999999998</v>
      </c>
      <c r="G10" s="44"/>
      <c r="H10" s="155"/>
      <c r="I10" s="41" t="s">
        <v>143</v>
      </c>
      <c r="J10" s="158">
        <v>34.454999999999998</v>
      </c>
      <c r="K10" s="154"/>
    </row>
    <row r="11" spans="1:11" ht="42" customHeight="1" x14ac:dyDescent="0.25">
      <c r="A11" s="44">
        <v>7</v>
      </c>
      <c r="B11" s="41" t="s">
        <v>215</v>
      </c>
      <c r="C11" s="155"/>
      <c r="D11" s="158">
        <v>193.55600000000001</v>
      </c>
      <c r="E11" s="41" t="s">
        <v>143</v>
      </c>
      <c r="F11" s="156">
        <f>SUM(C11,D11)</f>
        <v>193.55600000000001</v>
      </c>
      <c r="G11" s="44"/>
      <c r="H11" s="155"/>
      <c r="I11" s="41" t="s">
        <v>143</v>
      </c>
      <c r="J11" s="158">
        <v>193.55600000000001</v>
      </c>
      <c r="K11" s="154"/>
    </row>
    <row r="12" spans="1:11" ht="15.75" x14ac:dyDescent="0.25">
      <c r="A12" s="44">
        <v>8</v>
      </c>
      <c r="B12" s="41" t="s">
        <v>214</v>
      </c>
      <c r="C12" s="155"/>
      <c r="D12" s="158">
        <v>13.545</v>
      </c>
      <c r="E12" s="41" t="s">
        <v>143</v>
      </c>
      <c r="F12" s="156">
        <f>SUM(C12,D12)</f>
        <v>13.545</v>
      </c>
      <c r="G12" s="41"/>
      <c r="H12" s="155"/>
      <c r="I12" s="41" t="s">
        <v>143</v>
      </c>
      <c r="J12" s="158">
        <v>13.545</v>
      </c>
      <c r="K12" s="154"/>
    </row>
    <row r="13" spans="1:11" ht="15" customHeight="1" x14ac:dyDescent="0.25">
      <c r="A13" s="44">
        <v>9</v>
      </c>
      <c r="B13" s="41" t="s">
        <v>213</v>
      </c>
      <c r="C13" s="155"/>
      <c r="D13" s="158">
        <v>28.516999999999999</v>
      </c>
      <c r="E13" s="41" t="s">
        <v>143</v>
      </c>
      <c r="F13" s="156">
        <f>SUM(C13,D13)</f>
        <v>28.516999999999999</v>
      </c>
      <c r="G13" s="41"/>
      <c r="H13" s="155"/>
      <c r="I13" s="41" t="s">
        <v>143</v>
      </c>
      <c r="J13" s="158">
        <v>28.516999999999999</v>
      </c>
      <c r="K13" s="154"/>
    </row>
    <row r="14" spans="1:11" ht="31.5" x14ac:dyDescent="0.25">
      <c r="A14" s="44">
        <v>10</v>
      </c>
      <c r="B14" s="41" t="s">
        <v>212</v>
      </c>
      <c r="C14" s="155"/>
      <c r="D14" s="158">
        <v>4.6740000000000004</v>
      </c>
      <c r="E14" s="41" t="s">
        <v>143</v>
      </c>
      <c r="F14" s="156">
        <f>SUM(C14,D14)</f>
        <v>4.6740000000000004</v>
      </c>
      <c r="G14" s="41"/>
      <c r="H14" s="155"/>
      <c r="I14" s="41" t="s">
        <v>143</v>
      </c>
      <c r="J14" s="158">
        <v>4.6740000000000004</v>
      </c>
      <c r="K14" s="154"/>
    </row>
    <row r="15" spans="1:11" ht="15.75" x14ac:dyDescent="0.25">
      <c r="A15" s="44">
        <v>11</v>
      </c>
      <c r="B15" s="157" t="s">
        <v>211</v>
      </c>
      <c r="C15" s="155"/>
      <c r="D15" s="155">
        <v>1.65</v>
      </c>
      <c r="E15" s="41" t="s">
        <v>210</v>
      </c>
      <c r="F15" s="156">
        <f>SUM(C15,D15)</f>
        <v>1.65</v>
      </c>
      <c r="G15" s="41"/>
      <c r="H15" s="155"/>
      <c r="I15" s="41" t="s">
        <v>210</v>
      </c>
      <c r="J15" s="155">
        <v>1.65</v>
      </c>
      <c r="K15" s="154"/>
    </row>
    <row r="16" spans="1:11" ht="36" customHeight="1" x14ac:dyDescent="0.25">
      <c r="A16" s="44">
        <v>12</v>
      </c>
      <c r="B16" s="157" t="s">
        <v>209</v>
      </c>
      <c r="C16" s="155"/>
      <c r="D16" s="155">
        <v>169</v>
      </c>
      <c r="E16" s="41" t="s">
        <v>204</v>
      </c>
      <c r="F16" s="156"/>
      <c r="G16" s="41"/>
      <c r="H16" s="155"/>
      <c r="I16" s="41" t="s">
        <v>206</v>
      </c>
      <c r="J16" s="155">
        <v>169</v>
      </c>
      <c r="K16" s="154"/>
    </row>
    <row r="17" spans="1:11" ht="39" customHeight="1" x14ac:dyDescent="0.25">
      <c r="A17" s="44">
        <v>13</v>
      </c>
      <c r="B17" s="157" t="s">
        <v>208</v>
      </c>
      <c r="C17" s="155"/>
      <c r="D17" s="155">
        <v>10</v>
      </c>
      <c r="E17" s="41" t="s">
        <v>204</v>
      </c>
      <c r="F17" s="156"/>
      <c r="G17" s="41"/>
      <c r="H17" s="155"/>
      <c r="I17" s="41" t="s">
        <v>206</v>
      </c>
      <c r="J17" s="155">
        <v>10</v>
      </c>
      <c r="K17" s="154"/>
    </row>
    <row r="18" spans="1:11" ht="34.9" customHeight="1" x14ac:dyDescent="0.25">
      <c r="A18" s="44">
        <v>14</v>
      </c>
      <c r="B18" s="157" t="s">
        <v>207</v>
      </c>
      <c r="C18" s="155"/>
      <c r="D18" s="155">
        <v>45</v>
      </c>
      <c r="E18" s="41" t="s">
        <v>204</v>
      </c>
      <c r="F18" s="156"/>
      <c r="G18" s="41"/>
      <c r="H18" s="155"/>
      <c r="I18" s="41" t="s">
        <v>206</v>
      </c>
      <c r="J18" s="155">
        <v>45</v>
      </c>
      <c r="K18" s="154"/>
    </row>
    <row r="19" spans="1:11" ht="61.15" customHeight="1" x14ac:dyDescent="0.25">
      <c r="A19" s="44">
        <v>15</v>
      </c>
      <c r="B19" s="157" t="s">
        <v>205</v>
      </c>
      <c r="C19" s="155"/>
      <c r="D19" s="155">
        <v>500</v>
      </c>
      <c r="E19" s="41" t="s">
        <v>204</v>
      </c>
      <c r="F19" s="156"/>
      <c r="G19" s="41"/>
      <c r="H19" s="155"/>
      <c r="I19" s="41" t="s">
        <v>203</v>
      </c>
      <c r="J19" s="155">
        <v>500</v>
      </c>
      <c r="K19" s="154"/>
    </row>
    <row r="20" spans="1:11" ht="61.15" customHeight="1" x14ac:dyDescent="0.25">
      <c r="A20" s="44">
        <v>16</v>
      </c>
      <c r="B20" s="157" t="s">
        <v>202</v>
      </c>
      <c r="C20" s="155"/>
      <c r="D20" s="155">
        <v>13.5</v>
      </c>
      <c r="E20" s="41" t="s">
        <v>199</v>
      </c>
      <c r="F20" s="156"/>
      <c r="G20" s="41"/>
      <c r="H20" s="155"/>
      <c r="I20" s="41" t="s">
        <v>199</v>
      </c>
      <c r="J20" s="155">
        <v>13.5</v>
      </c>
      <c r="K20" s="154"/>
    </row>
    <row r="21" spans="1:11" ht="61.15" customHeight="1" x14ac:dyDescent="0.25">
      <c r="A21" s="44"/>
      <c r="B21" s="157" t="s">
        <v>201</v>
      </c>
      <c r="C21" s="155"/>
      <c r="D21" s="155">
        <v>14.598000000000001</v>
      </c>
      <c r="E21" s="41" t="s">
        <v>200</v>
      </c>
      <c r="F21" s="156"/>
      <c r="G21" s="41"/>
      <c r="H21" s="155"/>
      <c r="I21" s="41" t="s">
        <v>200</v>
      </c>
      <c r="J21" s="155">
        <v>14.6</v>
      </c>
      <c r="K21" s="154"/>
    </row>
    <row r="22" spans="1:11" ht="31.5" x14ac:dyDescent="0.25">
      <c r="A22" s="44">
        <v>17</v>
      </c>
      <c r="B22" s="41" t="s">
        <v>45</v>
      </c>
      <c r="C22" s="155">
        <v>41.59</v>
      </c>
      <c r="D22" s="155">
        <v>106.24</v>
      </c>
      <c r="E22" s="41" t="s">
        <v>199</v>
      </c>
      <c r="F22" s="156">
        <f>SUM(C22,D22)</f>
        <v>147.82999999999998</v>
      </c>
      <c r="G22" s="41"/>
      <c r="H22" s="155"/>
      <c r="I22" s="41" t="s">
        <v>199</v>
      </c>
      <c r="J22" s="155">
        <v>106.24</v>
      </c>
      <c r="K22" s="154"/>
    </row>
    <row r="23" spans="1:11" ht="63" x14ac:dyDescent="0.25">
      <c r="A23" s="44">
        <v>18</v>
      </c>
      <c r="B23" s="41" t="s">
        <v>198</v>
      </c>
      <c r="C23" s="155">
        <v>315</v>
      </c>
      <c r="D23" s="155"/>
      <c r="E23" s="41"/>
      <c r="F23" s="156">
        <f>SUM(C23,D23)</f>
        <v>315</v>
      </c>
      <c r="G23" s="41">
        <v>3110</v>
      </c>
      <c r="H23" s="155">
        <v>315</v>
      </c>
      <c r="I23" s="41" t="s">
        <v>197</v>
      </c>
      <c r="J23" s="155"/>
      <c r="K23" s="154"/>
    </row>
    <row r="24" spans="1:11" ht="15.75" x14ac:dyDescent="0.25">
      <c r="A24" s="38"/>
      <c r="B24" s="153" t="s">
        <v>5</v>
      </c>
      <c r="C24" s="33">
        <f>SUM(C5:C23)</f>
        <v>356.59000000000003</v>
      </c>
      <c r="D24" s="33">
        <f>SUM(D5:D23)</f>
        <v>2161.6849999999999</v>
      </c>
      <c r="E24" s="34"/>
      <c r="F24" s="36">
        <f>SUM(C24,D24)</f>
        <v>2518.2750000000001</v>
      </c>
      <c r="G24" s="35"/>
      <c r="H24" s="33">
        <f>SUM(H5:H23)</f>
        <v>315</v>
      </c>
      <c r="I24" s="34"/>
      <c r="J24" s="33">
        <f>SUM(J5:J23)</f>
        <v>2161.6869999999999</v>
      </c>
      <c r="K24" s="32">
        <f>C24-H24</f>
        <v>41.590000000000032</v>
      </c>
    </row>
    <row r="27" spans="1:11" ht="15.75" x14ac:dyDescent="0.25">
      <c r="B27" s="152" t="s">
        <v>57</v>
      </c>
      <c r="F27" s="3"/>
      <c r="G27" s="78" t="s">
        <v>196</v>
      </c>
      <c r="H27" s="86"/>
    </row>
    <row r="28" spans="1:11" x14ac:dyDescent="0.25">
      <c r="B28" s="152"/>
      <c r="F28" s="2" t="s">
        <v>0</v>
      </c>
      <c r="G28" s="1"/>
      <c r="H28" s="1"/>
    </row>
    <row r="29" spans="1:11" ht="15.75" x14ac:dyDescent="0.25">
      <c r="B29" s="152" t="s">
        <v>42</v>
      </c>
      <c r="F29" s="3"/>
      <c r="G29" s="78" t="s">
        <v>195</v>
      </c>
      <c r="H29" s="86"/>
    </row>
    <row r="30" spans="1:11" x14ac:dyDescent="0.25">
      <c r="F30" s="2" t="s">
        <v>0</v>
      </c>
      <c r="G30" s="1"/>
      <c r="H30" s="1"/>
    </row>
  </sheetData>
  <mergeCells count="10">
    <mergeCell ref="B1:J1"/>
    <mergeCell ref="A2:K2"/>
    <mergeCell ref="C3:E3"/>
    <mergeCell ref="G3:J3"/>
    <mergeCell ref="G27:H27"/>
    <mergeCell ref="G29:H29"/>
    <mergeCell ref="A3:A4"/>
    <mergeCell ref="B3:B4"/>
    <mergeCell ref="F3:F4"/>
    <mergeCell ref="K3:K4"/>
  </mergeCells>
  <printOptions horizontalCentered="1" verticalCentered="1"/>
  <pageMargins left="0" right="0" top="0" bottom="0" header="0" footer="0"/>
  <pageSetup paperSize="9" scale="50" orientation="landscape" horizontalDpi="180" verticalDpi="18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80" zoomScaleNormal="80" workbookViewId="0">
      <selection activeCell="N8" sqref="N8"/>
    </sheetView>
  </sheetViews>
  <sheetFormatPr defaultRowHeight="15" x14ac:dyDescent="0.25"/>
  <cols>
    <col min="1" max="1" width="4.5703125" style="29" customWidth="1"/>
    <col min="2" max="2" width="35.42578125" style="29" customWidth="1"/>
    <col min="3" max="3" width="10" style="29" customWidth="1"/>
    <col min="4" max="4" width="8.85546875" style="29" customWidth="1"/>
    <col min="5" max="5" width="22.7109375" style="29" customWidth="1"/>
    <col min="6" max="6" width="11.42578125" style="29" customWidth="1"/>
    <col min="7" max="7" width="14.5703125" style="29" customWidth="1"/>
    <col min="8" max="8" width="13" style="29" customWidth="1"/>
    <col min="9" max="9" width="24.5703125" style="29" customWidth="1"/>
    <col min="10" max="10" width="13.85546875" style="29" customWidth="1"/>
    <col min="11" max="11" width="15.42578125" style="29" customWidth="1"/>
    <col min="12" max="16384" width="9.140625" style="29"/>
  </cols>
  <sheetData>
    <row r="1" spans="1:11" ht="18.75" x14ac:dyDescent="0.3">
      <c r="A1" s="179"/>
      <c r="B1" s="181" t="s">
        <v>232</v>
      </c>
      <c r="C1" s="180"/>
      <c r="D1" s="53"/>
      <c r="E1" s="53"/>
      <c r="F1" s="53"/>
      <c r="G1" s="53"/>
      <c r="H1" s="53"/>
      <c r="I1" s="53"/>
      <c r="J1" s="53"/>
      <c r="K1" s="179"/>
    </row>
    <row r="2" spans="1:11" ht="18.75" x14ac:dyDescent="0.25">
      <c r="A2" s="178" t="s">
        <v>231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1" ht="25.5" customHeight="1" x14ac:dyDescent="0.25">
      <c r="A3" s="87" t="s">
        <v>37</v>
      </c>
      <c r="B3" s="87" t="s">
        <v>36</v>
      </c>
      <c r="C3" s="85" t="s">
        <v>35</v>
      </c>
      <c r="D3" s="85"/>
      <c r="E3" s="85"/>
      <c r="F3" s="85" t="s">
        <v>34</v>
      </c>
      <c r="G3" s="85" t="s">
        <v>33</v>
      </c>
      <c r="H3" s="85"/>
      <c r="I3" s="85"/>
      <c r="J3" s="85"/>
      <c r="K3" s="81" t="s">
        <v>32</v>
      </c>
    </row>
    <row r="4" spans="1:11" ht="153.75" customHeight="1" x14ac:dyDescent="0.25">
      <c r="A4" s="87"/>
      <c r="B4" s="87"/>
      <c r="C4" s="51" t="s">
        <v>31</v>
      </c>
      <c r="D4" s="51" t="s">
        <v>30</v>
      </c>
      <c r="E4" s="51" t="s">
        <v>29</v>
      </c>
      <c r="F4" s="85"/>
      <c r="G4" s="49" t="s">
        <v>28</v>
      </c>
      <c r="H4" s="51" t="s">
        <v>26</v>
      </c>
      <c r="I4" s="51" t="s">
        <v>27</v>
      </c>
      <c r="J4" s="51" t="s">
        <v>26</v>
      </c>
      <c r="K4" s="81"/>
    </row>
    <row r="5" spans="1:11" x14ac:dyDescent="0.25">
      <c r="A5" s="51">
        <v>1</v>
      </c>
      <c r="B5" s="176" t="s">
        <v>45</v>
      </c>
      <c r="C5" s="173">
        <v>3675.51</v>
      </c>
      <c r="D5" s="173"/>
      <c r="E5" s="174"/>
      <c r="F5" s="171">
        <f>SUM(C5,D5)</f>
        <v>3675.51</v>
      </c>
      <c r="G5" s="176"/>
      <c r="H5" s="173"/>
      <c r="I5" s="174"/>
      <c r="J5" s="173"/>
      <c r="K5" s="168"/>
    </row>
    <row r="6" spans="1:11" ht="30" customHeight="1" x14ac:dyDescent="0.25">
      <c r="A6" s="51">
        <v>2</v>
      </c>
      <c r="B6" s="51" t="s">
        <v>230</v>
      </c>
      <c r="C6" s="173"/>
      <c r="D6" s="51">
        <v>63.997999999999998</v>
      </c>
      <c r="E6" s="51" t="s">
        <v>229</v>
      </c>
      <c r="F6" s="171">
        <f>SUM(C6,D6)</f>
        <v>63.997999999999998</v>
      </c>
      <c r="G6" s="176"/>
      <c r="H6" s="173"/>
      <c r="I6" s="51" t="s">
        <v>229</v>
      </c>
      <c r="J6" s="51">
        <v>63.997999999999998</v>
      </c>
      <c r="K6" s="168"/>
    </row>
    <row r="7" spans="1:11" ht="27.75" customHeight="1" x14ac:dyDescent="0.25">
      <c r="A7" s="51">
        <v>3</v>
      </c>
      <c r="B7" s="51" t="s">
        <v>228</v>
      </c>
      <c r="C7" s="173"/>
      <c r="D7" s="51">
        <v>6</v>
      </c>
      <c r="E7" s="51" t="s">
        <v>227</v>
      </c>
      <c r="F7" s="171">
        <f>SUM(C7,D7)</f>
        <v>6</v>
      </c>
      <c r="G7" s="176"/>
      <c r="H7" s="173"/>
      <c r="I7" s="51" t="s">
        <v>227</v>
      </c>
      <c r="J7" s="51">
        <v>6</v>
      </c>
      <c r="K7" s="168"/>
    </row>
    <row r="8" spans="1:11" ht="25.5" x14ac:dyDescent="0.25">
      <c r="A8" s="51">
        <v>4</v>
      </c>
      <c r="B8" s="51" t="s">
        <v>161</v>
      </c>
      <c r="C8" s="173"/>
      <c r="D8" s="51">
        <v>781.53</v>
      </c>
      <c r="E8" s="51" t="s">
        <v>226</v>
      </c>
      <c r="F8" s="171">
        <f>SUM(C8,D8)</f>
        <v>781.53</v>
      </c>
      <c r="G8" s="176"/>
      <c r="H8" s="173"/>
      <c r="I8" s="51" t="s">
        <v>226</v>
      </c>
      <c r="J8" s="51">
        <v>781.53</v>
      </c>
      <c r="K8" s="168"/>
    </row>
    <row r="9" spans="1:11" x14ac:dyDescent="0.25">
      <c r="A9" s="51">
        <v>5</v>
      </c>
      <c r="B9" s="51" t="s">
        <v>225</v>
      </c>
      <c r="C9" s="173"/>
      <c r="D9" s="51">
        <v>348.75</v>
      </c>
      <c r="E9" s="51" t="s">
        <v>14</v>
      </c>
      <c r="F9" s="171">
        <f>SUM(C9,D9)</f>
        <v>348.75</v>
      </c>
      <c r="G9" s="176"/>
      <c r="H9" s="173"/>
      <c r="I9" s="51" t="s">
        <v>14</v>
      </c>
      <c r="J9" s="51">
        <v>348.75</v>
      </c>
      <c r="K9" s="168"/>
    </row>
    <row r="10" spans="1:11" x14ac:dyDescent="0.25">
      <c r="A10" s="51">
        <v>6</v>
      </c>
      <c r="B10" s="176"/>
      <c r="C10" s="173"/>
      <c r="D10" s="173"/>
      <c r="E10" s="174"/>
      <c r="F10" s="171">
        <f>SUM(C10,D10)</f>
        <v>0</v>
      </c>
      <c r="G10" s="175"/>
      <c r="H10" s="173"/>
      <c r="I10" s="174"/>
      <c r="J10" s="173"/>
      <c r="K10" s="168"/>
    </row>
    <row r="11" spans="1:11" x14ac:dyDescent="0.25">
      <c r="A11" s="172"/>
      <c r="B11" s="167"/>
      <c r="C11" s="169"/>
      <c r="D11" s="169"/>
      <c r="E11" s="170"/>
      <c r="F11" s="171">
        <f>SUM(C11,D11)</f>
        <v>0</v>
      </c>
      <c r="G11" s="167"/>
      <c r="H11" s="169"/>
      <c r="I11" s="170"/>
      <c r="J11" s="169"/>
      <c r="K11" s="168"/>
    </row>
    <row r="12" spans="1:11" x14ac:dyDescent="0.25">
      <c r="A12" s="172"/>
      <c r="B12" s="167"/>
      <c r="C12" s="169"/>
      <c r="D12" s="169"/>
      <c r="E12" s="170"/>
      <c r="F12" s="171">
        <f>SUM(C12,D12)</f>
        <v>0</v>
      </c>
      <c r="G12" s="167"/>
      <c r="H12" s="169"/>
      <c r="I12" s="170"/>
      <c r="J12" s="169"/>
      <c r="K12" s="168"/>
    </row>
    <row r="13" spans="1:11" x14ac:dyDescent="0.25">
      <c r="A13" s="167"/>
      <c r="B13" s="166" t="s">
        <v>5</v>
      </c>
      <c r="C13" s="162">
        <f>SUM(C5:C12)</f>
        <v>3675.51</v>
      </c>
      <c r="D13" s="162">
        <f>SUM(D5:D12)</f>
        <v>1200.278</v>
      </c>
      <c r="E13" s="163"/>
      <c r="F13" s="165">
        <f>SUM(C13,D13)</f>
        <v>4875.7880000000005</v>
      </c>
      <c r="G13" s="164"/>
      <c r="H13" s="162">
        <f>SUM(H5:H12)</f>
        <v>0</v>
      </c>
      <c r="I13" s="163"/>
      <c r="J13" s="162">
        <f>SUM(J5:J12)</f>
        <v>1200.278</v>
      </c>
      <c r="K13" s="161">
        <f>C13-H13</f>
        <v>3675.51</v>
      </c>
    </row>
    <row r="15" spans="1:11" ht="15.75" x14ac:dyDescent="0.25">
      <c r="B15" s="31" t="s">
        <v>57</v>
      </c>
      <c r="F15" s="3"/>
      <c r="G15" s="78" t="s">
        <v>224</v>
      </c>
      <c r="H15" s="86"/>
    </row>
    <row r="16" spans="1:11" x14ac:dyDescent="0.25">
      <c r="B16" s="31"/>
      <c r="F16" s="2" t="s">
        <v>0</v>
      </c>
      <c r="G16" s="1"/>
      <c r="H16" s="1"/>
    </row>
    <row r="17" spans="2:8" ht="15.75" x14ac:dyDescent="0.25">
      <c r="B17" s="31" t="s">
        <v>42</v>
      </c>
      <c r="F17" s="3"/>
      <c r="G17" s="78" t="s">
        <v>223</v>
      </c>
      <c r="H17" s="86"/>
    </row>
    <row r="18" spans="2:8" x14ac:dyDescent="0.25">
      <c r="F18" s="2" t="s">
        <v>0</v>
      </c>
      <c r="G18" s="1"/>
      <c r="H18" s="1"/>
    </row>
  </sheetData>
  <mergeCells count="9">
    <mergeCell ref="G15:H15"/>
    <mergeCell ref="G17:H17"/>
    <mergeCell ref="A2:K2"/>
    <mergeCell ref="A3:A4"/>
    <mergeCell ref="B3:B4"/>
    <mergeCell ref="C3:E3"/>
    <mergeCell ref="F3:F4"/>
    <mergeCell ref="G3:J3"/>
    <mergeCell ref="K3:K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zoomScale="90" zoomScaleNormal="100" zoomScaleSheetLayoutView="90" workbookViewId="0">
      <selection activeCell="E6" sqref="E6"/>
    </sheetView>
  </sheetViews>
  <sheetFormatPr defaultRowHeight="12.75" x14ac:dyDescent="0.2"/>
  <cols>
    <col min="1" max="1" width="3.5703125" style="182" customWidth="1"/>
    <col min="2" max="2" width="18.85546875" style="182" customWidth="1"/>
    <col min="3" max="3" width="10.5703125" style="182" customWidth="1"/>
    <col min="4" max="4" width="11.42578125" style="182" customWidth="1"/>
    <col min="5" max="5" width="24.42578125" style="182" customWidth="1"/>
    <col min="6" max="6" width="12.140625" style="182" customWidth="1"/>
    <col min="7" max="7" width="19.42578125" style="182" customWidth="1"/>
    <col min="8" max="8" width="10.140625" style="182" customWidth="1"/>
    <col min="9" max="9" width="25" style="182" customWidth="1"/>
    <col min="10" max="10" width="34.7109375" style="182" customWidth="1"/>
    <col min="11" max="11" width="26.5703125" style="182" customWidth="1"/>
    <col min="12" max="16384" width="9.140625" style="182"/>
  </cols>
  <sheetData>
    <row r="1" spans="1:11" ht="72" customHeight="1" x14ac:dyDescent="0.2">
      <c r="A1" s="211" t="s">
        <v>266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19.899999999999999" hidden="1" customHeight="1" x14ac:dyDescent="0.2">
      <c r="A2" s="213" t="s">
        <v>265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1" ht="13.15" hidden="1" customHeight="1" x14ac:dyDescent="0.2">
      <c r="I3" s="212" t="s">
        <v>39</v>
      </c>
    </row>
    <row r="4" spans="1:11" ht="3" customHeight="1" x14ac:dyDescent="0.2">
      <c r="A4" s="209"/>
      <c r="B4" s="211" t="s">
        <v>264</v>
      </c>
      <c r="C4" s="210"/>
      <c r="D4" s="210"/>
      <c r="E4" s="210"/>
      <c r="F4" s="210"/>
      <c r="G4" s="210"/>
      <c r="H4" s="210"/>
      <c r="I4" s="210"/>
      <c r="J4" s="210"/>
      <c r="K4" s="209"/>
    </row>
    <row r="5" spans="1:11" ht="49.5" customHeight="1" x14ac:dyDescent="0.2">
      <c r="A5" s="208" t="s">
        <v>37</v>
      </c>
      <c r="B5" s="207" t="s">
        <v>36</v>
      </c>
      <c r="C5" s="206" t="s">
        <v>35</v>
      </c>
      <c r="D5" s="206"/>
      <c r="E5" s="206"/>
      <c r="F5" s="206" t="s">
        <v>34</v>
      </c>
      <c r="G5" s="206" t="s">
        <v>33</v>
      </c>
      <c r="H5" s="206"/>
      <c r="I5" s="206"/>
      <c r="J5" s="206"/>
      <c r="K5" s="203" t="s">
        <v>263</v>
      </c>
    </row>
    <row r="6" spans="1:11" ht="187.9" customHeight="1" x14ac:dyDescent="0.2">
      <c r="A6" s="208"/>
      <c r="B6" s="207"/>
      <c r="C6" s="204" t="s">
        <v>262</v>
      </c>
      <c r="D6" s="204" t="s">
        <v>261</v>
      </c>
      <c r="E6" s="204" t="s">
        <v>29</v>
      </c>
      <c r="F6" s="206"/>
      <c r="G6" s="205" t="s">
        <v>28</v>
      </c>
      <c r="H6" s="204" t="s">
        <v>260</v>
      </c>
      <c r="I6" s="204" t="s">
        <v>27</v>
      </c>
      <c r="J6" s="204" t="s">
        <v>259</v>
      </c>
      <c r="K6" s="203"/>
    </row>
    <row r="7" spans="1:11" ht="46.15" customHeight="1" x14ac:dyDescent="0.25">
      <c r="A7" s="195">
        <v>1</v>
      </c>
      <c r="B7" s="201" t="s">
        <v>118</v>
      </c>
      <c r="C7" s="199"/>
      <c r="D7" s="199">
        <v>53.7</v>
      </c>
      <c r="E7" s="198" t="s">
        <v>258</v>
      </c>
      <c r="F7" s="197">
        <v>53.7</v>
      </c>
      <c r="G7" s="202">
        <v>2210.3110000000001</v>
      </c>
      <c r="H7" s="199"/>
      <c r="I7" s="198" t="s">
        <v>258</v>
      </c>
      <c r="J7" s="197">
        <v>53.7</v>
      </c>
      <c r="K7" s="196"/>
    </row>
    <row r="8" spans="1:11" ht="15.75" x14ac:dyDescent="0.25">
      <c r="A8" s="195">
        <v>2</v>
      </c>
      <c r="B8" s="201" t="s">
        <v>257</v>
      </c>
      <c r="C8" s="199"/>
      <c r="D8" s="199">
        <v>483.4</v>
      </c>
      <c r="E8" s="198" t="s">
        <v>256</v>
      </c>
      <c r="F8" s="197">
        <v>483.4</v>
      </c>
      <c r="G8" s="200">
        <v>2220</v>
      </c>
      <c r="H8" s="199"/>
      <c r="I8" s="198" t="s">
        <v>256</v>
      </c>
      <c r="J8" s="197">
        <v>483.4</v>
      </c>
      <c r="K8" s="196"/>
    </row>
    <row r="9" spans="1:11" ht="15.75" x14ac:dyDescent="0.25">
      <c r="A9" s="195">
        <v>3</v>
      </c>
      <c r="B9" s="201" t="s">
        <v>255</v>
      </c>
      <c r="C9" s="199"/>
      <c r="D9" s="199">
        <v>263.39999999999998</v>
      </c>
      <c r="E9" s="198" t="s">
        <v>14</v>
      </c>
      <c r="F9" s="197">
        <v>263.39999999999998</v>
      </c>
      <c r="G9" s="200">
        <v>2220</v>
      </c>
      <c r="H9" s="199"/>
      <c r="I9" s="198" t="s">
        <v>14</v>
      </c>
      <c r="J9" s="197">
        <v>263.39999999999998</v>
      </c>
      <c r="K9" s="196"/>
    </row>
    <row r="10" spans="1:11" ht="30" x14ac:dyDescent="0.25">
      <c r="A10" s="195">
        <v>4</v>
      </c>
      <c r="B10" s="201" t="s">
        <v>254</v>
      </c>
      <c r="C10" s="199"/>
      <c r="D10" s="199">
        <v>186</v>
      </c>
      <c r="E10" s="198" t="s">
        <v>253</v>
      </c>
      <c r="F10" s="197">
        <v>186</v>
      </c>
      <c r="G10" s="200">
        <v>2210</v>
      </c>
      <c r="H10" s="199"/>
      <c r="I10" s="198" t="s">
        <v>253</v>
      </c>
      <c r="J10" s="197">
        <v>186</v>
      </c>
      <c r="K10" s="196"/>
    </row>
    <row r="11" spans="1:11" ht="15.75" x14ac:dyDescent="0.25">
      <c r="A11" s="195"/>
      <c r="B11" s="201"/>
      <c r="C11" s="199"/>
      <c r="D11" s="199"/>
      <c r="E11" s="198"/>
      <c r="F11" s="197"/>
      <c r="G11" s="200"/>
      <c r="H11" s="199"/>
      <c r="I11" s="198"/>
      <c r="J11" s="197"/>
      <c r="K11" s="196"/>
    </row>
    <row r="12" spans="1:11" ht="15.75" x14ac:dyDescent="0.25">
      <c r="A12" s="195" t="s">
        <v>252</v>
      </c>
      <c r="B12" s="201" t="s">
        <v>251</v>
      </c>
      <c r="C12" s="199"/>
      <c r="D12" s="199">
        <v>192.7</v>
      </c>
      <c r="E12" s="198" t="s">
        <v>14</v>
      </c>
      <c r="F12" s="197">
        <v>192.7</v>
      </c>
      <c r="G12" s="200">
        <v>2220</v>
      </c>
      <c r="H12" s="199"/>
      <c r="I12" s="198" t="s">
        <v>14</v>
      </c>
      <c r="J12" s="197">
        <v>192.7</v>
      </c>
      <c r="K12" s="196"/>
    </row>
    <row r="13" spans="1:11" ht="30" x14ac:dyDescent="0.25">
      <c r="A13" s="195" t="s">
        <v>250</v>
      </c>
      <c r="B13" s="201" t="s">
        <v>249</v>
      </c>
      <c r="C13" s="199"/>
      <c r="D13" s="199">
        <v>937</v>
      </c>
      <c r="E13" s="198" t="s">
        <v>14</v>
      </c>
      <c r="F13" s="197">
        <v>937</v>
      </c>
      <c r="G13" s="200">
        <v>2220</v>
      </c>
      <c r="H13" s="199"/>
      <c r="I13" s="198" t="s">
        <v>14</v>
      </c>
      <c r="J13" s="197">
        <v>937</v>
      </c>
      <c r="K13" s="196"/>
    </row>
    <row r="14" spans="1:11" ht="30" x14ac:dyDescent="0.25">
      <c r="A14" s="195" t="s">
        <v>248</v>
      </c>
      <c r="B14" s="201" t="s">
        <v>247</v>
      </c>
      <c r="C14" s="199"/>
      <c r="D14" s="199">
        <v>127.5</v>
      </c>
      <c r="E14" s="198" t="s">
        <v>14</v>
      </c>
      <c r="F14" s="197">
        <v>127.5</v>
      </c>
      <c r="G14" s="200">
        <v>2220</v>
      </c>
      <c r="H14" s="199"/>
      <c r="I14" s="198" t="s">
        <v>14</v>
      </c>
      <c r="J14" s="197">
        <v>127.5</v>
      </c>
      <c r="K14" s="196"/>
    </row>
    <row r="15" spans="1:11" ht="30" x14ac:dyDescent="0.25">
      <c r="A15" s="195" t="s">
        <v>246</v>
      </c>
      <c r="B15" s="201" t="s">
        <v>245</v>
      </c>
      <c r="C15" s="199"/>
      <c r="D15" s="199">
        <v>128</v>
      </c>
      <c r="E15" s="198" t="s">
        <v>244</v>
      </c>
      <c r="F15" s="197">
        <v>128</v>
      </c>
      <c r="G15" s="200">
        <v>2220</v>
      </c>
      <c r="H15" s="199"/>
      <c r="I15" s="198" t="s">
        <v>244</v>
      </c>
      <c r="J15" s="197">
        <v>128</v>
      </c>
      <c r="K15" s="196"/>
    </row>
    <row r="16" spans="1:11" ht="15.75" x14ac:dyDescent="0.25">
      <c r="A16" s="195" t="s">
        <v>243</v>
      </c>
      <c r="B16" s="201" t="s">
        <v>242</v>
      </c>
      <c r="C16" s="199"/>
      <c r="D16" s="199">
        <v>10.3</v>
      </c>
      <c r="E16" s="198" t="s">
        <v>14</v>
      </c>
      <c r="F16" s="197">
        <v>10.3</v>
      </c>
      <c r="G16" s="200">
        <v>2220</v>
      </c>
      <c r="H16" s="199"/>
      <c r="I16" s="198" t="s">
        <v>14</v>
      </c>
      <c r="J16" s="197">
        <v>10.3</v>
      </c>
      <c r="K16" s="196"/>
    </row>
    <row r="17" spans="1:11" ht="31.5" x14ac:dyDescent="0.25">
      <c r="A17" s="195" t="s">
        <v>241</v>
      </c>
      <c r="B17" s="201" t="s">
        <v>240</v>
      </c>
      <c r="C17" s="199">
        <v>3526.4</v>
      </c>
      <c r="D17" s="199"/>
      <c r="E17" s="198" t="s">
        <v>238</v>
      </c>
      <c r="F17" s="197">
        <v>3526.4</v>
      </c>
      <c r="G17" s="200" t="s">
        <v>239</v>
      </c>
      <c r="H17" s="199"/>
      <c r="I17" s="198" t="s">
        <v>238</v>
      </c>
      <c r="J17" s="197">
        <v>561</v>
      </c>
      <c r="K17" s="196">
        <v>2965.4</v>
      </c>
    </row>
    <row r="18" spans="1:11" ht="31.5" x14ac:dyDescent="0.25">
      <c r="A18" s="195" t="s">
        <v>237</v>
      </c>
      <c r="B18" s="201" t="s">
        <v>118</v>
      </c>
      <c r="C18" s="199">
        <v>357.6</v>
      </c>
      <c r="D18" s="199"/>
      <c r="E18" s="198"/>
      <c r="F18" s="197">
        <v>357.6</v>
      </c>
      <c r="G18" s="200"/>
      <c r="H18" s="199"/>
      <c r="I18" s="198"/>
      <c r="J18" s="197"/>
      <c r="K18" s="196">
        <v>357.6</v>
      </c>
    </row>
    <row r="19" spans="1:11" ht="15.75" x14ac:dyDescent="0.2">
      <c r="A19" s="195"/>
      <c r="B19" s="194" t="s">
        <v>236</v>
      </c>
      <c r="C19" s="192">
        <v>3884</v>
      </c>
      <c r="D19" s="192">
        <v>2382</v>
      </c>
      <c r="E19" s="191"/>
      <c r="F19" s="190">
        <v>6266</v>
      </c>
      <c r="G19" s="193"/>
      <c r="H19" s="192"/>
      <c r="I19" s="191"/>
      <c r="J19" s="190">
        <v>2382</v>
      </c>
      <c r="K19" s="189">
        <v>3323</v>
      </c>
    </row>
    <row r="21" spans="1:11" ht="14.25" x14ac:dyDescent="0.2">
      <c r="B21" s="188" t="s">
        <v>44</v>
      </c>
      <c r="C21" s="186"/>
      <c r="D21" s="186"/>
      <c r="E21" s="187" t="s">
        <v>235</v>
      </c>
      <c r="F21" s="187"/>
      <c r="G21" s="187"/>
      <c r="H21" s="187"/>
    </row>
    <row r="22" spans="1:11" ht="14.25" x14ac:dyDescent="0.2">
      <c r="B22" s="188"/>
      <c r="C22" s="186"/>
      <c r="D22" s="186"/>
      <c r="E22" s="186"/>
      <c r="F22" s="185"/>
      <c r="G22" s="184"/>
      <c r="H22" s="184"/>
    </row>
    <row r="23" spans="1:11" ht="10.9" customHeight="1" x14ac:dyDescent="0.2">
      <c r="B23" s="188" t="s">
        <v>234</v>
      </c>
      <c r="C23" s="186"/>
      <c r="D23" s="186"/>
      <c r="E23" s="187" t="s">
        <v>233</v>
      </c>
      <c r="F23" s="187"/>
      <c r="G23" s="187"/>
      <c r="H23" s="187"/>
    </row>
    <row r="24" spans="1:11" hidden="1" x14ac:dyDescent="0.2">
      <c r="B24" s="186"/>
      <c r="C24" s="186"/>
      <c r="D24" s="186"/>
      <c r="E24" s="186"/>
      <c r="F24" s="185"/>
      <c r="G24" s="184"/>
      <c r="H24" s="184"/>
    </row>
    <row r="26" spans="1:11" x14ac:dyDescent="0.2">
      <c r="B26" s="183"/>
    </row>
    <row r="38" spans="2:2" x14ac:dyDescent="0.2">
      <c r="B38" s="183"/>
    </row>
  </sheetData>
  <mergeCells count="11">
    <mergeCell ref="C5:E5"/>
    <mergeCell ref="F5:F6"/>
    <mergeCell ref="A1:K1"/>
    <mergeCell ref="K5:K6"/>
    <mergeCell ref="E21:H21"/>
    <mergeCell ref="E23:H23"/>
    <mergeCell ref="B4:J4"/>
    <mergeCell ref="G5:J5"/>
    <mergeCell ref="A2:K2"/>
    <mergeCell ref="A5:A6"/>
    <mergeCell ref="B5:B6"/>
  </mergeCells>
  <pageMargins left="0.94488188976377963" right="0.74803149606299213" top="0.19685039370078741" bottom="0.19685039370078741" header="0.51181102362204722" footer="0.51181102362204722"/>
  <pageSetup paperSize="9" scale="7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90" zoomScaleNormal="90" workbookViewId="0">
      <selection activeCell="K1" sqref="K1"/>
    </sheetView>
  </sheetViews>
  <sheetFormatPr defaultRowHeight="15" x14ac:dyDescent="0.25"/>
  <cols>
    <col min="1" max="1" width="7.28515625" style="29" customWidth="1"/>
    <col min="2" max="2" width="24.42578125" style="29" customWidth="1"/>
    <col min="3" max="3" width="16.28515625" style="29" customWidth="1"/>
    <col min="4" max="4" width="13.5703125" style="29" customWidth="1"/>
    <col min="5" max="5" width="18.85546875" style="29" customWidth="1"/>
    <col min="6" max="6" width="15.85546875" style="29" customWidth="1"/>
    <col min="7" max="7" width="16.5703125" style="29" customWidth="1"/>
    <col min="8" max="8" width="14.28515625" style="29" customWidth="1"/>
    <col min="9" max="9" width="22.85546875" style="29" customWidth="1"/>
    <col min="10" max="10" width="14" style="29" customWidth="1"/>
    <col min="11" max="11" width="15.5703125" style="29" customWidth="1"/>
    <col min="12" max="16384" width="9.140625" style="29"/>
  </cols>
  <sheetData>
    <row r="1" spans="1:11" ht="61.5" customHeight="1" x14ac:dyDescent="0.25">
      <c r="A1" s="52"/>
      <c r="B1" s="83" t="s">
        <v>271</v>
      </c>
      <c r="C1" s="84"/>
      <c r="D1" s="84"/>
      <c r="E1" s="84"/>
      <c r="F1" s="84"/>
      <c r="G1" s="84"/>
      <c r="H1" s="84"/>
      <c r="I1" s="84"/>
      <c r="J1" s="84"/>
      <c r="K1" s="52"/>
    </row>
    <row r="2" spans="1:11" ht="31.5" customHeight="1" x14ac:dyDescent="0.25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3" customHeight="1" x14ac:dyDescent="0.25">
      <c r="A3" s="87" t="s">
        <v>37</v>
      </c>
      <c r="B3" s="87" t="s">
        <v>36</v>
      </c>
      <c r="C3" s="85" t="s">
        <v>35</v>
      </c>
      <c r="D3" s="85"/>
      <c r="E3" s="85"/>
      <c r="F3" s="85" t="s">
        <v>34</v>
      </c>
      <c r="G3" s="85" t="s">
        <v>33</v>
      </c>
      <c r="H3" s="85"/>
      <c r="I3" s="85"/>
      <c r="J3" s="85"/>
      <c r="K3" s="81" t="s">
        <v>32</v>
      </c>
    </row>
    <row r="4" spans="1:11" ht="158.25" customHeight="1" x14ac:dyDescent="0.25">
      <c r="A4" s="87"/>
      <c r="B4" s="87"/>
      <c r="C4" s="51" t="s">
        <v>31</v>
      </c>
      <c r="D4" s="51" t="s">
        <v>30</v>
      </c>
      <c r="E4" s="51" t="s">
        <v>29</v>
      </c>
      <c r="F4" s="85"/>
      <c r="G4" s="49" t="s">
        <v>28</v>
      </c>
      <c r="H4" s="51" t="s">
        <v>26</v>
      </c>
      <c r="I4" s="51" t="s">
        <v>27</v>
      </c>
      <c r="J4" s="51" t="s">
        <v>26</v>
      </c>
      <c r="K4" s="81"/>
    </row>
    <row r="5" spans="1:11" ht="15.75" x14ac:dyDescent="0.25">
      <c r="A5" s="44" t="s">
        <v>270</v>
      </c>
      <c r="B5" s="41" t="s">
        <v>118</v>
      </c>
      <c r="C5" s="40"/>
      <c r="D5" s="40">
        <v>884.4</v>
      </c>
      <c r="E5" s="41" t="s">
        <v>14</v>
      </c>
      <c r="F5" s="43">
        <f>SUM(C5,D5)</f>
        <v>884.4</v>
      </c>
      <c r="G5" s="42"/>
      <c r="H5" s="40"/>
      <c r="I5" s="41" t="s">
        <v>14</v>
      </c>
      <c r="J5" s="40">
        <v>47.6</v>
      </c>
      <c r="K5" s="39">
        <v>836.8</v>
      </c>
    </row>
    <row r="6" spans="1:11" ht="31.5" x14ac:dyDescent="0.25">
      <c r="A6" s="44" t="s">
        <v>269</v>
      </c>
      <c r="B6" s="42" t="s">
        <v>118</v>
      </c>
      <c r="C6" s="40"/>
      <c r="D6" s="40">
        <v>169.5</v>
      </c>
      <c r="E6" s="41" t="s">
        <v>53</v>
      </c>
      <c r="F6" s="43">
        <f>SUM(C6,D6)</f>
        <v>169.5</v>
      </c>
      <c r="G6" s="42"/>
      <c r="H6" s="40"/>
      <c r="I6" s="41" t="s">
        <v>53</v>
      </c>
      <c r="J6" s="40">
        <v>62.2</v>
      </c>
      <c r="K6" s="39">
        <v>107.3</v>
      </c>
    </row>
    <row r="7" spans="1:11" ht="15.75" x14ac:dyDescent="0.25">
      <c r="A7" s="44"/>
      <c r="B7" s="42"/>
      <c r="C7" s="40"/>
      <c r="D7" s="40"/>
      <c r="E7" s="41"/>
      <c r="F7" s="43">
        <f>SUM(C7,D7)</f>
        <v>0</v>
      </c>
      <c r="G7" s="42"/>
      <c r="H7" s="40"/>
      <c r="I7" s="104"/>
      <c r="J7" s="40"/>
      <c r="K7" s="39"/>
    </row>
    <row r="8" spans="1:11" ht="15.75" x14ac:dyDescent="0.25">
      <c r="A8" s="44"/>
      <c r="B8" s="41"/>
      <c r="C8" s="40"/>
      <c r="D8" s="40"/>
      <c r="E8" s="41"/>
      <c r="F8" s="43">
        <f>SUM(C8,D8)</f>
        <v>0</v>
      </c>
      <c r="G8" s="42"/>
      <c r="H8" s="40"/>
      <c r="I8" s="104"/>
      <c r="J8" s="40"/>
      <c r="K8" s="39"/>
    </row>
    <row r="9" spans="1:11" ht="15.75" x14ac:dyDescent="0.25">
      <c r="A9" s="44"/>
      <c r="B9" s="42"/>
      <c r="C9" s="40"/>
      <c r="D9" s="40"/>
      <c r="E9" s="41"/>
      <c r="F9" s="43">
        <f>SUM(C9,D9)</f>
        <v>0</v>
      </c>
      <c r="G9" s="42"/>
      <c r="H9" s="40"/>
      <c r="I9" s="41"/>
      <c r="J9" s="40"/>
      <c r="K9" s="39"/>
    </row>
    <row r="10" spans="1:11" ht="15.75" x14ac:dyDescent="0.25">
      <c r="A10" s="44"/>
      <c r="B10" s="42"/>
      <c r="C10" s="40"/>
      <c r="D10" s="40"/>
      <c r="E10" s="41"/>
      <c r="F10" s="43">
        <f>SUM(C10,D10)</f>
        <v>0</v>
      </c>
      <c r="G10" s="45"/>
      <c r="H10" s="40"/>
      <c r="I10" s="41"/>
      <c r="J10" s="40"/>
      <c r="K10" s="39"/>
    </row>
    <row r="11" spans="1:11" ht="15.75" x14ac:dyDescent="0.25">
      <c r="A11" s="44"/>
      <c r="B11" s="42"/>
      <c r="C11" s="40"/>
      <c r="D11" s="40"/>
      <c r="E11" s="41"/>
      <c r="F11" s="43">
        <f>SUM(C11,D11)</f>
        <v>0</v>
      </c>
      <c r="G11" s="45"/>
      <c r="H11" s="40"/>
      <c r="I11" s="41"/>
      <c r="J11" s="40"/>
      <c r="K11" s="39"/>
    </row>
    <row r="12" spans="1:11" ht="15.75" x14ac:dyDescent="0.25">
      <c r="A12" s="44"/>
      <c r="B12" s="42"/>
      <c r="C12" s="40"/>
      <c r="D12" s="40"/>
      <c r="E12" s="41"/>
      <c r="F12" s="43">
        <f>SUM(C12,D12)</f>
        <v>0</v>
      </c>
      <c r="G12" s="143"/>
      <c r="H12" s="40"/>
      <c r="I12" s="41"/>
      <c r="J12" s="40"/>
      <c r="K12" s="39"/>
    </row>
    <row r="13" spans="1:11" ht="15.75" x14ac:dyDescent="0.25">
      <c r="A13" s="45"/>
      <c r="B13" s="42"/>
      <c r="C13" s="40"/>
      <c r="D13" s="40"/>
      <c r="E13" s="41"/>
      <c r="F13" s="43">
        <f>SUM(C13,D13)</f>
        <v>0</v>
      </c>
      <c r="G13" s="143"/>
      <c r="H13" s="40"/>
      <c r="I13" s="41"/>
      <c r="J13" s="40"/>
      <c r="K13" s="39"/>
    </row>
    <row r="14" spans="1:11" ht="15" customHeight="1" x14ac:dyDescent="0.25">
      <c r="A14" s="45"/>
      <c r="B14" s="42"/>
      <c r="C14" s="40"/>
      <c r="D14" s="40"/>
      <c r="E14" s="41"/>
      <c r="F14" s="43">
        <f>SUM(C14,D14)</f>
        <v>0</v>
      </c>
      <c r="G14" s="42"/>
      <c r="H14" s="40"/>
      <c r="I14" s="41"/>
      <c r="J14" s="40"/>
      <c r="K14" s="39"/>
    </row>
    <row r="15" spans="1:11" ht="15.75" x14ac:dyDescent="0.25">
      <c r="A15" s="44"/>
      <c r="B15" s="42"/>
      <c r="C15" s="40"/>
      <c r="D15" s="40"/>
      <c r="E15" s="41"/>
      <c r="F15" s="43">
        <f>SUM(C15,D15)</f>
        <v>0</v>
      </c>
      <c r="G15" s="42"/>
      <c r="H15" s="40"/>
      <c r="I15" s="41"/>
      <c r="J15" s="40"/>
      <c r="K15" s="39"/>
    </row>
    <row r="16" spans="1:11" ht="15.75" x14ac:dyDescent="0.25">
      <c r="A16" s="44"/>
      <c r="B16" s="42"/>
      <c r="C16" s="40"/>
      <c r="D16" s="40"/>
      <c r="E16" s="41"/>
      <c r="F16" s="43">
        <f>SUM(C16,D16)</f>
        <v>0</v>
      </c>
      <c r="G16" s="42"/>
      <c r="H16" s="40"/>
      <c r="I16" s="41"/>
      <c r="J16" s="40"/>
      <c r="K16" s="39"/>
    </row>
    <row r="17" spans="1:11" ht="15.75" x14ac:dyDescent="0.25">
      <c r="A17" s="44"/>
      <c r="B17" s="42"/>
      <c r="C17" s="40"/>
      <c r="D17" s="40"/>
      <c r="E17" s="41"/>
      <c r="F17" s="43">
        <f>SUM(C17,D17)</f>
        <v>0</v>
      </c>
      <c r="G17" s="42"/>
      <c r="H17" s="40"/>
      <c r="I17" s="41"/>
      <c r="J17" s="40"/>
      <c r="K17" s="39"/>
    </row>
    <row r="18" spans="1:11" ht="15.75" x14ac:dyDescent="0.25">
      <c r="A18" s="44"/>
      <c r="B18" s="42"/>
      <c r="C18" s="40"/>
      <c r="D18" s="40"/>
      <c r="E18" s="41"/>
      <c r="F18" s="43">
        <f>SUM(C18,D18)</f>
        <v>0</v>
      </c>
      <c r="G18" s="42"/>
      <c r="H18" s="40"/>
      <c r="I18" s="41"/>
      <c r="J18" s="40"/>
      <c r="K18" s="39"/>
    </row>
    <row r="19" spans="1:11" ht="15.75" x14ac:dyDescent="0.25">
      <c r="A19" s="44"/>
      <c r="B19" s="42"/>
      <c r="C19" s="40"/>
      <c r="D19" s="40"/>
      <c r="E19" s="41"/>
      <c r="F19" s="43">
        <f>SUM(C19,D19)</f>
        <v>0</v>
      </c>
      <c r="G19" s="42"/>
      <c r="H19" s="40"/>
      <c r="I19" s="41"/>
      <c r="J19" s="40"/>
      <c r="K19" s="39"/>
    </row>
    <row r="20" spans="1:11" ht="15.75" x14ac:dyDescent="0.25">
      <c r="A20" s="44"/>
      <c r="B20" s="42"/>
      <c r="C20" s="40"/>
      <c r="D20" s="40"/>
      <c r="E20" s="41"/>
      <c r="F20" s="43">
        <f>SUM(C20,D20)</f>
        <v>0</v>
      </c>
      <c r="G20" s="42"/>
      <c r="H20" s="40"/>
      <c r="I20" s="41"/>
      <c r="J20" s="40"/>
      <c r="K20" s="39"/>
    </row>
    <row r="21" spans="1:11" ht="15.75" x14ac:dyDescent="0.25">
      <c r="A21" s="44"/>
      <c r="B21" s="42"/>
      <c r="C21" s="40"/>
      <c r="D21" s="40"/>
      <c r="E21" s="41"/>
      <c r="F21" s="43">
        <f>SUM(C21,D21)</f>
        <v>0</v>
      </c>
      <c r="G21" s="42"/>
      <c r="H21" s="40"/>
      <c r="I21" s="41"/>
      <c r="J21" s="40"/>
      <c r="K21" s="39"/>
    </row>
    <row r="22" spans="1:11" ht="15.75" x14ac:dyDescent="0.25">
      <c r="A22" s="44"/>
      <c r="B22" s="42"/>
      <c r="C22" s="40"/>
      <c r="D22" s="40"/>
      <c r="E22" s="41"/>
      <c r="F22" s="43">
        <f>SUM(C22,D22)</f>
        <v>0</v>
      </c>
      <c r="G22" s="42"/>
      <c r="H22" s="40"/>
      <c r="I22" s="41"/>
      <c r="J22" s="40"/>
      <c r="K22" s="39"/>
    </row>
    <row r="23" spans="1:11" ht="15.75" x14ac:dyDescent="0.25">
      <c r="A23" s="45"/>
      <c r="B23" s="42"/>
      <c r="C23" s="40"/>
      <c r="D23" s="40"/>
      <c r="E23" s="41"/>
      <c r="F23" s="43">
        <f>SUM(C23,D23)</f>
        <v>0</v>
      </c>
      <c r="G23" s="42"/>
      <c r="H23" s="40"/>
      <c r="I23" s="41"/>
      <c r="J23" s="40"/>
      <c r="K23" s="39"/>
    </row>
    <row r="24" spans="1:11" ht="15.75" x14ac:dyDescent="0.25">
      <c r="A24" s="45"/>
      <c r="B24" s="42"/>
      <c r="C24" s="40"/>
      <c r="D24" s="40"/>
      <c r="E24" s="41"/>
      <c r="F24" s="43">
        <f>SUM(C24,D24)</f>
        <v>0</v>
      </c>
      <c r="G24" s="42"/>
      <c r="H24" s="40"/>
      <c r="I24" s="41"/>
      <c r="J24" s="40"/>
      <c r="K24" s="39"/>
    </row>
    <row r="25" spans="1:11" ht="15.75" x14ac:dyDescent="0.25">
      <c r="A25" s="44"/>
      <c r="B25" s="42"/>
      <c r="C25" s="40"/>
      <c r="D25" s="40"/>
      <c r="E25" s="41"/>
      <c r="F25" s="43">
        <f>SUM(C25,D25)</f>
        <v>0</v>
      </c>
      <c r="G25" s="42"/>
      <c r="H25" s="40"/>
      <c r="I25" s="41"/>
      <c r="J25" s="40"/>
      <c r="K25" s="39"/>
    </row>
    <row r="26" spans="1:11" ht="15.75" x14ac:dyDescent="0.25">
      <c r="A26" s="44"/>
      <c r="B26" s="42"/>
      <c r="C26" s="40"/>
      <c r="D26" s="40"/>
      <c r="E26" s="41"/>
      <c r="F26" s="43">
        <f>SUM(C26,D26)</f>
        <v>0</v>
      </c>
      <c r="G26" s="42"/>
      <c r="H26" s="40"/>
      <c r="I26" s="41"/>
      <c r="J26" s="40"/>
      <c r="K26" s="39"/>
    </row>
    <row r="27" spans="1:11" ht="15.75" x14ac:dyDescent="0.25">
      <c r="A27" s="44"/>
      <c r="B27" s="42"/>
      <c r="C27" s="40"/>
      <c r="D27" s="40"/>
      <c r="E27" s="41"/>
      <c r="F27" s="43">
        <f>SUM(C27,D27)</f>
        <v>0</v>
      </c>
      <c r="G27" s="42"/>
      <c r="H27" s="40"/>
      <c r="I27" s="41"/>
      <c r="J27" s="40"/>
      <c r="K27" s="39"/>
    </row>
    <row r="28" spans="1:11" ht="15.75" x14ac:dyDescent="0.25">
      <c r="A28" s="44"/>
      <c r="B28" s="42"/>
      <c r="C28" s="40"/>
      <c r="D28" s="40"/>
      <c r="E28" s="41"/>
      <c r="F28" s="43">
        <f>SUM(C28,D28)</f>
        <v>0</v>
      </c>
      <c r="G28" s="42"/>
      <c r="H28" s="40"/>
      <c r="I28" s="41"/>
      <c r="J28" s="40"/>
      <c r="K28" s="39"/>
    </row>
    <row r="29" spans="1:11" ht="15.75" x14ac:dyDescent="0.25">
      <c r="A29" s="44"/>
      <c r="B29" s="42"/>
      <c r="C29" s="40"/>
      <c r="D29" s="40"/>
      <c r="E29" s="41"/>
      <c r="F29" s="43">
        <f>SUM(C29,D29)</f>
        <v>0</v>
      </c>
      <c r="G29" s="42"/>
      <c r="H29" s="40"/>
      <c r="I29" s="41"/>
      <c r="J29" s="40"/>
      <c r="K29" s="39"/>
    </row>
    <row r="30" spans="1:11" ht="15.75" x14ac:dyDescent="0.25">
      <c r="A30" s="44"/>
      <c r="B30" s="42"/>
      <c r="C30" s="40"/>
      <c r="D30" s="40"/>
      <c r="E30" s="41"/>
      <c r="F30" s="43">
        <f>SUM(C30,D30)</f>
        <v>0</v>
      </c>
      <c r="G30" s="42"/>
      <c r="H30" s="40"/>
      <c r="I30" s="41"/>
      <c r="J30" s="40"/>
      <c r="K30" s="39"/>
    </row>
    <row r="31" spans="1:11" ht="15.75" x14ac:dyDescent="0.25">
      <c r="A31" s="44"/>
      <c r="B31" s="42"/>
      <c r="C31" s="40"/>
      <c r="D31" s="40"/>
      <c r="E31" s="41"/>
      <c r="F31" s="43">
        <f>SUM(C31,D31)</f>
        <v>0</v>
      </c>
      <c r="G31" s="42"/>
      <c r="H31" s="40"/>
      <c r="I31" s="41"/>
      <c r="J31" s="40"/>
      <c r="K31" s="39"/>
    </row>
    <row r="32" spans="1:11" ht="15.75" x14ac:dyDescent="0.25">
      <c r="A32" s="44"/>
      <c r="B32" s="42"/>
      <c r="C32" s="40"/>
      <c r="D32" s="40"/>
      <c r="E32" s="41"/>
      <c r="F32" s="43">
        <f>SUM(C32,D32)</f>
        <v>0</v>
      </c>
      <c r="G32" s="42"/>
      <c r="H32" s="40"/>
      <c r="I32" s="41"/>
      <c r="J32" s="40"/>
      <c r="K32" s="39"/>
    </row>
    <row r="33" spans="1:11" ht="15.75" x14ac:dyDescent="0.25">
      <c r="A33" s="45"/>
      <c r="B33" s="42"/>
      <c r="C33" s="40"/>
      <c r="D33" s="40"/>
      <c r="E33" s="41"/>
      <c r="F33" s="43">
        <f>SUM(C33,D33)</f>
        <v>0</v>
      </c>
      <c r="G33" s="42"/>
      <c r="H33" s="40"/>
      <c r="I33" s="41"/>
      <c r="J33" s="40"/>
      <c r="K33" s="39"/>
    </row>
    <row r="34" spans="1:11" ht="15.75" x14ac:dyDescent="0.25">
      <c r="A34" s="45"/>
      <c r="B34" s="42"/>
      <c r="C34" s="40"/>
      <c r="D34" s="40"/>
      <c r="E34" s="41"/>
      <c r="F34" s="43">
        <f>SUM(C34,D34)</f>
        <v>0</v>
      </c>
      <c r="G34" s="42"/>
      <c r="H34" s="40"/>
      <c r="I34" s="41"/>
      <c r="J34" s="40"/>
      <c r="K34" s="39"/>
    </row>
    <row r="35" spans="1:11" ht="15.75" x14ac:dyDescent="0.25">
      <c r="A35" s="44"/>
      <c r="B35" s="42"/>
      <c r="C35" s="40"/>
      <c r="D35" s="40"/>
      <c r="E35" s="41"/>
      <c r="F35" s="43">
        <f>SUM(C35,D35)</f>
        <v>0</v>
      </c>
      <c r="G35" s="42"/>
      <c r="H35" s="40"/>
      <c r="I35" s="41"/>
      <c r="J35" s="40"/>
      <c r="K35" s="39"/>
    </row>
    <row r="36" spans="1:11" ht="15.75" x14ac:dyDescent="0.25">
      <c r="A36" s="44"/>
      <c r="B36" s="42"/>
      <c r="C36" s="40"/>
      <c r="D36" s="40"/>
      <c r="E36" s="41"/>
      <c r="F36" s="43">
        <f>SUM(C36,D36)</f>
        <v>0</v>
      </c>
      <c r="G36" s="42"/>
      <c r="H36" s="40"/>
      <c r="I36" s="41"/>
      <c r="J36" s="40"/>
      <c r="K36" s="39"/>
    </row>
    <row r="37" spans="1:11" ht="15.75" x14ac:dyDescent="0.25">
      <c r="A37" s="44"/>
      <c r="B37" s="42"/>
      <c r="C37" s="40"/>
      <c r="D37" s="40"/>
      <c r="E37" s="41"/>
      <c r="F37" s="43">
        <f>SUM(C37,D37)</f>
        <v>0</v>
      </c>
      <c r="G37" s="42"/>
      <c r="H37" s="40"/>
      <c r="I37" s="41"/>
      <c r="J37" s="40"/>
      <c r="K37" s="39"/>
    </row>
    <row r="38" spans="1:11" ht="15.75" x14ac:dyDescent="0.25">
      <c r="A38" s="44"/>
      <c r="B38" s="42"/>
      <c r="C38" s="40"/>
      <c r="D38" s="40"/>
      <c r="E38" s="41"/>
      <c r="F38" s="43">
        <f>SUM(C38,D38)</f>
        <v>0</v>
      </c>
      <c r="G38" s="42"/>
      <c r="H38" s="40"/>
      <c r="I38" s="41"/>
      <c r="J38" s="40"/>
      <c r="K38" s="39"/>
    </row>
    <row r="39" spans="1:11" ht="15.75" x14ac:dyDescent="0.25">
      <c r="A39" s="44"/>
      <c r="B39" s="42"/>
      <c r="C39" s="40"/>
      <c r="D39" s="40"/>
      <c r="E39" s="41"/>
      <c r="F39" s="43">
        <f>SUM(C39,D39)</f>
        <v>0</v>
      </c>
      <c r="G39" s="42"/>
      <c r="H39" s="40"/>
      <c r="I39" s="41"/>
      <c r="J39" s="40"/>
      <c r="K39" s="39"/>
    </row>
    <row r="40" spans="1:11" ht="15.75" x14ac:dyDescent="0.25">
      <c r="A40" s="44"/>
      <c r="B40" s="42"/>
      <c r="C40" s="40"/>
      <c r="D40" s="40"/>
      <c r="E40" s="41"/>
      <c r="F40" s="43">
        <f>SUM(C40,D40)</f>
        <v>0</v>
      </c>
      <c r="G40" s="42"/>
      <c r="H40" s="40"/>
      <c r="I40" s="41"/>
      <c r="J40" s="40"/>
      <c r="K40" s="39"/>
    </row>
    <row r="41" spans="1:11" ht="15.75" x14ac:dyDescent="0.25">
      <c r="A41" s="44"/>
      <c r="B41" s="42"/>
      <c r="C41" s="40"/>
      <c r="D41" s="40"/>
      <c r="E41" s="41"/>
      <c r="F41" s="43">
        <f>SUM(C41,D41)</f>
        <v>0</v>
      </c>
      <c r="G41" s="42"/>
      <c r="H41" s="40"/>
      <c r="I41" s="41"/>
      <c r="J41" s="40"/>
      <c r="K41" s="39"/>
    </row>
    <row r="42" spans="1:11" ht="15.75" x14ac:dyDescent="0.25">
      <c r="A42" s="44"/>
      <c r="B42" s="42"/>
      <c r="C42" s="40"/>
      <c r="D42" s="40"/>
      <c r="E42" s="41"/>
      <c r="F42" s="43">
        <f>SUM(C42,D42)</f>
        <v>0</v>
      </c>
      <c r="G42" s="42"/>
      <c r="H42" s="40"/>
      <c r="I42" s="41"/>
      <c r="J42" s="40"/>
      <c r="K42" s="39"/>
    </row>
    <row r="43" spans="1:11" ht="15.75" x14ac:dyDescent="0.25">
      <c r="A43" s="45"/>
      <c r="B43" s="42"/>
      <c r="C43" s="40"/>
      <c r="D43" s="40"/>
      <c r="E43" s="41"/>
      <c r="F43" s="43">
        <f>SUM(C43,D43)</f>
        <v>0</v>
      </c>
      <c r="G43" s="42"/>
      <c r="H43" s="40"/>
      <c r="I43" s="41"/>
      <c r="J43" s="40"/>
      <c r="K43" s="39"/>
    </row>
    <row r="44" spans="1:11" ht="15.75" x14ac:dyDescent="0.25">
      <c r="A44" s="45"/>
      <c r="B44" s="42"/>
      <c r="C44" s="40"/>
      <c r="D44" s="40"/>
      <c r="E44" s="41"/>
      <c r="F44" s="43">
        <f>SUM(C44,D44)</f>
        <v>0</v>
      </c>
      <c r="G44" s="42"/>
      <c r="H44" s="40"/>
      <c r="I44" s="41"/>
      <c r="J44" s="40"/>
      <c r="K44" s="39"/>
    </row>
    <row r="45" spans="1:11" ht="15.75" x14ac:dyDescent="0.25">
      <c r="A45" s="57"/>
      <c r="B45" s="38"/>
      <c r="C45" s="55"/>
      <c r="D45" s="55"/>
      <c r="E45" s="56"/>
      <c r="F45" s="43">
        <f>SUM(C45,D45)</f>
        <v>0</v>
      </c>
      <c r="G45" s="38"/>
      <c r="H45" s="55"/>
      <c r="I45" s="56"/>
      <c r="J45" s="55"/>
      <c r="K45" s="39"/>
    </row>
    <row r="46" spans="1:11" ht="15.75" x14ac:dyDescent="0.25">
      <c r="A46" s="57"/>
      <c r="B46" s="38"/>
      <c r="C46" s="55"/>
      <c r="D46" s="55"/>
      <c r="E46" s="56"/>
      <c r="F46" s="43">
        <f>SUM(C46,D46)</f>
        <v>0</v>
      </c>
      <c r="G46" s="38"/>
      <c r="H46" s="55"/>
      <c r="I46" s="56"/>
      <c r="J46" s="55"/>
      <c r="K46" s="39"/>
    </row>
    <row r="47" spans="1:11" ht="15.75" x14ac:dyDescent="0.25">
      <c r="A47" s="57"/>
      <c r="B47" s="38"/>
      <c r="C47" s="55"/>
      <c r="D47" s="55"/>
      <c r="E47" s="56"/>
      <c r="F47" s="43">
        <f>SUM(C47,D47)</f>
        <v>0</v>
      </c>
      <c r="G47" s="38"/>
      <c r="H47" s="55"/>
      <c r="I47" s="56"/>
      <c r="J47" s="55"/>
      <c r="K47" s="39"/>
    </row>
    <row r="48" spans="1:11" ht="15.75" x14ac:dyDescent="0.25">
      <c r="A48" s="38"/>
      <c r="B48" s="37" t="s">
        <v>5</v>
      </c>
      <c r="C48" s="33">
        <f>SUM(C5:C47)</f>
        <v>0</v>
      </c>
      <c r="D48" s="33">
        <f>SUM(D5:D47)</f>
        <v>1053.9000000000001</v>
      </c>
      <c r="E48" s="34"/>
      <c r="F48" s="36">
        <f>SUM(C48,D48)</f>
        <v>1053.9000000000001</v>
      </c>
      <c r="G48" s="35"/>
      <c r="H48" s="33">
        <f>SUM(H5:H47)</f>
        <v>0</v>
      </c>
      <c r="I48" s="34"/>
      <c r="J48" s="33">
        <f>SUM(J5:J47)</f>
        <v>109.80000000000001</v>
      </c>
      <c r="K48" s="32">
        <v>944.1</v>
      </c>
    </row>
    <row r="51" spans="2:8" ht="15.75" x14ac:dyDescent="0.25">
      <c r="B51" s="31" t="s">
        <v>57</v>
      </c>
      <c r="F51" s="3"/>
      <c r="G51" s="78" t="s">
        <v>268</v>
      </c>
      <c r="H51" s="86"/>
    </row>
    <row r="52" spans="2:8" x14ac:dyDescent="0.25">
      <c r="B52" s="31"/>
      <c r="F52" s="2" t="s">
        <v>0</v>
      </c>
      <c r="G52" s="1"/>
      <c r="H52" s="1"/>
    </row>
    <row r="53" spans="2:8" ht="15.75" x14ac:dyDescent="0.25">
      <c r="B53" s="31" t="s">
        <v>42</v>
      </c>
      <c r="F53" s="3"/>
      <c r="G53" s="78" t="s">
        <v>267</v>
      </c>
      <c r="H53" s="86"/>
    </row>
    <row r="54" spans="2:8" x14ac:dyDescent="0.25">
      <c r="F54" s="2" t="s">
        <v>0</v>
      </c>
      <c r="G54" s="1"/>
      <c r="H54" s="1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Layout" zoomScale="80" zoomScaleNormal="80" zoomScalePageLayoutView="80" workbookViewId="0"/>
  </sheetViews>
  <sheetFormatPr defaultRowHeight="15" x14ac:dyDescent="0.25"/>
  <cols>
    <col min="1" max="1" width="7.28515625" style="29" customWidth="1"/>
    <col min="2" max="2" width="26.140625" style="29" customWidth="1"/>
    <col min="3" max="3" width="16.28515625" style="29" customWidth="1"/>
    <col min="4" max="4" width="15.5703125" style="29" customWidth="1"/>
    <col min="5" max="5" width="20.28515625" style="29" customWidth="1"/>
    <col min="6" max="6" width="15.85546875" style="29" customWidth="1"/>
    <col min="7" max="7" width="19.5703125" style="29" customWidth="1"/>
    <col min="8" max="8" width="14.28515625" style="29" customWidth="1"/>
    <col min="9" max="9" width="22.85546875" style="29" customWidth="1"/>
    <col min="10" max="10" width="14" style="29" customWidth="1"/>
    <col min="11" max="11" width="15.5703125" style="29" customWidth="1"/>
    <col min="12" max="16384" width="9.140625" style="29"/>
  </cols>
  <sheetData>
    <row r="1" spans="1:11" ht="61.5" customHeight="1" x14ac:dyDescent="0.25">
      <c r="A1" s="52"/>
      <c r="B1" s="83" t="s">
        <v>54</v>
      </c>
      <c r="C1" s="84"/>
      <c r="D1" s="84"/>
      <c r="E1" s="84"/>
      <c r="F1" s="84"/>
      <c r="G1" s="84"/>
      <c r="H1" s="84"/>
      <c r="I1" s="84"/>
      <c r="J1" s="84"/>
      <c r="K1" s="52"/>
    </row>
    <row r="2" spans="1:11" ht="31.5" customHeight="1" x14ac:dyDescent="0.25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3" customHeight="1" x14ac:dyDescent="0.25">
      <c r="A3" s="87" t="s">
        <v>37</v>
      </c>
      <c r="B3" s="87" t="s">
        <v>36</v>
      </c>
      <c r="C3" s="85" t="s">
        <v>35</v>
      </c>
      <c r="D3" s="85"/>
      <c r="E3" s="85"/>
      <c r="F3" s="85" t="s">
        <v>34</v>
      </c>
      <c r="G3" s="85" t="s">
        <v>33</v>
      </c>
      <c r="H3" s="85"/>
      <c r="I3" s="85"/>
      <c r="J3" s="85"/>
      <c r="K3" s="81" t="s">
        <v>32</v>
      </c>
    </row>
    <row r="4" spans="1:11" ht="158.25" customHeight="1" x14ac:dyDescent="0.25">
      <c r="A4" s="87"/>
      <c r="B4" s="87"/>
      <c r="C4" s="48" t="s">
        <v>31</v>
      </c>
      <c r="D4" s="48" t="s">
        <v>30</v>
      </c>
      <c r="E4" s="48" t="s">
        <v>29</v>
      </c>
      <c r="F4" s="85"/>
      <c r="G4" s="49" t="s">
        <v>28</v>
      </c>
      <c r="H4" s="48" t="s">
        <v>26</v>
      </c>
      <c r="I4" s="48" t="s">
        <v>27</v>
      </c>
      <c r="J4" s="48" t="s">
        <v>26</v>
      </c>
      <c r="K4" s="81"/>
    </row>
    <row r="5" spans="1:11" ht="31.5" x14ac:dyDescent="0.25">
      <c r="A5" s="44">
        <v>1</v>
      </c>
      <c r="B5" s="42" t="s">
        <v>51</v>
      </c>
      <c r="C5" s="40"/>
      <c r="D5" s="40">
        <v>268.7</v>
      </c>
      <c r="E5" s="41" t="s">
        <v>53</v>
      </c>
      <c r="F5" s="43">
        <v>268.7</v>
      </c>
      <c r="G5" s="42"/>
      <c r="H5" s="40"/>
      <c r="I5" s="41" t="s">
        <v>53</v>
      </c>
      <c r="J5" s="40">
        <v>268.7</v>
      </c>
      <c r="K5" s="39"/>
    </row>
    <row r="6" spans="1:11" ht="15.75" x14ac:dyDescent="0.25">
      <c r="A6" s="44">
        <v>2</v>
      </c>
      <c r="B6" s="42" t="s">
        <v>52</v>
      </c>
      <c r="C6" s="40"/>
      <c r="D6" s="40">
        <v>91</v>
      </c>
      <c r="E6" s="41" t="s">
        <v>14</v>
      </c>
      <c r="F6" s="43">
        <v>91</v>
      </c>
      <c r="G6" s="42"/>
      <c r="H6" s="40"/>
      <c r="I6" s="41" t="s">
        <v>14</v>
      </c>
      <c r="J6" s="40">
        <v>91</v>
      </c>
      <c r="K6" s="39"/>
    </row>
    <row r="7" spans="1:11" ht="15.75" x14ac:dyDescent="0.25">
      <c r="A7" s="44">
        <v>3</v>
      </c>
      <c r="B7" s="42" t="s">
        <v>51</v>
      </c>
      <c r="C7" s="40"/>
      <c r="D7" s="40">
        <v>23.1</v>
      </c>
      <c r="E7" s="41" t="s">
        <v>14</v>
      </c>
      <c r="F7" s="43">
        <v>23.1</v>
      </c>
      <c r="G7" s="42"/>
      <c r="H7" s="40"/>
      <c r="I7" s="41" t="s">
        <v>14</v>
      </c>
      <c r="J7" s="40">
        <v>23.1</v>
      </c>
      <c r="K7" s="39"/>
    </row>
    <row r="8" spans="1:11" ht="15.75" x14ac:dyDescent="0.25">
      <c r="A8" s="44">
        <v>4</v>
      </c>
      <c r="B8" s="42" t="s">
        <v>51</v>
      </c>
      <c r="C8" s="40"/>
      <c r="D8" s="40">
        <v>19.2</v>
      </c>
      <c r="E8" s="41" t="s">
        <v>50</v>
      </c>
      <c r="F8" s="43">
        <v>19.2</v>
      </c>
      <c r="G8" s="42"/>
      <c r="H8" s="40"/>
      <c r="I8" s="41" t="s">
        <v>50</v>
      </c>
      <c r="J8" s="40">
        <v>19.2</v>
      </c>
      <c r="K8" s="39"/>
    </row>
    <row r="9" spans="1:11" ht="15.75" x14ac:dyDescent="0.25">
      <c r="A9" s="44"/>
      <c r="B9" s="42" t="s">
        <v>49</v>
      </c>
      <c r="C9" s="40"/>
      <c r="D9" s="40">
        <v>63</v>
      </c>
      <c r="E9" s="41" t="s">
        <v>48</v>
      </c>
      <c r="F9" s="43">
        <v>63</v>
      </c>
      <c r="G9" s="42"/>
      <c r="H9" s="40"/>
      <c r="I9" s="41" t="s">
        <v>48</v>
      </c>
      <c r="J9" s="40">
        <v>63</v>
      </c>
      <c r="K9" s="39"/>
    </row>
    <row r="10" spans="1:11" ht="31.5" x14ac:dyDescent="0.25">
      <c r="A10" s="44">
        <v>5</v>
      </c>
      <c r="B10" s="42" t="s">
        <v>47</v>
      </c>
      <c r="C10" s="40"/>
      <c r="D10" s="40">
        <v>30</v>
      </c>
      <c r="E10" s="41" t="s">
        <v>46</v>
      </c>
      <c r="F10" s="43">
        <v>30</v>
      </c>
      <c r="G10" s="42"/>
      <c r="H10" s="40"/>
      <c r="I10" s="41" t="s">
        <v>46</v>
      </c>
      <c r="J10" s="40">
        <v>30</v>
      </c>
      <c r="K10" s="39"/>
    </row>
    <row r="11" spans="1:11" ht="15.75" x14ac:dyDescent="0.25">
      <c r="A11" s="44"/>
      <c r="B11" s="42"/>
      <c r="C11" s="40"/>
      <c r="D11" s="40"/>
      <c r="E11" s="41"/>
      <c r="F11" s="43"/>
      <c r="G11" s="42"/>
      <c r="H11" s="40"/>
      <c r="I11" s="41"/>
      <c r="J11" s="40"/>
      <c r="K11" s="39"/>
    </row>
    <row r="12" spans="1:11" ht="15.75" x14ac:dyDescent="0.25">
      <c r="A12" s="44"/>
      <c r="B12" s="42"/>
      <c r="C12" s="40"/>
      <c r="D12" s="40"/>
      <c r="E12" s="41"/>
      <c r="F12" s="43"/>
      <c r="G12" s="42"/>
      <c r="H12" s="40"/>
      <c r="I12" s="41"/>
      <c r="J12" s="40"/>
      <c r="K12" s="39"/>
    </row>
    <row r="13" spans="1:11" ht="15.75" x14ac:dyDescent="0.25">
      <c r="A13" s="44"/>
      <c r="B13" s="42"/>
      <c r="C13" s="40"/>
      <c r="D13" s="40"/>
      <c r="E13" s="41"/>
      <c r="F13" s="43"/>
      <c r="G13" s="42"/>
      <c r="H13" s="40"/>
      <c r="I13" s="41"/>
      <c r="J13" s="40"/>
      <c r="K13" s="39"/>
    </row>
    <row r="14" spans="1:11" ht="15.75" x14ac:dyDescent="0.25">
      <c r="A14" s="44"/>
      <c r="B14" s="42"/>
      <c r="C14" s="40"/>
      <c r="D14" s="40"/>
      <c r="E14" s="41"/>
      <c r="F14" s="43"/>
      <c r="G14" s="42"/>
      <c r="H14" s="40"/>
      <c r="I14" s="41"/>
      <c r="J14" s="40"/>
      <c r="K14" s="39"/>
    </row>
    <row r="15" spans="1:11" ht="15.75" x14ac:dyDescent="0.25">
      <c r="A15" s="44"/>
      <c r="B15" s="42"/>
      <c r="C15" s="40"/>
      <c r="D15" s="40"/>
      <c r="E15" s="41"/>
      <c r="F15" s="43"/>
      <c r="G15" s="42"/>
      <c r="H15" s="40"/>
      <c r="I15" s="41"/>
      <c r="J15" s="40"/>
      <c r="K15" s="39"/>
    </row>
    <row r="16" spans="1:11" ht="15.75" x14ac:dyDescent="0.25">
      <c r="A16" s="44"/>
      <c r="B16" s="42"/>
      <c r="C16" s="40"/>
      <c r="D16" s="40"/>
      <c r="E16" s="46"/>
      <c r="F16" s="47"/>
      <c r="G16" s="42"/>
      <c r="H16" s="40"/>
      <c r="I16" s="46"/>
      <c r="J16" s="40"/>
      <c r="K16" s="39"/>
    </row>
    <row r="17" spans="1:11" ht="15.75" x14ac:dyDescent="0.25">
      <c r="A17" s="44"/>
      <c r="B17" s="42"/>
      <c r="C17" s="40"/>
      <c r="D17" s="40"/>
      <c r="E17" s="41"/>
      <c r="F17" s="43"/>
      <c r="G17" s="42"/>
      <c r="H17" s="40"/>
      <c r="I17" s="41"/>
      <c r="J17" s="40"/>
      <c r="K17" s="39"/>
    </row>
    <row r="18" spans="1:11" ht="15.75" x14ac:dyDescent="0.25">
      <c r="A18" s="45">
        <v>6</v>
      </c>
      <c r="B18" s="42" t="s">
        <v>45</v>
      </c>
      <c r="C18" s="40">
        <v>175.9</v>
      </c>
      <c r="D18" s="40"/>
      <c r="E18" s="41"/>
      <c r="F18" s="43">
        <v>175.9</v>
      </c>
      <c r="G18" s="42"/>
      <c r="H18" s="40">
        <v>175.9</v>
      </c>
      <c r="I18" s="41"/>
      <c r="J18" s="40"/>
      <c r="K18" s="39">
        <v>175.9</v>
      </c>
    </row>
    <row r="19" spans="1:11" ht="15.75" x14ac:dyDescent="0.25">
      <c r="A19" s="44"/>
      <c r="B19" s="42"/>
      <c r="C19" s="40"/>
      <c r="D19" s="40"/>
      <c r="E19" s="41"/>
      <c r="F19" s="43"/>
      <c r="G19" s="42"/>
      <c r="H19" s="40"/>
      <c r="I19" s="41"/>
      <c r="J19" s="40"/>
      <c r="K19" s="39"/>
    </row>
    <row r="20" spans="1:11" ht="15.75" x14ac:dyDescent="0.25">
      <c r="A20" s="38"/>
      <c r="B20" s="37" t="s">
        <v>5</v>
      </c>
      <c r="C20" s="33">
        <f>SUM(C5:C19)</f>
        <v>175.9</v>
      </c>
      <c r="D20" s="33">
        <f>SUM(D5:D19)</f>
        <v>495</v>
      </c>
      <c r="E20" s="34"/>
      <c r="F20" s="36">
        <f>SUM(C20,D20)</f>
        <v>670.9</v>
      </c>
      <c r="G20" s="35"/>
      <c r="H20" s="33">
        <f>SUM(H5:H19)</f>
        <v>175.9</v>
      </c>
      <c r="I20" s="34"/>
      <c r="J20" s="33">
        <f>SUM(J5:J19)</f>
        <v>495</v>
      </c>
      <c r="K20" s="32">
        <v>175.9</v>
      </c>
    </row>
    <row r="23" spans="1:11" ht="15.75" x14ac:dyDescent="0.25">
      <c r="B23" s="31" t="s">
        <v>44</v>
      </c>
      <c r="F23" s="3"/>
      <c r="G23" s="78" t="s">
        <v>43</v>
      </c>
      <c r="H23" s="86"/>
    </row>
    <row r="24" spans="1:11" x14ac:dyDescent="0.25">
      <c r="B24" s="31"/>
      <c r="F24" s="2" t="s">
        <v>0</v>
      </c>
      <c r="G24" s="1"/>
      <c r="H24" s="1"/>
    </row>
    <row r="25" spans="1:11" ht="15.75" x14ac:dyDescent="0.25">
      <c r="B25" s="31" t="s">
        <v>42</v>
      </c>
      <c r="F25" s="3"/>
      <c r="G25" s="78" t="s">
        <v>41</v>
      </c>
      <c r="H25" s="86"/>
    </row>
    <row r="26" spans="1:11" x14ac:dyDescent="0.25">
      <c r="F26" s="2" t="s">
        <v>0</v>
      </c>
      <c r="G26" s="1"/>
      <c r="H26" s="1"/>
    </row>
    <row r="29" spans="1:11" x14ac:dyDescent="0.25">
      <c r="E29" s="29" t="s">
        <v>40</v>
      </c>
    </row>
  </sheetData>
  <mergeCells count="10">
    <mergeCell ref="K3:K4"/>
    <mergeCell ref="A2:K2"/>
    <mergeCell ref="B1:J1"/>
    <mergeCell ref="C3:E3"/>
    <mergeCell ref="G25:H25"/>
    <mergeCell ref="G23:H23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6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zoomScale="80" zoomScaleNormal="80" zoomScaleSheetLayoutView="20" workbookViewId="0">
      <selection activeCell="B5" sqref="B5"/>
    </sheetView>
  </sheetViews>
  <sheetFormatPr defaultRowHeight="15" x14ac:dyDescent="0.25"/>
  <cols>
    <col min="1" max="1" width="7.28515625" style="29" customWidth="1"/>
    <col min="2" max="2" width="31.85546875" style="29" customWidth="1"/>
    <col min="3" max="3" width="12.140625" style="29" customWidth="1"/>
    <col min="4" max="4" width="11.28515625" style="29" customWidth="1"/>
    <col min="5" max="5" width="20.7109375" style="29" customWidth="1"/>
    <col min="6" max="6" width="13.140625" style="29" customWidth="1"/>
    <col min="7" max="7" width="10.7109375" style="29" customWidth="1"/>
    <col min="8" max="8" width="20.7109375" style="29" customWidth="1"/>
    <col min="9" max="9" width="29.85546875" style="29" customWidth="1"/>
    <col min="10" max="10" width="15.85546875" style="29" customWidth="1"/>
    <col min="11" max="11" width="25" style="29" customWidth="1"/>
    <col min="12" max="16384" width="9.140625" style="29"/>
  </cols>
  <sheetData>
    <row r="1" spans="1:11" ht="61.5" customHeight="1" x14ac:dyDescent="0.25">
      <c r="A1" s="52"/>
      <c r="B1" s="83" t="s">
        <v>296</v>
      </c>
      <c r="C1" s="84"/>
      <c r="D1" s="84"/>
      <c r="E1" s="84"/>
      <c r="F1" s="84"/>
      <c r="G1" s="84"/>
      <c r="H1" s="84"/>
      <c r="I1" s="84"/>
      <c r="J1" s="84"/>
      <c r="K1" s="52"/>
    </row>
    <row r="2" spans="1:11" ht="16.5" customHeight="1" x14ac:dyDescent="0.25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7.5" customHeight="1" x14ac:dyDescent="0.25">
      <c r="A3" s="87" t="s">
        <v>37</v>
      </c>
      <c r="B3" s="87" t="s">
        <v>36</v>
      </c>
      <c r="C3" s="85" t="s">
        <v>35</v>
      </c>
      <c r="D3" s="85"/>
      <c r="E3" s="85"/>
      <c r="F3" s="85" t="s">
        <v>34</v>
      </c>
      <c r="G3" s="85" t="s">
        <v>33</v>
      </c>
      <c r="H3" s="85"/>
      <c r="I3" s="85"/>
      <c r="J3" s="85"/>
      <c r="K3" s="81" t="s">
        <v>32</v>
      </c>
    </row>
    <row r="4" spans="1:11" ht="166.5" customHeight="1" x14ac:dyDescent="0.25">
      <c r="A4" s="87"/>
      <c r="B4" s="87"/>
      <c r="C4" s="51" t="s">
        <v>31</v>
      </c>
      <c r="D4" s="51" t="s">
        <v>30</v>
      </c>
      <c r="E4" s="51" t="s">
        <v>29</v>
      </c>
      <c r="F4" s="85"/>
      <c r="G4" s="49" t="s">
        <v>28</v>
      </c>
      <c r="H4" s="51" t="s">
        <v>26</v>
      </c>
      <c r="I4" s="51" t="s">
        <v>27</v>
      </c>
      <c r="J4" s="51" t="s">
        <v>26</v>
      </c>
      <c r="K4" s="81"/>
    </row>
    <row r="5" spans="1:11" ht="54" customHeight="1" x14ac:dyDescent="0.25">
      <c r="A5" s="44" t="s">
        <v>270</v>
      </c>
      <c r="B5" s="227" t="s">
        <v>295</v>
      </c>
      <c r="C5" s="40"/>
      <c r="D5" s="240">
        <v>0.1</v>
      </c>
      <c r="E5" s="241" t="s">
        <v>294</v>
      </c>
      <c r="F5" s="109">
        <f>SUM(C5,D5)</f>
        <v>0.1</v>
      </c>
      <c r="G5" s="111"/>
      <c r="H5" s="40"/>
      <c r="I5" s="241" t="s">
        <v>294</v>
      </c>
      <c r="J5" s="240">
        <f>D5</f>
        <v>0.1</v>
      </c>
      <c r="K5" s="39"/>
    </row>
    <row r="6" spans="1:11" ht="56.25" customHeight="1" x14ac:dyDescent="0.25">
      <c r="A6" s="44" t="s">
        <v>269</v>
      </c>
      <c r="B6" s="227" t="s">
        <v>293</v>
      </c>
      <c r="C6" s="40"/>
      <c r="D6" s="240">
        <v>8.85</v>
      </c>
      <c r="E6" s="239" t="s">
        <v>292</v>
      </c>
      <c r="F6" s="109">
        <f>SUM(C6,D6)</f>
        <v>8.85</v>
      </c>
      <c r="G6" s="42"/>
      <c r="H6" s="40"/>
      <c r="I6" s="239" t="s">
        <v>292</v>
      </c>
      <c r="J6" s="240">
        <f>D6</f>
        <v>8.85</v>
      </c>
      <c r="K6" s="39"/>
    </row>
    <row r="7" spans="1:11" ht="56.25" customHeight="1" x14ac:dyDescent="0.25">
      <c r="A7" s="44" t="s">
        <v>291</v>
      </c>
      <c r="B7" s="227" t="s">
        <v>290</v>
      </c>
      <c r="C7" s="40"/>
      <c r="D7" s="240">
        <v>3.42</v>
      </c>
      <c r="E7" s="239" t="s">
        <v>143</v>
      </c>
      <c r="F7" s="109">
        <f>D7</f>
        <v>3.42</v>
      </c>
      <c r="G7" s="42"/>
      <c r="H7" s="40"/>
      <c r="I7" s="239" t="s">
        <v>143</v>
      </c>
      <c r="J7" s="240">
        <f>D7</f>
        <v>3.42</v>
      </c>
      <c r="K7" s="39"/>
    </row>
    <row r="8" spans="1:11" ht="56.25" customHeight="1" x14ac:dyDescent="0.25">
      <c r="A8" s="44" t="s">
        <v>289</v>
      </c>
      <c r="B8" s="227" t="s">
        <v>288</v>
      </c>
      <c r="C8" s="40"/>
      <c r="D8" s="240">
        <v>1.9</v>
      </c>
      <c r="E8" s="239" t="s">
        <v>287</v>
      </c>
      <c r="F8" s="109">
        <f>D8</f>
        <v>1.9</v>
      </c>
      <c r="G8" s="42"/>
      <c r="H8" s="40"/>
      <c r="I8" s="239" t="s">
        <v>287</v>
      </c>
      <c r="J8" s="240">
        <f>D8</f>
        <v>1.9</v>
      </c>
      <c r="K8" s="39"/>
    </row>
    <row r="9" spans="1:11" ht="56.25" customHeight="1" x14ac:dyDescent="0.25">
      <c r="A9" s="44" t="s">
        <v>252</v>
      </c>
      <c r="B9" s="227" t="s">
        <v>286</v>
      </c>
      <c r="C9" s="40"/>
      <c r="D9" s="240">
        <v>19.86</v>
      </c>
      <c r="E9" s="239" t="s">
        <v>143</v>
      </c>
      <c r="F9" s="109">
        <f>D9</f>
        <v>19.86</v>
      </c>
      <c r="G9" s="42"/>
      <c r="H9" s="40"/>
      <c r="I9" s="239" t="s">
        <v>143</v>
      </c>
      <c r="J9" s="240">
        <f>D9</f>
        <v>19.86</v>
      </c>
      <c r="K9" s="39"/>
    </row>
    <row r="10" spans="1:11" ht="60" customHeight="1" x14ac:dyDescent="0.25">
      <c r="A10" s="238" t="s">
        <v>248</v>
      </c>
      <c r="B10" s="239" t="s">
        <v>45</v>
      </c>
      <c r="C10" s="150"/>
      <c r="D10" s="230">
        <v>7.9</v>
      </c>
      <c r="E10" s="227" t="s">
        <v>285</v>
      </c>
      <c r="F10" s="236">
        <f>SUM(C10,D10)</f>
        <v>7.9</v>
      </c>
      <c r="G10" s="231"/>
      <c r="H10" s="150"/>
      <c r="I10" s="227" t="s">
        <v>285</v>
      </c>
      <c r="J10" s="230">
        <f>D10</f>
        <v>7.9</v>
      </c>
      <c r="K10" s="235"/>
    </row>
    <row r="11" spans="1:11" ht="60" customHeight="1" x14ac:dyDescent="0.25">
      <c r="A11" s="238"/>
      <c r="B11" s="237"/>
      <c r="C11" s="150"/>
      <c r="D11" s="230">
        <v>26.74</v>
      </c>
      <c r="E11" s="227" t="s">
        <v>95</v>
      </c>
      <c r="F11" s="236">
        <f>SUM(C11,D11)</f>
        <v>26.74</v>
      </c>
      <c r="G11" s="231"/>
      <c r="H11" s="150"/>
      <c r="I11" s="227" t="s">
        <v>95</v>
      </c>
      <c r="J11" s="230">
        <f>D11</f>
        <v>26.74</v>
      </c>
      <c r="K11" s="235"/>
    </row>
    <row r="12" spans="1:11" ht="48" customHeight="1" x14ac:dyDescent="0.25">
      <c r="A12" s="238" t="s">
        <v>246</v>
      </c>
      <c r="B12" s="237" t="s">
        <v>284</v>
      </c>
      <c r="C12" s="150">
        <v>10</v>
      </c>
      <c r="D12" s="230"/>
      <c r="E12" s="227"/>
      <c r="F12" s="236">
        <f>C12</f>
        <v>10</v>
      </c>
      <c r="G12" s="231"/>
      <c r="H12" s="150"/>
      <c r="I12" s="227"/>
      <c r="J12" s="230"/>
      <c r="K12" s="235"/>
    </row>
    <row r="13" spans="1:11" ht="38.25" customHeight="1" x14ac:dyDescent="0.3">
      <c r="A13" s="44" t="s">
        <v>243</v>
      </c>
      <c r="B13" s="234" t="s">
        <v>45</v>
      </c>
      <c r="C13" s="111">
        <v>359.01</v>
      </c>
      <c r="D13" s="40"/>
      <c r="E13" s="233"/>
      <c r="F13" s="109">
        <f>SUM(C13,D13)</f>
        <v>359.01</v>
      </c>
      <c r="G13" s="225"/>
      <c r="H13" s="224"/>
      <c r="I13" s="227"/>
      <c r="J13" s="232"/>
      <c r="K13" s="39"/>
    </row>
    <row r="14" spans="1:11" ht="38.25" customHeight="1" x14ac:dyDescent="0.3">
      <c r="A14" s="44"/>
      <c r="B14" s="234"/>
      <c r="C14" s="111"/>
      <c r="D14" s="40"/>
      <c r="E14" s="233"/>
      <c r="F14" s="109"/>
      <c r="G14" s="225"/>
      <c r="H14" s="224"/>
      <c r="I14" s="227"/>
      <c r="J14" s="232"/>
      <c r="K14" s="39"/>
    </row>
    <row r="15" spans="1:11" ht="45" customHeight="1" x14ac:dyDescent="0.25">
      <c r="A15" s="44"/>
      <c r="B15" s="231"/>
      <c r="C15" s="40"/>
      <c r="D15" s="40"/>
      <c r="E15" s="226"/>
      <c r="F15" s="43"/>
      <c r="G15" s="225">
        <v>2210</v>
      </c>
      <c r="H15" s="230">
        <v>3.66</v>
      </c>
      <c r="I15" s="229" t="s">
        <v>283</v>
      </c>
      <c r="J15" s="40"/>
      <c r="K15" s="39"/>
    </row>
    <row r="16" spans="1:11" ht="46.5" customHeight="1" x14ac:dyDescent="0.25">
      <c r="A16" s="44"/>
      <c r="B16" s="122"/>
      <c r="C16" s="40"/>
      <c r="D16" s="40"/>
      <c r="E16" s="226"/>
      <c r="F16" s="43"/>
      <c r="G16" s="225">
        <v>2220</v>
      </c>
      <c r="H16" s="230">
        <v>6.6</v>
      </c>
      <c r="I16" s="229" t="s">
        <v>282</v>
      </c>
      <c r="J16" s="40"/>
      <c r="K16" s="39"/>
    </row>
    <row r="17" spans="1:11" ht="32.25" customHeight="1" x14ac:dyDescent="0.25">
      <c r="A17" s="44"/>
      <c r="B17" s="122"/>
      <c r="C17" s="40"/>
      <c r="D17" s="40"/>
      <c r="E17" s="226"/>
      <c r="F17" s="43"/>
      <c r="G17" s="225">
        <v>2240</v>
      </c>
      <c r="H17" s="228">
        <v>78.55</v>
      </c>
      <c r="I17" s="227" t="s">
        <v>281</v>
      </c>
      <c r="J17" s="40"/>
      <c r="K17" s="39"/>
    </row>
    <row r="18" spans="1:11" ht="60" customHeight="1" x14ac:dyDescent="0.25">
      <c r="A18" s="44"/>
      <c r="B18" s="122"/>
      <c r="C18" s="40"/>
      <c r="D18" s="40"/>
      <c r="E18" s="226"/>
      <c r="F18" s="43"/>
      <c r="G18" s="225">
        <v>2240</v>
      </c>
      <c r="H18" s="224">
        <v>21.8</v>
      </c>
      <c r="I18" s="227" t="s">
        <v>280</v>
      </c>
      <c r="J18" s="40"/>
      <c r="K18" s="39"/>
    </row>
    <row r="19" spans="1:11" ht="63.75" customHeight="1" x14ac:dyDescent="0.25">
      <c r="A19" s="44"/>
      <c r="B19" s="122"/>
      <c r="C19" s="40"/>
      <c r="D19" s="40"/>
      <c r="E19" s="226"/>
      <c r="F19" s="43"/>
      <c r="G19" s="225">
        <v>2240</v>
      </c>
      <c r="H19" s="224">
        <v>16.96</v>
      </c>
      <c r="I19" s="223" t="s">
        <v>279</v>
      </c>
      <c r="J19" s="40"/>
      <c r="K19" s="39"/>
    </row>
    <row r="20" spans="1:11" ht="60" customHeight="1" x14ac:dyDescent="0.25">
      <c r="A20" s="44"/>
      <c r="B20" s="37" t="s">
        <v>5</v>
      </c>
      <c r="C20" s="33">
        <f>C12+C13</f>
        <v>369.01</v>
      </c>
      <c r="D20" s="33">
        <f>SUM(D5:D15)</f>
        <v>68.77</v>
      </c>
      <c r="E20" s="34"/>
      <c r="F20" s="36">
        <f>SUM(C20,D20)</f>
        <v>437.78</v>
      </c>
      <c r="G20" s="35"/>
      <c r="H20" s="33">
        <f>H15+H16+H17+H18+H19</f>
        <v>127.57</v>
      </c>
      <c r="I20" s="34"/>
      <c r="J20" s="33">
        <f>SUM(J5:J11)+J13+J15</f>
        <v>68.77</v>
      </c>
      <c r="K20" s="32">
        <f>C20-H20</f>
        <v>241.44</v>
      </c>
    </row>
    <row r="21" spans="1:11" ht="9" customHeight="1" x14ac:dyDescent="0.25">
      <c r="A21" s="102"/>
    </row>
    <row r="22" spans="1:11" ht="2.25" customHeight="1" x14ac:dyDescent="0.25">
      <c r="A22" s="102"/>
    </row>
    <row r="23" spans="1:11" ht="37.5" customHeight="1" x14ac:dyDescent="0.35">
      <c r="A23" s="102"/>
      <c r="B23" s="221" t="s">
        <v>72</v>
      </c>
      <c r="F23" s="3"/>
      <c r="G23" s="220" t="s">
        <v>278</v>
      </c>
      <c r="H23" s="220"/>
    </row>
    <row r="24" spans="1:11" ht="19.5" x14ac:dyDescent="0.35">
      <c r="A24" s="222"/>
      <c r="B24" s="221"/>
      <c r="G24" s="144" t="s">
        <v>179</v>
      </c>
      <c r="H24" s="218"/>
    </row>
    <row r="25" spans="1:11" ht="42.75" customHeight="1" x14ac:dyDescent="0.35">
      <c r="B25" s="221" t="s">
        <v>277</v>
      </c>
      <c r="F25" s="3"/>
      <c r="G25" s="220" t="s">
        <v>273</v>
      </c>
      <c r="H25" s="220"/>
    </row>
    <row r="26" spans="1:11" ht="15" customHeight="1" x14ac:dyDescent="0.25">
      <c r="F26" s="219"/>
      <c r="G26" s="144" t="s">
        <v>276</v>
      </c>
      <c r="H26" s="218"/>
    </row>
    <row r="27" spans="1:11" ht="28.5" hidden="1" customHeight="1" x14ac:dyDescent="0.25"/>
    <row r="28" spans="1:11" hidden="1" x14ac:dyDescent="0.25">
      <c r="B28" s="29" t="s">
        <v>275</v>
      </c>
      <c r="C28" s="29" t="s">
        <v>274</v>
      </c>
    </row>
    <row r="29" spans="1:11" ht="15" customHeight="1" x14ac:dyDescent="0.25"/>
    <row r="31" spans="1:11" x14ac:dyDescent="0.25">
      <c r="B31" s="29" t="s">
        <v>273</v>
      </c>
    </row>
    <row r="32" spans="1:11" x14ac:dyDescent="0.25">
      <c r="B32" s="29" t="s">
        <v>272</v>
      </c>
    </row>
    <row r="33" spans="9:11" x14ac:dyDescent="0.25">
      <c r="I33" s="217"/>
      <c r="J33" s="217"/>
      <c r="K33" s="217"/>
    </row>
    <row r="34" spans="9:11" ht="15.75" x14ac:dyDescent="0.25">
      <c r="I34" s="216"/>
      <c r="J34" s="215"/>
      <c r="K34" s="214"/>
    </row>
    <row r="66" spans="12:13" ht="15.75" x14ac:dyDescent="0.25">
      <c r="L66" s="40"/>
      <c r="M66" s="39"/>
    </row>
    <row r="73" spans="12:13" ht="7.5" customHeight="1" x14ac:dyDescent="0.25"/>
  </sheetData>
  <mergeCells count="12">
    <mergeCell ref="G25:H25"/>
    <mergeCell ref="G24:H24"/>
    <mergeCell ref="G26:H26"/>
    <mergeCell ref="B1:J1"/>
    <mergeCell ref="A2:K2"/>
    <mergeCell ref="A3:A4"/>
    <mergeCell ref="B3:B4"/>
    <mergeCell ref="C3:E3"/>
    <mergeCell ref="F3:F4"/>
    <mergeCell ref="G3:J3"/>
    <mergeCell ref="K3:K4"/>
    <mergeCell ref="G23:H23"/>
  </mergeCells>
  <printOptions horizontalCentered="1"/>
  <pageMargins left="0.19685039370078741" right="0.19685039370078741" top="0.19685039370078741" bottom="0.19685039370078741" header="0" footer="0"/>
  <pageSetup paperSize="9" scale="50" fitToWidth="0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90" zoomScaleNormal="90" workbookViewId="0"/>
  </sheetViews>
  <sheetFormatPr defaultRowHeight="15" x14ac:dyDescent="0.25"/>
  <cols>
    <col min="1" max="1" width="7.28515625" style="29" customWidth="1"/>
    <col min="2" max="2" width="26.28515625" style="29" customWidth="1"/>
    <col min="3" max="3" width="16.28515625" style="29" customWidth="1"/>
    <col min="4" max="4" width="13.5703125" style="29" customWidth="1"/>
    <col min="5" max="5" width="18.85546875" style="29" customWidth="1"/>
    <col min="6" max="6" width="15.85546875" style="29" customWidth="1"/>
    <col min="7" max="7" width="16.5703125" style="29" customWidth="1"/>
    <col min="8" max="8" width="14.28515625" style="29" customWidth="1"/>
    <col min="9" max="9" width="22.85546875" style="29" customWidth="1"/>
    <col min="10" max="10" width="14" style="29" customWidth="1"/>
    <col min="11" max="11" width="15.5703125" style="29" customWidth="1"/>
    <col min="12" max="16384" width="9.140625" style="29"/>
  </cols>
  <sheetData>
    <row r="1" spans="1:11" ht="61.5" customHeight="1" x14ac:dyDescent="0.25">
      <c r="A1" s="52"/>
      <c r="B1" s="83" t="s">
        <v>334</v>
      </c>
      <c r="C1" s="84"/>
      <c r="D1" s="84"/>
      <c r="E1" s="84"/>
      <c r="F1" s="84"/>
      <c r="G1" s="84"/>
      <c r="H1" s="84"/>
      <c r="I1" s="84"/>
      <c r="J1" s="84"/>
      <c r="K1" s="52"/>
    </row>
    <row r="2" spans="1:11" ht="31.5" customHeight="1" x14ac:dyDescent="0.25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3" customHeight="1" x14ac:dyDescent="0.25">
      <c r="A3" s="87" t="s">
        <v>37</v>
      </c>
      <c r="B3" s="87" t="s">
        <v>36</v>
      </c>
      <c r="C3" s="85" t="s">
        <v>35</v>
      </c>
      <c r="D3" s="85"/>
      <c r="E3" s="85"/>
      <c r="F3" s="85" t="s">
        <v>34</v>
      </c>
      <c r="G3" s="85" t="s">
        <v>33</v>
      </c>
      <c r="H3" s="85"/>
      <c r="I3" s="85"/>
      <c r="J3" s="85"/>
      <c r="K3" s="81" t="s">
        <v>32</v>
      </c>
    </row>
    <row r="4" spans="1:11" ht="158.25" customHeight="1" x14ac:dyDescent="0.25">
      <c r="A4" s="87"/>
      <c r="B4" s="87"/>
      <c r="C4" s="51" t="s">
        <v>31</v>
      </c>
      <c r="D4" s="51" t="s">
        <v>30</v>
      </c>
      <c r="E4" s="51" t="s">
        <v>29</v>
      </c>
      <c r="F4" s="85"/>
      <c r="G4" s="49" t="s">
        <v>28</v>
      </c>
      <c r="H4" s="51" t="s">
        <v>26</v>
      </c>
      <c r="I4" s="51" t="s">
        <v>27</v>
      </c>
      <c r="J4" s="51" t="s">
        <v>26</v>
      </c>
      <c r="K4" s="81"/>
    </row>
    <row r="5" spans="1:11" ht="78.75" x14ac:dyDescent="0.25">
      <c r="A5" s="44">
        <v>1</v>
      </c>
      <c r="B5" s="243" t="s">
        <v>333</v>
      </c>
      <c r="C5" s="40"/>
      <c r="D5" s="40">
        <v>1726.31</v>
      </c>
      <c r="E5" s="41" t="s">
        <v>332</v>
      </c>
      <c r="F5" s="43">
        <f>SUM(C5,D5)</f>
        <v>1726.31</v>
      </c>
      <c r="G5" s="42"/>
      <c r="H5" s="40"/>
      <c r="I5" s="41" t="s">
        <v>332</v>
      </c>
      <c r="J5" s="40">
        <v>284.06</v>
      </c>
      <c r="K5" s="39"/>
    </row>
    <row r="6" spans="1:11" ht="31.5" x14ac:dyDescent="0.25">
      <c r="A6" s="44">
        <v>2</v>
      </c>
      <c r="B6" s="112" t="s">
        <v>331</v>
      </c>
      <c r="C6" s="40"/>
      <c r="D6" s="40">
        <v>479.61</v>
      </c>
      <c r="E6" s="41" t="s">
        <v>221</v>
      </c>
      <c r="F6" s="43">
        <f>SUM(C6,D6)</f>
        <v>479.61</v>
      </c>
      <c r="G6" s="42"/>
      <c r="H6" s="40"/>
      <c r="I6" s="41" t="s">
        <v>221</v>
      </c>
      <c r="J6" s="40">
        <v>217.29</v>
      </c>
      <c r="K6" s="39"/>
    </row>
    <row r="7" spans="1:11" ht="47.25" x14ac:dyDescent="0.25">
      <c r="A7" s="44">
        <v>3</v>
      </c>
      <c r="B7" s="112" t="s">
        <v>330</v>
      </c>
      <c r="C7" s="40"/>
      <c r="D7" s="40">
        <v>19.050999999999998</v>
      </c>
      <c r="E7" s="41" t="s">
        <v>329</v>
      </c>
      <c r="F7" s="43">
        <f>SUM(C7,D7)</f>
        <v>19.050999999999998</v>
      </c>
      <c r="G7" s="42"/>
      <c r="H7" s="40"/>
      <c r="I7" s="104" t="s">
        <v>143</v>
      </c>
      <c r="J7" s="40">
        <v>793.31</v>
      </c>
      <c r="K7" s="39"/>
    </row>
    <row r="8" spans="1:11" ht="31.5" x14ac:dyDescent="0.25">
      <c r="A8" s="44">
        <v>4</v>
      </c>
      <c r="B8" s="42" t="s">
        <v>60</v>
      </c>
      <c r="C8" s="40"/>
      <c r="D8" s="40">
        <v>1104.1099999999999</v>
      </c>
      <c r="E8" s="41" t="s">
        <v>143</v>
      </c>
      <c r="F8" s="43">
        <f>SUM(C8,D8)</f>
        <v>1104.1099999999999</v>
      </c>
      <c r="G8" s="42"/>
      <c r="H8" s="40"/>
      <c r="I8" s="41" t="s">
        <v>315</v>
      </c>
      <c r="J8" s="40">
        <v>3237.49</v>
      </c>
      <c r="K8" s="39"/>
    </row>
    <row r="9" spans="1:11" ht="15.75" x14ac:dyDescent="0.25">
      <c r="A9" s="44">
        <v>5</v>
      </c>
      <c r="B9" s="42" t="s">
        <v>328</v>
      </c>
      <c r="C9" s="40"/>
      <c r="D9" s="119">
        <v>0.80800000000000005</v>
      </c>
      <c r="E9" s="41" t="s">
        <v>143</v>
      </c>
      <c r="F9" s="43">
        <f>SUM(C9,D9)</f>
        <v>0.80800000000000005</v>
      </c>
      <c r="G9" s="42"/>
      <c r="H9" s="40"/>
      <c r="I9" s="104" t="s">
        <v>199</v>
      </c>
      <c r="J9" s="40">
        <v>9.81</v>
      </c>
      <c r="K9" s="39"/>
    </row>
    <row r="10" spans="1:11" ht="31.5" x14ac:dyDescent="0.25">
      <c r="A10" s="44">
        <v>6</v>
      </c>
      <c r="B10" s="42" t="s">
        <v>327</v>
      </c>
      <c r="C10" s="40"/>
      <c r="D10" s="119">
        <v>169.56299999999999</v>
      </c>
      <c r="E10" s="41" t="s">
        <v>143</v>
      </c>
      <c r="F10" s="43">
        <f>SUM(C10,D10)</f>
        <v>169.56299999999999</v>
      </c>
      <c r="G10" s="45"/>
      <c r="H10" s="40"/>
      <c r="I10" s="104" t="s">
        <v>310</v>
      </c>
      <c r="J10" s="119">
        <v>1.4999999999999999E-2</v>
      </c>
      <c r="K10" s="39"/>
    </row>
    <row r="11" spans="1:11" ht="31.5" x14ac:dyDescent="0.25">
      <c r="A11" s="44">
        <v>7</v>
      </c>
      <c r="B11" s="42" t="s">
        <v>326</v>
      </c>
      <c r="C11" s="40"/>
      <c r="D11" s="40">
        <v>11.25</v>
      </c>
      <c r="E11" s="41" t="s">
        <v>143</v>
      </c>
      <c r="F11" s="43">
        <f>SUM(C11,D11)</f>
        <v>11.25</v>
      </c>
      <c r="G11" s="45"/>
      <c r="H11" s="40"/>
      <c r="I11" s="41" t="s">
        <v>314</v>
      </c>
      <c r="J11" s="40">
        <v>18.2</v>
      </c>
      <c r="K11" s="39"/>
    </row>
    <row r="12" spans="1:11" ht="31.5" x14ac:dyDescent="0.25">
      <c r="A12" s="44">
        <v>8</v>
      </c>
      <c r="B12" s="42" t="s">
        <v>325</v>
      </c>
      <c r="C12" s="40"/>
      <c r="D12" s="40">
        <v>4.4279999999999999</v>
      </c>
      <c r="E12" s="41" t="s">
        <v>143</v>
      </c>
      <c r="F12" s="43">
        <f>SUM(C12,D12)</f>
        <v>4.4279999999999999</v>
      </c>
      <c r="G12" s="42"/>
      <c r="H12" s="40"/>
      <c r="I12" s="104" t="s">
        <v>313</v>
      </c>
      <c r="J12" s="40">
        <v>38.58</v>
      </c>
      <c r="K12" s="39"/>
    </row>
    <row r="13" spans="1:11" ht="15.75" x14ac:dyDescent="0.25">
      <c r="A13" s="45">
        <v>9</v>
      </c>
      <c r="B13" s="42" t="s">
        <v>188</v>
      </c>
      <c r="C13" s="40"/>
      <c r="D13" s="40">
        <v>573.40899999999999</v>
      </c>
      <c r="E13" s="41" t="s">
        <v>143</v>
      </c>
      <c r="F13" s="43">
        <f>SUM(C13,D13)</f>
        <v>573.40899999999999</v>
      </c>
      <c r="G13" s="42"/>
      <c r="H13" s="40"/>
      <c r="I13" s="41" t="s">
        <v>312</v>
      </c>
      <c r="J13" s="40">
        <v>20</v>
      </c>
      <c r="K13" s="39"/>
    </row>
    <row r="14" spans="1:11" ht="32.25" customHeight="1" x14ac:dyDescent="0.25">
      <c r="A14" s="45">
        <v>10</v>
      </c>
      <c r="B14" s="41" t="s">
        <v>302</v>
      </c>
      <c r="C14" s="40"/>
      <c r="D14" s="40">
        <v>91.808000000000007</v>
      </c>
      <c r="E14" s="41" t="s">
        <v>143</v>
      </c>
      <c r="F14" s="43">
        <f>SUM(C14,D14)</f>
        <v>91.808000000000007</v>
      </c>
      <c r="G14" s="143">
        <v>2240</v>
      </c>
      <c r="H14" s="40">
        <v>0.85</v>
      </c>
      <c r="I14" s="41" t="s">
        <v>324</v>
      </c>
      <c r="J14" s="40"/>
      <c r="K14" s="39"/>
    </row>
    <row r="15" spans="1:11" ht="47.25" x14ac:dyDescent="0.25">
      <c r="A15" s="44">
        <v>11</v>
      </c>
      <c r="B15" s="42" t="s">
        <v>323</v>
      </c>
      <c r="C15" s="40"/>
      <c r="D15" s="40">
        <v>13.11</v>
      </c>
      <c r="E15" s="41" t="s">
        <v>95</v>
      </c>
      <c r="F15" s="43">
        <f>SUM(C15,D15)</f>
        <v>13.11</v>
      </c>
      <c r="G15" s="42"/>
      <c r="H15" s="40"/>
      <c r="I15" s="41"/>
      <c r="J15" s="40"/>
      <c r="K15" s="39"/>
    </row>
    <row r="16" spans="1:11" ht="15.75" x14ac:dyDescent="0.25">
      <c r="A16" s="44">
        <v>12</v>
      </c>
      <c r="B16" s="42" t="s">
        <v>322</v>
      </c>
      <c r="C16" s="40"/>
      <c r="D16" s="40">
        <v>83.578999999999994</v>
      </c>
      <c r="E16" s="41" t="s">
        <v>143</v>
      </c>
      <c r="F16" s="43">
        <f>SUM(C16,D16)</f>
        <v>83.578999999999994</v>
      </c>
      <c r="G16" s="42"/>
      <c r="H16" s="40"/>
      <c r="I16" s="41"/>
      <c r="J16" s="40"/>
      <c r="K16" s="39"/>
    </row>
    <row r="17" spans="1:11" ht="15.75" x14ac:dyDescent="0.25">
      <c r="A17" s="44">
        <v>13</v>
      </c>
      <c r="B17" s="42" t="s">
        <v>321</v>
      </c>
      <c r="C17" s="40"/>
      <c r="D17" s="40">
        <v>46.648000000000003</v>
      </c>
      <c r="E17" s="41" t="s">
        <v>143</v>
      </c>
      <c r="F17" s="43">
        <f>SUM(C17,D17)</f>
        <v>46.648000000000003</v>
      </c>
      <c r="G17" s="42"/>
      <c r="H17" s="40"/>
      <c r="I17" s="41"/>
      <c r="J17" s="40"/>
      <c r="K17" s="39"/>
    </row>
    <row r="18" spans="1:11" ht="31.5" x14ac:dyDescent="0.25">
      <c r="A18" s="44">
        <v>14</v>
      </c>
      <c r="B18" s="41" t="s">
        <v>320</v>
      </c>
      <c r="C18" s="40"/>
      <c r="D18" s="40">
        <v>582.88499999999999</v>
      </c>
      <c r="E18" s="41" t="s">
        <v>143</v>
      </c>
      <c r="F18" s="43">
        <f>SUM(C18,D18)</f>
        <v>582.88499999999999</v>
      </c>
      <c r="G18" s="42"/>
      <c r="H18" s="40"/>
      <c r="I18" s="41"/>
      <c r="J18" s="40"/>
      <c r="K18" s="39"/>
    </row>
    <row r="19" spans="1:11" ht="15.75" x14ac:dyDescent="0.25">
      <c r="A19" s="44">
        <v>15</v>
      </c>
      <c r="B19" s="112" t="s">
        <v>191</v>
      </c>
      <c r="C19" s="40"/>
      <c r="D19" s="40">
        <v>12.417</v>
      </c>
      <c r="E19" s="41" t="s">
        <v>143</v>
      </c>
      <c r="F19" s="43">
        <f>SUM(C19,D19)</f>
        <v>12.417</v>
      </c>
      <c r="G19" s="42"/>
      <c r="H19" s="40"/>
      <c r="I19" s="41"/>
      <c r="J19" s="40"/>
      <c r="K19" s="39"/>
    </row>
    <row r="20" spans="1:11" ht="15.75" x14ac:dyDescent="0.25">
      <c r="A20" s="44">
        <v>16</v>
      </c>
      <c r="B20" s="42" t="s">
        <v>319</v>
      </c>
      <c r="C20" s="40"/>
      <c r="D20" s="40">
        <v>70.16</v>
      </c>
      <c r="E20" s="41" t="s">
        <v>143</v>
      </c>
      <c r="F20" s="43">
        <f>SUM(C20,D20)</f>
        <v>70.16</v>
      </c>
      <c r="G20" s="42"/>
      <c r="H20" s="40"/>
      <c r="I20" s="41"/>
      <c r="J20" s="40"/>
      <c r="K20" s="39"/>
    </row>
    <row r="21" spans="1:11" ht="47.25" x14ac:dyDescent="0.25">
      <c r="A21" s="44">
        <v>17</v>
      </c>
      <c r="B21" s="41" t="s">
        <v>318</v>
      </c>
      <c r="C21" s="40"/>
      <c r="D21" s="40">
        <v>43.828000000000003</v>
      </c>
      <c r="E21" s="41" t="s">
        <v>95</v>
      </c>
      <c r="F21" s="43">
        <f>SUM(C21,D21)</f>
        <v>43.828000000000003</v>
      </c>
      <c r="G21" s="42"/>
      <c r="H21" s="40"/>
      <c r="I21" s="41"/>
      <c r="J21" s="40"/>
      <c r="K21" s="39"/>
    </row>
    <row r="22" spans="1:11" ht="47.25" x14ac:dyDescent="0.25">
      <c r="A22" s="44">
        <v>18</v>
      </c>
      <c r="B22" s="41" t="s">
        <v>317</v>
      </c>
      <c r="C22" s="40"/>
      <c r="D22" s="40">
        <v>3.1459999999999999</v>
      </c>
      <c r="E22" s="41" t="s">
        <v>143</v>
      </c>
      <c r="F22" s="43">
        <f>SUM(C22,D22)</f>
        <v>3.1459999999999999</v>
      </c>
      <c r="G22" s="42"/>
      <c r="H22" s="40"/>
      <c r="I22" s="41"/>
      <c r="J22" s="40"/>
      <c r="K22" s="39"/>
    </row>
    <row r="23" spans="1:11" ht="15.75" x14ac:dyDescent="0.25">
      <c r="A23" s="45">
        <v>19</v>
      </c>
      <c r="B23" s="42" t="s">
        <v>45</v>
      </c>
      <c r="C23" s="40"/>
      <c r="D23" s="40">
        <v>18.988</v>
      </c>
      <c r="E23" s="41" t="s">
        <v>143</v>
      </c>
      <c r="F23" s="43">
        <f>SUM(C23,D23)</f>
        <v>18.988</v>
      </c>
      <c r="G23" s="143"/>
      <c r="H23" s="40"/>
      <c r="I23" s="41"/>
      <c r="J23" s="40"/>
      <c r="K23" s="39"/>
    </row>
    <row r="24" spans="1:11" ht="47.25" x14ac:dyDescent="0.25">
      <c r="A24" s="45">
        <v>20</v>
      </c>
      <c r="B24" s="41" t="s">
        <v>316</v>
      </c>
      <c r="C24" s="40"/>
      <c r="D24" s="40">
        <v>1378.96074</v>
      </c>
      <c r="E24" s="41" t="s">
        <v>315</v>
      </c>
      <c r="F24" s="43">
        <f>SUM(C24,D24)</f>
        <v>1378.96074</v>
      </c>
      <c r="G24" s="42"/>
      <c r="H24" s="40"/>
      <c r="I24" s="41"/>
      <c r="J24" s="40"/>
      <c r="K24" s="39"/>
    </row>
    <row r="25" spans="1:11" ht="47.25" x14ac:dyDescent="0.25">
      <c r="A25" s="44">
        <v>21</v>
      </c>
      <c r="B25" s="41" t="s">
        <v>300</v>
      </c>
      <c r="C25" s="40"/>
      <c r="D25" s="40">
        <v>18.2</v>
      </c>
      <c r="E25" s="41" t="s">
        <v>314</v>
      </c>
      <c r="F25" s="43">
        <f>SUM(C25,D25)</f>
        <v>18.2</v>
      </c>
      <c r="G25" s="42"/>
      <c r="H25" s="40"/>
      <c r="I25" s="41"/>
      <c r="J25" s="40"/>
      <c r="K25" s="39"/>
    </row>
    <row r="26" spans="1:11" ht="63" x14ac:dyDescent="0.25">
      <c r="A26" s="44">
        <v>22</v>
      </c>
      <c r="B26" s="242" t="s">
        <v>191</v>
      </c>
      <c r="C26" s="150"/>
      <c r="D26" s="150">
        <v>38.58</v>
      </c>
      <c r="E26" s="104" t="s">
        <v>313</v>
      </c>
      <c r="F26" s="43">
        <f>SUM(C26,D26)</f>
        <v>38.58</v>
      </c>
      <c r="G26" s="42"/>
      <c r="H26" s="40"/>
      <c r="I26" s="41"/>
      <c r="J26" s="40"/>
      <c r="K26" s="39"/>
    </row>
    <row r="27" spans="1:11" ht="15.75" x14ac:dyDescent="0.25">
      <c r="A27" s="44"/>
      <c r="B27" s="231"/>
      <c r="C27" s="150"/>
      <c r="D27" s="150">
        <v>22.5</v>
      </c>
      <c r="E27" s="104" t="s">
        <v>312</v>
      </c>
      <c r="F27" s="43">
        <f>SUM(C27,D27)</f>
        <v>22.5</v>
      </c>
      <c r="G27" s="42"/>
      <c r="H27" s="40"/>
      <c r="I27" s="41"/>
      <c r="J27" s="40"/>
      <c r="K27" s="39"/>
    </row>
    <row r="28" spans="1:11" ht="47.25" x14ac:dyDescent="0.25">
      <c r="A28" s="44">
        <v>23</v>
      </c>
      <c r="B28" s="104" t="s">
        <v>311</v>
      </c>
      <c r="C28" s="150"/>
      <c r="D28" s="150">
        <v>4.7E-2</v>
      </c>
      <c r="E28" s="104" t="s">
        <v>310</v>
      </c>
      <c r="F28" s="43">
        <f>SUM(C28,D28)</f>
        <v>4.7E-2</v>
      </c>
      <c r="G28" s="42"/>
      <c r="H28" s="40"/>
      <c r="I28" s="41"/>
      <c r="J28" s="40"/>
      <c r="K28" s="39"/>
    </row>
    <row r="29" spans="1:11" ht="31.5" x14ac:dyDescent="0.25">
      <c r="A29" s="44">
        <v>24</v>
      </c>
      <c r="B29" s="104" t="s">
        <v>302</v>
      </c>
      <c r="C29" s="150"/>
      <c r="D29" s="150">
        <v>1.7000000000000001E-2</v>
      </c>
      <c r="E29" s="104" t="s">
        <v>309</v>
      </c>
      <c r="F29" s="43">
        <f>SUM(C29,D29)</f>
        <v>1.7000000000000001E-2</v>
      </c>
      <c r="G29" s="42"/>
      <c r="H29" s="40"/>
      <c r="I29" s="41"/>
      <c r="J29" s="40"/>
      <c r="K29" s="39"/>
    </row>
    <row r="30" spans="1:11" ht="15.75" x14ac:dyDescent="0.25">
      <c r="A30" s="44">
        <v>25</v>
      </c>
      <c r="B30" s="42" t="s">
        <v>45</v>
      </c>
      <c r="C30" s="40"/>
      <c r="D30" s="40">
        <v>5.1761999999999997</v>
      </c>
      <c r="E30" s="41" t="s">
        <v>307</v>
      </c>
      <c r="F30" s="43">
        <f>SUM(C30,D30)</f>
        <v>5.1761999999999997</v>
      </c>
      <c r="G30" s="42"/>
      <c r="H30" s="40"/>
      <c r="I30" s="41"/>
      <c r="J30" s="40"/>
      <c r="K30" s="39"/>
    </row>
    <row r="31" spans="1:11" ht="15.75" x14ac:dyDescent="0.25">
      <c r="A31" s="44">
        <v>26</v>
      </c>
      <c r="B31" s="42" t="s">
        <v>308</v>
      </c>
      <c r="C31" s="40"/>
      <c r="D31" s="40">
        <v>1.05</v>
      </c>
      <c r="E31" s="41" t="s">
        <v>307</v>
      </c>
      <c r="F31" s="43">
        <f>SUM(C31,D31)</f>
        <v>1.05</v>
      </c>
      <c r="G31" s="42"/>
      <c r="H31" s="40"/>
      <c r="I31" s="41"/>
      <c r="J31" s="40"/>
      <c r="K31" s="39"/>
    </row>
    <row r="32" spans="1:11" ht="15.75" x14ac:dyDescent="0.25">
      <c r="A32" s="44">
        <v>27</v>
      </c>
      <c r="B32" s="42" t="s">
        <v>306</v>
      </c>
      <c r="C32" s="40"/>
      <c r="D32" s="40">
        <v>1.752</v>
      </c>
      <c r="E32" s="41" t="s">
        <v>305</v>
      </c>
      <c r="F32" s="43">
        <f>SUM(C32,D32)</f>
        <v>1.752</v>
      </c>
      <c r="G32" s="42"/>
      <c r="H32" s="40"/>
      <c r="I32" s="41"/>
      <c r="J32" s="40"/>
      <c r="K32" s="39"/>
    </row>
    <row r="33" spans="1:11" ht="31.5" x14ac:dyDescent="0.25">
      <c r="A33" s="45">
        <v>28</v>
      </c>
      <c r="B33" s="41" t="s">
        <v>304</v>
      </c>
      <c r="C33" s="40"/>
      <c r="D33" s="40">
        <v>1.83</v>
      </c>
      <c r="E33" s="41" t="s">
        <v>303</v>
      </c>
      <c r="F33" s="43">
        <f>SUM(C33,D33)</f>
        <v>1.83</v>
      </c>
      <c r="G33" s="42"/>
      <c r="H33" s="40"/>
      <c r="I33" s="41"/>
      <c r="J33" s="40"/>
      <c r="K33" s="39"/>
    </row>
    <row r="34" spans="1:11" ht="47.25" x14ac:dyDescent="0.25">
      <c r="A34" s="45">
        <v>29</v>
      </c>
      <c r="B34" s="41" t="s">
        <v>302</v>
      </c>
      <c r="C34" s="40"/>
      <c r="D34" s="40">
        <v>309.49200000000002</v>
      </c>
      <c r="E34" s="41" t="s">
        <v>301</v>
      </c>
      <c r="F34" s="43">
        <f>SUM(C34,D34)</f>
        <v>309.49200000000002</v>
      </c>
      <c r="G34" s="42"/>
      <c r="H34" s="40"/>
      <c r="I34" s="41"/>
      <c r="J34" s="40"/>
      <c r="K34" s="39"/>
    </row>
    <row r="35" spans="1:11" ht="31.5" x14ac:dyDescent="0.25">
      <c r="A35" s="44">
        <v>30</v>
      </c>
      <c r="B35" s="41" t="s">
        <v>300</v>
      </c>
      <c r="C35" s="40"/>
      <c r="D35" s="40">
        <v>69</v>
      </c>
      <c r="E35" s="41" t="s">
        <v>299</v>
      </c>
      <c r="F35" s="43">
        <f>SUM(C35,D35)</f>
        <v>69</v>
      </c>
      <c r="G35" s="42"/>
      <c r="H35" s="40"/>
      <c r="I35" s="41"/>
      <c r="J35" s="40"/>
      <c r="K35" s="39"/>
    </row>
    <row r="36" spans="1:11" ht="15.75" x14ac:dyDescent="0.25">
      <c r="A36" s="44">
        <v>31</v>
      </c>
      <c r="B36" s="42" t="s">
        <v>45</v>
      </c>
      <c r="C36" s="40">
        <v>24.4</v>
      </c>
      <c r="D36" s="40"/>
      <c r="E36" s="41"/>
      <c r="F36" s="43">
        <f>SUM(C36,D36)</f>
        <v>24.4</v>
      </c>
      <c r="G36" s="42"/>
      <c r="H36" s="40"/>
      <c r="I36" s="41"/>
      <c r="J36" s="40"/>
      <c r="K36" s="39"/>
    </row>
    <row r="37" spans="1:11" ht="15.75" x14ac:dyDescent="0.25">
      <c r="A37" s="44"/>
      <c r="B37" s="42"/>
      <c r="C37" s="40"/>
      <c r="D37" s="40"/>
      <c r="E37" s="41"/>
      <c r="F37" s="43">
        <f>SUM(C37,D37)</f>
        <v>0</v>
      </c>
      <c r="G37" s="42"/>
      <c r="H37" s="40"/>
      <c r="I37" s="41"/>
      <c r="J37" s="40"/>
      <c r="K37" s="39"/>
    </row>
    <row r="38" spans="1:11" ht="15.75" x14ac:dyDescent="0.25">
      <c r="A38" s="44"/>
      <c r="B38" s="42"/>
      <c r="C38" s="40"/>
      <c r="D38" s="40"/>
      <c r="E38" s="41"/>
      <c r="F38" s="43">
        <f>SUM(C38,D38)</f>
        <v>0</v>
      </c>
      <c r="G38" s="42"/>
      <c r="H38" s="40"/>
      <c r="I38" s="41"/>
      <c r="J38" s="40"/>
      <c r="K38" s="39"/>
    </row>
    <row r="39" spans="1:11" ht="15.75" x14ac:dyDescent="0.25">
      <c r="A39" s="44"/>
      <c r="B39" s="42"/>
      <c r="C39" s="40"/>
      <c r="D39" s="40"/>
      <c r="E39" s="41"/>
      <c r="F39" s="43">
        <f>SUM(C39,D39)</f>
        <v>0</v>
      </c>
      <c r="G39" s="42"/>
      <c r="H39" s="40"/>
      <c r="I39" s="41"/>
      <c r="J39" s="40"/>
      <c r="K39" s="39"/>
    </row>
    <row r="40" spans="1:11" ht="15.75" x14ac:dyDescent="0.25">
      <c r="A40" s="44"/>
      <c r="B40" s="42"/>
      <c r="C40" s="40"/>
      <c r="D40" s="40"/>
      <c r="E40" s="41"/>
      <c r="F40" s="43">
        <f>SUM(C40,D40)</f>
        <v>0</v>
      </c>
      <c r="G40" s="42"/>
      <c r="H40" s="40"/>
      <c r="I40" s="41"/>
      <c r="J40" s="40"/>
      <c r="K40" s="39"/>
    </row>
    <row r="41" spans="1:11" ht="15.75" x14ac:dyDescent="0.25">
      <c r="A41" s="44"/>
      <c r="B41" s="42"/>
      <c r="C41" s="40"/>
      <c r="D41" s="40"/>
      <c r="E41" s="41"/>
      <c r="F41" s="43">
        <f>SUM(C41,D41)</f>
        <v>0</v>
      </c>
      <c r="G41" s="42"/>
      <c r="H41" s="40"/>
      <c r="I41" s="41"/>
      <c r="J41" s="40"/>
      <c r="K41" s="39"/>
    </row>
    <row r="42" spans="1:11" ht="15.75" x14ac:dyDescent="0.25">
      <c r="A42" s="44"/>
      <c r="B42" s="42"/>
      <c r="C42" s="40"/>
      <c r="D42" s="40"/>
      <c r="E42" s="41"/>
      <c r="F42" s="43">
        <f>SUM(C42,D42)</f>
        <v>0</v>
      </c>
      <c r="G42" s="42"/>
      <c r="H42" s="40"/>
      <c r="I42" s="41"/>
      <c r="J42" s="40"/>
      <c r="K42" s="39"/>
    </row>
    <row r="43" spans="1:11" ht="15.75" x14ac:dyDescent="0.25">
      <c r="A43" s="45"/>
      <c r="B43" s="42"/>
      <c r="C43" s="40"/>
      <c r="D43" s="40"/>
      <c r="E43" s="41"/>
      <c r="F43" s="43">
        <f>SUM(C43,D43)</f>
        <v>0</v>
      </c>
      <c r="G43" s="42"/>
      <c r="H43" s="40"/>
      <c r="I43" s="41"/>
      <c r="J43" s="40"/>
      <c r="K43" s="39"/>
    </row>
    <row r="44" spans="1:11" ht="15.75" x14ac:dyDescent="0.25">
      <c r="A44" s="45"/>
      <c r="B44" s="42"/>
      <c r="C44" s="40"/>
      <c r="D44" s="40"/>
      <c r="E44" s="41"/>
      <c r="F44" s="43">
        <f>SUM(C44,D44)</f>
        <v>0</v>
      </c>
      <c r="G44" s="42"/>
      <c r="H44" s="40"/>
      <c r="I44" s="41"/>
      <c r="J44" s="40"/>
      <c r="K44" s="39"/>
    </row>
    <row r="45" spans="1:11" ht="15.75" x14ac:dyDescent="0.25">
      <c r="A45" s="57"/>
      <c r="B45" s="38"/>
      <c r="C45" s="55"/>
      <c r="D45" s="55"/>
      <c r="E45" s="56"/>
      <c r="F45" s="43">
        <f>SUM(C45,D45)</f>
        <v>0</v>
      </c>
      <c r="G45" s="38"/>
      <c r="H45" s="55"/>
      <c r="I45" s="56"/>
      <c r="J45" s="55"/>
      <c r="K45" s="39"/>
    </row>
    <row r="46" spans="1:11" ht="15.75" x14ac:dyDescent="0.25">
      <c r="A46" s="57"/>
      <c r="B46" s="38"/>
      <c r="C46" s="55"/>
      <c r="D46" s="55"/>
      <c r="E46" s="56"/>
      <c r="F46" s="43">
        <f>SUM(C46,D46)</f>
        <v>0</v>
      </c>
      <c r="G46" s="38"/>
      <c r="H46" s="55"/>
      <c r="I46" s="56"/>
      <c r="J46" s="55"/>
      <c r="K46" s="39"/>
    </row>
    <row r="47" spans="1:11" ht="15.75" x14ac:dyDescent="0.25">
      <c r="A47" s="57"/>
      <c r="B47" s="38"/>
      <c r="C47" s="55"/>
      <c r="D47" s="55"/>
      <c r="E47" s="56"/>
      <c r="F47" s="43">
        <f>SUM(C47,D47)</f>
        <v>0</v>
      </c>
      <c r="G47" s="38"/>
      <c r="H47" s="55"/>
      <c r="I47" s="56"/>
      <c r="J47" s="55"/>
      <c r="K47" s="39"/>
    </row>
    <row r="48" spans="1:11" ht="15.75" x14ac:dyDescent="0.25">
      <c r="A48" s="38"/>
      <c r="B48" s="37" t="s">
        <v>5</v>
      </c>
      <c r="C48" s="33">
        <f>SUM(C5:C47)</f>
        <v>24.4</v>
      </c>
      <c r="D48" s="33">
        <f>SUM(D5:D47)</f>
        <v>6901.7129400000003</v>
      </c>
      <c r="E48" s="34"/>
      <c r="F48" s="36">
        <f>SUM(C48,D48)</f>
        <v>6926.11294</v>
      </c>
      <c r="G48" s="35"/>
      <c r="H48" s="33">
        <f>SUM(H5:H47)</f>
        <v>0.85</v>
      </c>
      <c r="I48" s="34"/>
      <c r="J48" s="33">
        <f>SUM(J5:J47)</f>
        <v>4618.7550000000001</v>
      </c>
      <c r="K48" s="32">
        <f>C48-H48</f>
        <v>23.549999999999997</v>
      </c>
    </row>
    <row r="51" spans="2:8" ht="15.75" x14ac:dyDescent="0.25">
      <c r="B51" s="31" t="s">
        <v>72</v>
      </c>
      <c r="F51" s="3"/>
      <c r="G51" s="78" t="s">
        <v>298</v>
      </c>
      <c r="H51" s="86"/>
    </row>
    <row r="52" spans="2:8" x14ac:dyDescent="0.25">
      <c r="B52" s="31"/>
      <c r="F52" s="2" t="s">
        <v>0</v>
      </c>
      <c r="G52" s="1"/>
      <c r="H52" s="1"/>
    </row>
    <row r="53" spans="2:8" ht="15.75" x14ac:dyDescent="0.25">
      <c r="B53" s="31" t="s">
        <v>42</v>
      </c>
      <c r="F53" s="3"/>
      <c r="G53" s="78" t="s">
        <v>297</v>
      </c>
      <c r="H53" s="86"/>
    </row>
    <row r="54" spans="2:8" x14ac:dyDescent="0.25">
      <c r="F54" s="2" t="s">
        <v>0</v>
      </c>
      <c r="G54" s="1"/>
      <c r="H54" s="1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35" orientation="landscape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="80" zoomScaleNormal="80" workbookViewId="0">
      <selection activeCell="C7" sqref="C7"/>
    </sheetView>
  </sheetViews>
  <sheetFormatPr defaultRowHeight="15" x14ac:dyDescent="0.25"/>
  <cols>
    <col min="1" max="1" width="7.28515625" style="29" customWidth="1"/>
    <col min="2" max="2" width="24.42578125" style="29" customWidth="1"/>
    <col min="3" max="3" width="16.28515625" style="29" customWidth="1"/>
    <col min="4" max="4" width="13.5703125" style="29" customWidth="1"/>
    <col min="5" max="5" width="28.140625" style="29" customWidth="1"/>
    <col min="6" max="6" width="15.85546875" style="29" customWidth="1"/>
    <col min="7" max="7" width="16.5703125" style="29" customWidth="1"/>
    <col min="8" max="8" width="14.28515625" style="29" customWidth="1"/>
    <col min="9" max="9" width="29" style="29" customWidth="1"/>
    <col min="10" max="10" width="14" style="29" customWidth="1"/>
    <col min="11" max="11" width="15.5703125" style="29" customWidth="1"/>
    <col min="12" max="16384" width="9.140625" style="29"/>
  </cols>
  <sheetData>
    <row r="1" spans="1:11" ht="61.5" customHeight="1" x14ac:dyDescent="0.25">
      <c r="A1" s="52"/>
      <c r="B1" s="83" t="s">
        <v>363</v>
      </c>
      <c r="C1" s="84"/>
      <c r="D1" s="84"/>
      <c r="E1" s="84"/>
      <c r="F1" s="84"/>
      <c r="G1" s="84"/>
      <c r="H1" s="84"/>
      <c r="I1" s="84"/>
      <c r="J1" s="84"/>
      <c r="K1" s="52"/>
    </row>
    <row r="2" spans="1:11" ht="31.5" customHeight="1" x14ac:dyDescent="0.25">
      <c r="A2" s="82" t="s">
        <v>362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3" customHeight="1" x14ac:dyDescent="0.25">
      <c r="A3" s="87" t="s">
        <v>37</v>
      </c>
      <c r="B3" s="87" t="s">
        <v>36</v>
      </c>
      <c r="C3" s="85" t="s">
        <v>35</v>
      </c>
      <c r="D3" s="85"/>
      <c r="E3" s="85"/>
      <c r="F3" s="85" t="s">
        <v>34</v>
      </c>
      <c r="G3" s="85" t="s">
        <v>33</v>
      </c>
      <c r="H3" s="85"/>
      <c r="I3" s="85"/>
      <c r="J3" s="85"/>
      <c r="K3" s="81" t="s">
        <v>32</v>
      </c>
    </row>
    <row r="4" spans="1:11" ht="105" customHeight="1" x14ac:dyDescent="0.25">
      <c r="A4" s="87"/>
      <c r="B4" s="87"/>
      <c r="C4" s="51" t="s">
        <v>31</v>
      </c>
      <c r="D4" s="51" t="s">
        <v>30</v>
      </c>
      <c r="E4" s="51" t="s">
        <v>29</v>
      </c>
      <c r="F4" s="85"/>
      <c r="G4" s="49" t="s">
        <v>28</v>
      </c>
      <c r="H4" s="51" t="s">
        <v>26</v>
      </c>
      <c r="I4" s="51" t="s">
        <v>27</v>
      </c>
      <c r="J4" s="51" t="s">
        <v>26</v>
      </c>
      <c r="K4" s="81"/>
    </row>
    <row r="5" spans="1:11" ht="31.5" x14ac:dyDescent="0.25">
      <c r="A5" s="44">
        <v>1</v>
      </c>
      <c r="B5" s="42" t="s">
        <v>118</v>
      </c>
      <c r="C5" s="40">
        <v>77.792000000000002</v>
      </c>
      <c r="D5" s="40"/>
      <c r="E5" s="248"/>
      <c r="F5" s="43">
        <f>SUM(C5,D5)</f>
        <v>77.792000000000002</v>
      </c>
      <c r="G5" s="61">
        <v>2240</v>
      </c>
      <c r="H5" s="245">
        <v>13.4</v>
      </c>
      <c r="I5" s="246" t="s">
        <v>361</v>
      </c>
      <c r="J5" s="40"/>
      <c r="K5" s="39"/>
    </row>
    <row r="6" spans="1:11" ht="47.25" x14ac:dyDescent="0.25">
      <c r="A6" s="44">
        <v>2</v>
      </c>
      <c r="B6" s="247"/>
      <c r="C6" s="247"/>
      <c r="D6" s="247"/>
      <c r="F6" s="43">
        <v>0</v>
      </c>
      <c r="G6" s="61">
        <v>2240</v>
      </c>
      <c r="H6" s="245">
        <v>9</v>
      </c>
      <c r="I6" s="246" t="s">
        <v>360</v>
      </c>
      <c r="J6" s="40"/>
      <c r="K6" s="39"/>
    </row>
    <row r="7" spans="1:11" ht="31.5" x14ac:dyDescent="0.25">
      <c r="A7" s="44">
        <v>3</v>
      </c>
      <c r="B7" s="42"/>
      <c r="C7" s="40"/>
      <c r="D7" s="40"/>
      <c r="E7" s="41"/>
      <c r="F7" s="43">
        <f>SUM(C7,D7)</f>
        <v>0</v>
      </c>
      <c r="G7" s="61">
        <v>2240</v>
      </c>
      <c r="H7" s="245">
        <v>7.5</v>
      </c>
      <c r="I7" s="246" t="s">
        <v>359</v>
      </c>
      <c r="J7" s="40"/>
      <c r="K7" s="39"/>
    </row>
    <row r="8" spans="1:11" ht="31.5" x14ac:dyDescent="0.25">
      <c r="A8" s="44">
        <v>4</v>
      </c>
      <c r="B8" s="42"/>
      <c r="C8" s="40"/>
      <c r="D8" s="40"/>
      <c r="E8" s="41"/>
      <c r="F8" s="43">
        <f>SUM(C8,D8)</f>
        <v>0</v>
      </c>
      <c r="G8" s="61">
        <v>2240</v>
      </c>
      <c r="H8" s="245">
        <v>29.76</v>
      </c>
      <c r="I8" s="246" t="s">
        <v>358</v>
      </c>
      <c r="J8" s="40"/>
      <c r="K8" s="39"/>
    </row>
    <row r="9" spans="1:11" ht="127.5" customHeight="1" x14ac:dyDescent="0.25">
      <c r="A9" s="44">
        <v>5</v>
      </c>
      <c r="B9" s="44"/>
      <c r="C9" s="111"/>
      <c r="D9" s="111"/>
      <c r="E9" s="44"/>
      <c r="F9" s="43">
        <f>SUM(C9,D9)</f>
        <v>0</v>
      </c>
      <c r="G9" s="61">
        <v>2240</v>
      </c>
      <c r="H9" s="245">
        <v>6.86</v>
      </c>
      <c r="I9" s="244" t="s">
        <v>357</v>
      </c>
      <c r="J9" s="111"/>
      <c r="K9" s="39"/>
    </row>
    <row r="10" spans="1:11" ht="31.5" x14ac:dyDescent="0.25">
      <c r="A10" s="44">
        <v>6</v>
      </c>
      <c r="B10" s="44"/>
      <c r="C10" s="111"/>
      <c r="D10" s="111"/>
      <c r="E10" s="44"/>
      <c r="F10" s="43">
        <f>SUM(C10,D10)</f>
        <v>0</v>
      </c>
      <c r="G10" s="61">
        <v>2240</v>
      </c>
      <c r="H10" s="245">
        <v>8.1999999999999993</v>
      </c>
      <c r="I10" s="244" t="s">
        <v>356</v>
      </c>
      <c r="J10" s="111"/>
      <c r="K10" s="39"/>
    </row>
    <row r="11" spans="1:11" ht="15.75" x14ac:dyDescent="0.25">
      <c r="A11" s="44">
        <v>7</v>
      </c>
      <c r="B11" s="44"/>
      <c r="C11" s="111"/>
      <c r="D11" s="111"/>
      <c r="E11" s="44"/>
      <c r="F11" s="43">
        <f>SUM(C11,D11)</f>
        <v>0</v>
      </c>
      <c r="G11" s="61">
        <v>2240</v>
      </c>
      <c r="H11" s="245">
        <v>1.86</v>
      </c>
      <c r="I11" s="244" t="s">
        <v>355</v>
      </c>
      <c r="J11" s="111"/>
      <c r="K11" s="39"/>
    </row>
    <row r="12" spans="1:11" ht="31.5" x14ac:dyDescent="0.25">
      <c r="A12" s="44">
        <v>8</v>
      </c>
      <c r="B12" s="44"/>
      <c r="C12" s="111"/>
      <c r="D12" s="111"/>
      <c r="E12" s="44"/>
      <c r="F12" s="43">
        <f>SUM(C12,D12)</f>
        <v>0</v>
      </c>
      <c r="G12" s="61">
        <v>2240</v>
      </c>
      <c r="H12" s="245">
        <v>1.21</v>
      </c>
      <c r="I12" s="244" t="s">
        <v>354</v>
      </c>
      <c r="J12" s="111"/>
      <c r="K12" s="39"/>
    </row>
    <row r="13" spans="1:11" ht="31.5" x14ac:dyDescent="0.25">
      <c r="A13" s="44">
        <v>9</v>
      </c>
      <c r="B13" s="42" t="s">
        <v>353</v>
      </c>
      <c r="C13" s="40"/>
      <c r="D13" s="40">
        <v>6.5</v>
      </c>
      <c r="E13" s="41" t="s">
        <v>352</v>
      </c>
      <c r="F13" s="43">
        <f>D13</f>
        <v>6.5</v>
      </c>
      <c r="G13" s="61"/>
      <c r="H13" s="245"/>
      <c r="I13" s="244" t="str">
        <f>E13</f>
        <v>Нікорель 10 мг таб №60; Нікорель 20 мг таб №60</v>
      </c>
      <c r="J13" s="111">
        <f>F13</f>
        <v>6.5</v>
      </c>
      <c r="K13" s="39"/>
    </row>
    <row r="14" spans="1:11" ht="267.75" x14ac:dyDescent="0.25">
      <c r="A14" s="44">
        <v>10</v>
      </c>
      <c r="B14" s="41" t="s">
        <v>351</v>
      </c>
      <c r="C14" s="40"/>
      <c r="D14" s="40">
        <v>10.61</v>
      </c>
      <c r="E14" s="41" t="s">
        <v>350</v>
      </c>
      <c r="F14" s="43">
        <f>D14</f>
        <v>10.61</v>
      </c>
      <c r="G14" s="61"/>
      <c r="H14" s="245"/>
      <c r="I14" s="244" t="str">
        <f>E14</f>
        <v>Швидкий тест для виявлення антитіл до вірусу імунодефіциту людини (ВІЛ); Експрес-тест ВІЛ-1.2.0, "Швидка відповідь" №1 складі індивідуальних упаковок, які містять тест-пристрій, піпетку та десикант, спиртових серветок; швидкий діагностичний тест на виявлення гепатиту С Bioline HCV, безпечні ланцети; швидкий діагностичний тест на виявлення гепатиту В HBsAg</v>
      </c>
      <c r="J14" s="111">
        <f>F14</f>
        <v>10.61</v>
      </c>
      <c r="K14" s="39"/>
    </row>
    <row r="15" spans="1:11" ht="59.25" customHeight="1" x14ac:dyDescent="0.25">
      <c r="A15" s="44">
        <v>11</v>
      </c>
      <c r="B15" s="41" t="s">
        <v>348</v>
      </c>
      <c r="C15" s="40"/>
      <c r="D15" s="40">
        <v>0.6</v>
      </c>
      <c r="E15" s="41" t="s">
        <v>349</v>
      </c>
      <c r="F15" s="43">
        <f>D15</f>
        <v>0.6</v>
      </c>
      <c r="G15" s="61"/>
      <c r="H15" s="245"/>
      <c r="I15" s="244" t="str">
        <f>E15</f>
        <v>Магнію сульфат р-н д/ін. 250 мг/мл 5 мл №10</v>
      </c>
      <c r="J15" s="111">
        <f>F15</f>
        <v>0.6</v>
      </c>
      <c r="K15" s="39"/>
    </row>
    <row r="16" spans="1:11" ht="59.25" customHeight="1" x14ac:dyDescent="0.25">
      <c r="A16" s="44">
        <v>12</v>
      </c>
      <c r="B16" s="41" t="s">
        <v>348</v>
      </c>
      <c r="C16" s="40"/>
      <c r="D16" s="40">
        <v>6.9</v>
      </c>
      <c r="E16" s="41" t="s">
        <v>347</v>
      </c>
      <c r="F16" s="43">
        <v>6.9</v>
      </c>
      <c r="G16" s="61"/>
      <c r="H16" s="245"/>
      <c r="I16" s="244" t="str">
        <f>E16</f>
        <v>Анальгін р-н д/ін 500 мг/мл 2 мл №10; Ніфедипін таб в/о 20 мг №50</v>
      </c>
      <c r="J16" s="111">
        <f>F16</f>
        <v>6.9</v>
      </c>
      <c r="K16" s="39"/>
    </row>
    <row r="17" spans="1:11" ht="59.25" customHeight="1" x14ac:dyDescent="0.25">
      <c r="A17" s="44">
        <v>13</v>
      </c>
      <c r="B17" s="41" t="s">
        <v>346</v>
      </c>
      <c r="C17" s="40"/>
      <c r="D17" s="40">
        <v>0.3</v>
      </c>
      <c r="E17" s="41" t="s">
        <v>345</v>
      </c>
      <c r="F17" s="43">
        <v>0.3</v>
      </c>
      <c r="G17" s="61"/>
      <c r="H17" s="245"/>
      <c r="I17" s="244" t="str">
        <f>E17</f>
        <v>набір посуду "Подарунковий"</v>
      </c>
      <c r="J17" s="111">
        <f>F17</f>
        <v>0.3</v>
      </c>
      <c r="K17" s="39"/>
    </row>
    <row r="18" spans="1:11" ht="163.5" customHeight="1" x14ac:dyDescent="0.25">
      <c r="A18" s="44">
        <v>14</v>
      </c>
      <c r="B18" s="41" t="s">
        <v>340</v>
      </c>
      <c r="C18" s="40"/>
      <c r="D18" s="40">
        <v>3.7</v>
      </c>
      <c r="E18" s="41" t="s">
        <v>344</v>
      </c>
      <c r="F18" s="43">
        <f>D18</f>
        <v>3.7</v>
      </c>
      <c r="G18" s="61"/>
      <c r="H18" s="245"/>
      <c r="I18" s="244" t="str">
        <f>E18</f>
        <v>Шприц інєкційний ARTERIUM 20 ml, двокомпонентний, стерильний, з голкою, 0,8мм*38мм; Шприц інєкційний ARTERIUM 10 ml, двокомпонентний, стерильний, з 2 голками, 0,7мм*38мм та 0,8 мм*38мм</v>
      </c>
      <c r="J18" s="111">
        <f>F18</f>
        <v>3.7</v>
      </c>
      <c r="K18" s="39"/>
    </row>
    <row r="19" spans="1:11" ht="59.25" customHeight="1" x14ac:dyDescent="0.25">
      <c r="A19" s="44">
        <v>15</v>
      </c>
      <c r="B19" s="41" t="s">
        <v>340</v>
      </c>
      <c r="C19" s="40"/>
      <c r="D19" s="40">
        <v>3.5</v>
      </c>
      <c r="E19" s="41" t="s">
        <v>343</v>
      </c>
      <c r="F19" s="43">
        <f>D19</f>
        <v>3.5</v>
      </c>
      <c r="G19" s="61"/>
      <c r="H19" s="245"/>
      <c r="I19" s="244" t="str">
        <f>E19</f>
        <v xml:space="preserve">Засіб дезінфекційний для обробки рук "РУКОСЕПТ" по 50 мл </v>
      </c>
      <c r="J19" s="111">
        <f>F19</f>
        <v>3.5</v>
      </c>
      <c r="K19" s="39"/>
    </row>
    <row r="20" spans="1:11" ht="73.5" customHeight="1" x14ac:dyDescent="0.25">
      <c r="A20" s="44">
        <v>16</v>
      </c>
      <c r="B20" s="41" t="s">
        <v>340</v>
      </c>
      <c r="C20" s="40"/>
      <c r="D20" s="40">
        <v>4.5999999999999996</v>
      </c>
      <c r="E20" s="41" t="s">
        <v>342</v>
      </c>
      <c r="F20" s="43">
        <f>D20</f>
        <v>4.5999999999999996</v>
      </c>
      <c r="G20" s="61"/>
      <c r="H20" s="245"/>
      <c r="I20" s="244" t="str">
        <f>E20</f>
        <v>Спирт етиловий 96% розчин для зовнішнього застосування 96% по  100 мл</v>
      </c>
      <c r="J20" s="111">
        <f>F20</f>
        <v>4.5999999999999996</v>
      </c>
      <c r="K20" s="39"/>
    </row>
    <row r="21" spans="1:11" ht="226.5" customHeight="1" x14ac:dyDescent="0.25">
      <c r="A21" s="44">
        <v>17</v>
      </c>
      <c r="B21" s="41" t="s">
        <v>340</v>
      </c>
      <c r="C21" s="40"/>
      <c r="D21" s="40">
        <v>54.25</v>
      </c>
      <c r="E21" s="41" t="s">
        <v>341</v>
      </c>
      <c r="F21" s="43">
        <f>D21</f>
        <v>54.25</v>
      </c>
      <c r="G21" s="61"/>
      <c r="H21" s="245"/>
      <c r="I21" s="244" t="str">
        <f>E21</f>
        <v>Ампіцилін, порошок для розчину для інєкцій по 1,0 г; Гентаміцину сульфат, розчин для інєкцій, 40 мг/мл по 2 мл №10; Гепафеп комбі порошок для розчину для інєкцій 1,0г/1,0г №1;Глюкоза розчин для інфузій, 50мг/мл по 200 мл; Лідокаїну гідрохлорид, розчин для інєкцій, 20 мг/мл по2 мл №10 та інш.</v>
      </c>
      <c r="J21" s="111">
        <f>F21</f>
        <v>54.25</v>
      </c>
      <c r="K21" s="39"/>
    </row>
    <row r="22" spans="1:11" ht="300.75" customHeight="1" x14ac:dyDescent="0.25">
      <c r="A22" s="44">
        <v>18</v>
      </c>
      <c r="B22" s="41" t="s">
        <v>340</v>
      </c>
      <c r="C22" s="40"/>
      <c r="D22" s="40">
        <v>202.47</v>
      </c>
      <c r="E22" s="41" t="s">
        <v>339</v>
      </c>
      <c r="F22" s="43">
        <f>D22</f>
        <v>202.47</v>
      </c>
      <c r="G22" s="61"/>
      <c r="H22" s="245"/>
      <c r="I22" s="244" t="str">
        <f>E22</f>
        <v>Аміназин розчин для інєкцій 25 мг/мл по 2 мл №10; Аміцил ліофілізатат для розчину для інєкцій по 1,0 г.; Аспаркам розчин для інєкцій по 5 мл №10; Вода для інєкцій, розчинник для перентерального застосування по 5 мл №10; Димедрол, розчин для інєкцій, 10 мг/мл по 1 мл №10; Кальцію хлорид , розчин для інєкцій 100 мг/мл по 10 мл №10; Нейроксон розчин для інєкцій 500мг/4 мл №10 та інш</v>
      </c>
      <c r="J22" s="111">
        <f>F22</f>
        <v>202.47</v>
      </c>
      <c r="K22" s="39"/>
    </row>
    <row r="23" spans="1:11" ht="41.25" customHeight="1" x14ac:dyDescent="0.25">
      <c r="A23" s="57">
        <v>19</v>
      </c>
      <c r="B23" s="38" t="s">
        <v>338</v>
      </c>
      <c r="C23" s="55"/>
      <c r="D23" s="55">
        <v>5.6</v>
      </c>
      <c r="E23" s="56" t="s">
        <v>337</v>
      </c>
      <c r="F23" s="43">
        <f>SUM(C23,D23)</f>
        <v>5.6</v>
      </c>
      <c r="G23" s="38"/>
      <c r="H23" s="55"/>
      <c r="I23" s="56" t="str">
        <f>E23</f>
        <v>Термос армійський харчовий 30 л</v>
      </c>
      <c r="J23" s="55">
        <v>5.6</v>
      </c>
      <c r="K23" s="39"/>
    </row>
    <row r="24" spans="1:11" ht="15.75" x14ac:dyDescent="0.25">
      <c r="A24" s="38"/>
      <c r="B24" s="37" t="s">
        <v>5</v>
      </c>
      <c r="C24" s="33">
        <f>SUM(C5:C23)</f>
        <v>77.792000000000002</v>
      </c>
      <c r="D24" s="33">
        <f>SUM(D5:D23)</f>
        <v>299.03000000000003</v>
      </c>
      <c r="E24" s="34"/>
      <c r="F24" s="36">
        <f>SUM(C24,D24)</f>
        <v>376.822</v>
      </c>
      <c r="G24" s="35"/>
      <c r="H24" s="33">
        <f>SUM(H5:H23)</f>
        <v>77.789999999999992</v>
      </c>
      <c r="I24" s="34"/>
      <c r="J24" s="33">
        <f>SUM(J5:J23)</f>
        <v>299.03000000000003</v>
      </c>
      <c r="K24" s="32">
        <f>C24-H24</f>
        <v>2.0000000000095497E-3</v>
      </c>
    </row>
    <row r="27" spans="1:11" ht="15.75" x14ac:dyDescent="0.25">
      <c r="B27" s="31" t="s">
        <v>57</v>
      </c>
      <c r="F27" s="3"/>
      <c r="G27" s="78" t="s">
        <v>336</v>
      </c>
      <c r="H27" s="86"/>
    </row>
    <row r="28" spans="1:11" x14ac:dyDescent="0.25">
      <c r="B28" s="31"/>
      <c r="F28" s="2" t="s">
        <v>0</v>
      </c>
      <c r="G28" s="1"/>
      <c r="H28" s="1"/>
    </row>
    <row r="29" spans="1:11" ht="15.75" x14ac:dyDescent="0.25">
      <c r="B29" s="31" t="s">
        <v>42</v>
      </c>
      <c r="F29" s="3"/>
      <c r="G29" s="78" t="s">
        <v>335</v>
      </c>
      <c r="H29" s="86"/>
    </row>
    <row r="30" spans="1:11" x14ac:dyDescent="0.25">
      <c r="F30" s="2" t="s">
        <v>0</v>
      </c>
      <c r="G30" s="1"/>
      <c r="H30" s="1"/>
    </row>
  </sheetData>
  <mergeCells count="10">
    <mergeCell ref="K3:K4"/>
    <mergeCell ref="A2:K2"/>
    <mergeCell ref="B1:J1"/>
    <mergeCell ref="C3:E3"/>
    <mergeCell ref="G29:H29"/>
    <mergeCell ref="G27:H27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40" orientation="portrait" horizontalDpi="180" verticalDpi="18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="80" zoomScaleNormal="80" zoomScaleSheetLayoutView="80" workbookViewId="0">
      <selection activeCell="C7" sqref="C7"/>
    </sheetView>
  </sheetViews>
  <sheetFormatPr defaultRowHeight="15" x14ac:dyDescent="0.25"/>
  <cols>
    <col min="1" max="1" width="7.28515625" style="29" customWidth="1"/>
    <col min="2" max="2" width="38.85546875" style="29" customWidth="1"/>
    <col min="3" max="3" width="11.42578125" style="29" customWidth="1"/>
    <col min="4" max="4" width="13.5703125" style="29" customWidth="1"/>
    <col min="5" max="5" width="51.28515625" style="29" customWidth="1"/>
    <col min="6" max="6" width="15.85546875" style="29" customWidth="1"/>
    <col min="7" max="7" width="16.5703125" style="29" customWidth="1"/>
    <col min="8" max="8" width="9.7109375" style="29" customWidth="1"/>
    <col min="9" max="9" width="33" style="29" customWidth="1"/>
    <col min="10" max="10" width="14" style="29" customWidth="1"/>
    <col min="11" max="11" width="15.5703125" style="29" customWidth="1"/>
    <col min="12" max="16384" width="9.140625" style="29"/>
  </cols>
  <sheetData>
    <row r="1" spans="1:11" ht="61.5" customHeight="1" x14ac:dyDescent="0.25">
      <c r="A1" s="52"/>
      <c r="B1" s="83" t="s">
        <v>390</v>
      </c>
      <c r="C1" s="84"/>
      <c r="D1" s="84"/>
      <c r="E1" s="84"/>
      <c r="F1" s="84"/>
      <c r="G1" s="84"/>
      <c r="H1" s="84"/>
      <c r="I1" s="84"/>
      <c r="J1" s="84"/>
      <c r="K1" s="52"/>
    </row>
    <row r="2" spans="1:11" ht="31.5" customHeight="1" x14ac:dyDescent="0.25">
      <c r="A2" s="82" t="s">
        <v>389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3" customHeight="1" x14ac:dyDescent="0.25">
      <c r="A3" s="87" t="s">
        <v>37</v>
      </c>
      <c r="B3" s="87" t="s">
        <v>36</v>
      </c>
      <c r="C3" s="85" t="s">
        <v>35</v>
      </c>
      <c r="D3" s="85"/>
      <c r="E3" s="85"/>
      <c r="F3" s="85" t="s">
        <v>34</v>
      </c>
      <c r="G3" s="85" t="s">
        <v>33</v>
      </c>
      <c r="H3" s="85"/>
      <c r="I3" s="85"/>
      <c r="J3" s="85"/>
      <c r="K3" s="81" t="s">
        <v>32</v>
      </c>
    </row>
    <row r="4" spans="1:11" ht="158.25" customHeight="1" x14ac:dyDescent="0.25">
      <c r="A4" s="87"/>
      <c r="B4" s="87"/>
      <c r="C4" s="51" t="s">
        <v>31</v>
      </c>
      <c r="D4" s="51" t="s">
        <v>30</v>
      </c>
      <c r="E4" s="51" t="s">
        <v>29</v>
      </c>
      <c r="F4" s="85"/>
      <c r="G4" s="49" t="s">
        <v>28</v>
      </c>
      <c r="H4" s="51" t="s">
        <v>26</v>
      </c>
      <c r="I4" s="51" t="s">
        <v>27</v>
      </c>
      <c r="J4" s="51" t="s">
        <v>26</v>
      </c>
      <c r="K4" s="81"/>
    </row>
    <row r="5" spans="1:11" ht="18.75" customHeight="1" x14ac:dyDescent="0.25">
      <c r="A5" s="51"/>
      <c r="B5" s="51"/>
      <c r="C5" s="50">
        <v>570.41</v>
      </c>
      <c r="D5" s="51"/>
      <c r="E5" s="51"/>
      <c r="F5" s="50"/>
      <c r="G5" s="49"/>
      <c r="H5" s="51"/>
      <c r="I5" s="51"/>
      <c r="J5" s="51"/>
      <c r="K5" s="49"/>
    </row>
    <row r="6" spans="1:11" ht="24" customHeight="1" x14ac:dyDescent="0.25">
      <c r="A6" s="44">
        <v>1</v>
      </c>
      <c r="B6" s="42" t="s">
        <v>45</v>
      </c>
      <c r="C6" s="40">
        <v>0</v>
      </c>
      <c r="D6" s="40">
        <v>7.4</v>
      </c>
      <c r="E6" s="41" t="s">
        <v>388</v>
      </c>
      <c r="F6" s="43">
        <f>SUM(C6,D6)</f>
        <v>7.4</v>
      </c>
      <c r="G6" s="42"/>
      <c r="H6" s="40"/>
      <c r="I6" s="104"/>
      <c r="J6" s="40"/>
      <c r="K6" s="39"/>
    </row>
    <row r="7" spans="1:11" ht="15.75" x14ac:dyDescent="0.25">
      <c r="A7" s="44">
        <v>2</v>
      </c>
      <c r="B7" s="42" t="s">
        <v>45</v>
      </c>
      <c r="C7" s="40">
        <v>0</v>
      </c>
      <c r="D7" s="40">
        <v>10.4</v>
      </c>
      <c r="E7" s="41" t="s">
        <v>387</v>
      </c>
      <c r="F7" s="43">
        <f>SUM(C7,D7)</f>
        <v>10.4</v>
      </c>
      <c r="G7" s="42"/>
      <c r="H7" s="40"/>
      <c r="I7" s="104"/>
      <c r="J7" s="40"/>
      <c r="K7" s="39"/>
    </row>
    <row r="8" spans="1:11" ht="15.75" x14ac:dyDescent="0.25">
      <c r="A8" s="44">
        <v>3</v>
      </c>
      <c r="B8" s="42" t="s">
        <v>45</v>
      </c>
      <c r="C8" s="40">
        <v>0</v>
      </c>
      <c r="D8" s="40">
        <v>2.7</v>
      </c>
      <c r="E8" s="41" t="s">
        <v>386</v>
      </c>
      <c r="F8" s="43">
        <f>SUM(C8,D8)</f>
        <v>2.7</v>
      </c>
      <c r="G8" s="42"/>
      <c r="H8" s="40"/>
      <c r="I8" s="104"/>
      <c r="J8" s="40"/>
      <c r="K8" s="39"/>
    </row>
    <row r="9" spans="1:11" ht="15.75" x14ac:dyDescent="0.25">
      <c r="A9" s="44">
        <v>4</v>
      </c>
      <c r="B9" s="42" t="s">
        <v>45</v>
      </c>
      <c r="C9" s="40">
        <v>0</v>
      </c>
      <c r="D9" s="40">
        <v>5</v>
      </c>
      <c r="E9" s="41" t="s">
        <v>385</v>
      </c>
      <c r="F9" s="43">
        <f>SUM(C9,D9)</f>
        <v>5</v>
      </c>
      <c r="G9" s="42"/>
      <c r="H9" s="40"/>
      <c r="I9" s="104"/>
      <c r="J9" s="40"/>
      <c r="K9" s="39"/>
    </row>
    <row r="10" spans="1:11" ht="15.75" x14ac:dyDescent="0.25">
      <c r="A10" s="44">
        <v>5</v>
      </c>
      <c r="B10" s="42" t="s">
        <v>45</v>
      </c>
      <c r="C10" s="40">
        <v>0</v>
      </c>
      <c r="D10" s="40">
        <v>3</v>
      </c>
      <c r="E10" s="41" t="s">
        <v>384</v>
      </c>
      <c r="F10" s="43">
        <f>SUM(C10,D10)</f>
        <v>3</v>
      </c>
      <c r="G10" s="42"/>
      <c r="H10" s="40"/>
      <c r="I10" s="104"/>
      <c r="J10" s="40"/>
      <c r="K10" s="39"/>
    </row>
    <row r="11" spans="1:11" ht="15.75" x14ac:dyDescent="0.25">
      <c r="A11" s="44">
        <v>6</v>
      </c>
      <c r="B11" s="42" t="s">
        <v>45</v>
      </c>
      <c r="C11" s="40">
        <v>0</v>
      </c>
      <c r="D11" s="40">
        <v>1.9</v>
      </c>
      <c r="E11" s="41" t="s">
        <v>383</v>
      </c>
      <c r="F11" s="43">
        <f>SUM(C11,D11)</f>
        <v>1.9</v>
      </c>
      <c r="G11" s="45"/>
      <c r="H11" s="40"/>
      <c r="I11" s="41"/>
      <c r="J11" s="40"/>
      <c r="K11" s="39"/>
    </row>
    <row r="12" spans="1:11" ht="15.75" x14ac:dyDescent="0.25">
      <c r="A12" s="44">
        <v>7</v>
      </c>
      <c r="B12" s="42" t="s">
        <v>45</v>
      </c>
      <c r="C12" s="40">
        <v>0</v>
      </c>
      <c r="D12" s="40">
        <v>4.5</v>
      </c>
      <c r="E12" s="41" t="s">
        <v>382</v>
      </c>
      <c r="F12" s="43">
        <f>SUM(C12,D12)</f>
        <v>4.5</v>
      </c>
      <c r="G12" s="45"/>
      <c r="H12" s="40"/>
      <c r="I12" s="41"/>
      <c r="J12" s="40"/>
      <c r="K12" s="39"/>
    </row>
    <row r="13" spans="1:11" ht="15" customHeight="1" x14ac:dyDescent="0.25">
      <c r="A13" s="44">
        <v>10</v>
      </c>
      <c r="B13" s="42" t="s">
        <v>45</v>
      </c>
      <c r="C13" s="40">
        <v>0</v>
      </c>
      <c r="D13" s="40">
        <v>0.89580000000000004</v>
      </c>
      <c r="E13" s="41" t="s">
        <v>381</v>
      </c>
      <c r="F13" s="43">
        <f>SUM(C13,D13)</f>
        <v>0.89580000000000004</v>
      </c>
      <c r="G13" s="42"/>
      <c r="H13" s="40"/>
      <c r="I13" s="41" t="str">
        <f>E13</f>
        <v>паливо</v>
      </c>
      <c r="J13" s="40">
        <v>0.65700000000000003</v>
      </c>
      <c r="K13" s="39">
        <f>F13-J13</f>
        <v>0.23880000000000001</v>
      </c>
    </row>
    <row r="14" spans="1:11" ht="15.75" x14ac:dyDescent="0.25">
      <c r="A14" s="44">
        <v>11</v>
      </c>
      <c r="B14" s="42" t="s">
        <v>45</v>
      </c>
      <c r="C14" s="40">
        <v>0</v>
      </c>
      <c r="D14" s="40">
        <f>0.525+0.639</f>
        <v>1.1640000000000001</v>
      </c>
      <c r="E14" s="41" t="s">
        <v>380</v>
      </c>
      <c r="F14" s="43">
        <f>SUM(C14,D14)</f>
        <v>1.1640000000000001</v>
      </c>
      <c r="G14" s="42"/>
      <c r="H14" s="40"/>
      <c r="I14" s="41" t="str">
        <f>E14</f>
        <v xml:space="preserve">господарські товари </v>
      </c>
      <c r="J14" s="40">
        <v>0.52500000000000002</v>
      </c>
      <c r="K14" s="39">
        <f>F14-J14</f>
        <v>0.63900000000000012</v>
      </c>
    </row>
    <row r="15" spans="1:11" ht="15.75" x14ac:dyDescent="0.25">
      <c r="A15" s="44">
        <v>12</v>
      </c>
      <c r="B15" s="42" t="s">
        <v>45</v>
      </c>
      <c r="C15" s="40">
        <v>0</v>
      </c>
      <c r="D15" s="40">
        <v>9.7029999999999994</v>
      </c>
      <c r="E15" s="41" t="s">
        <v>379</v>
      </c>
      <c r="F15" s="43">
        <f>SUM(C15,D15)</f>
        <v>9.7029999999999994</v>
      </c>
      <c r="G15" s="42"/>
      <c r="H15" s="40"/>
      <c r="I15" s="41" t="s">
        <v>379</v>
      </c>
      <c r="J15" s="40">
        <v>8.76</v>
      </c>
      <c r="K15" s="39">
        <f>F15-J15</f>
        <v>0.94299999999999962</v>
      </c>
    </row>
    <row r="16" spans="1:11" ht="15.75" x14ac:dyDescent="0.25">
      <c r="A16" s="44">
        <v>13</v>
      </c>
      <c r="B16" s="42" t="s">
        <v>150</v>
      </c>
      <c r="C16" s="40"/>
      <c r="D16" s="40">
        <v>148.38999999999999</v>
      </c>
      <c r="E16" s="41" t="s">
        <v>14</v>
      </c>
      <c r="F16" s="43">
        <f>SUM(C16,D16)</f>
        <v>148.38999999999999</v>
      </c>
      <c r="G16" s="42"/>
      <c r="H16" s="40"/>
      <c r="I16" s="41" t="s">
        <v>14</v>
      </c>
      <c r="J16" s="40">
        <v>51.25</v>
      </c>
      <c r="K16" s="39">
        <f>F16-J16</f>
        <v>97.139999999999986</v>
      </c>
    </row>
    <row r="17" spans="1:11" ht="15.75" x14ac:dyDescent="0.25">
      <c r="A17" s="44">
        <v>14</v>
      </c>
      <c r="B17" s="42" t="s">
        <v>378</v>
      </c>
      <c r="C17" s="40"/>
      <c r="D17" s="40">
        <v>713.66</v>
      </c>
      <c r="E17" s="41" t="s">
        <v>14</v>
      </c>
      <c r="F17" s="43">
        <f>SUM(C17,D17)</f>
        <v>713.66</v>
      </c>
      <c r="G17" s="42"/>
      <c r="H17" s="40"/>
      <c r="I17" s="41" t="s">
        <v>14</v>
      </c>
      <c r="J17" s="40">
        <v>6</v>
      </c>
      <c r="K17" s="39">
        <f>F17-J17</f>
        <v>707.66</v>
      </c>
    </row>
    <row r="18" spans="1:11" ht="15.75" x14ac:dyDescent="0.25">
      <c r="A18" s="44">
        <v>15</v>
      </c>
      <c r="B18" s="42" t="s">
        <v>45</v>
      </c>
      <c r="C18" s="40"/>
      <c r="D18" s="40">
        <v>1405.01</v>
      </c>
      <c r="E18" s="41" t="s">
        <v>14</v>
      </c>
      <c r="F18" s="43">
        <f>SUM(C18,D18)</f>
        <v>1405.01</v>
      </c>
      <c r="G18" s="42"/>
      <c r="H18" s="40"/>
      <c r="I18" s="41" t="s">
        <v>14</v>
      </c>
      <c r="J18" s="40">
        <v>8.4</v>
      </c>
      <c r="K18" s="39">
        <f>F18-J18</f>
        <v>1396.61</v>
      </c>
    </row>
    <row r="19" spans="1:11" ht="15.75" x14ac:dyDescent="0.25">
      <c r="A19" s="44">
        <v>16</v>
      </c>
      <c r="B19" s="42" t="s">
        <v>377</v>
      </c>
      <c r="C19" s="40"/>
      <c r="D19" s="40">
        <v>27.61</v>
      </c>
      <c r="E19" s="41" t="s">
        <v>14</v>
      </c>
      <c r="F19" s="43">
        <f>SUM(C19,D19)</f>
        <v>27.61</v>
      </c>
      <c r="G19" s="42"/>
      <c r="H19" s="40"/>
      <c r="I19" s="41" t="s">
        <v>14</v>
      </c>
      <c r="J19" s="40">
        <v>1</v>
      </c>
      <c r="K19" s="39" t="s">
        <v>376</v>
      </c>
    </row>
    <row r="20" spans="1:11" ht="15.75" x14ac:dyDescent="0.25">
      <c r="A20" s="44">
        <v>17</v>
      </c>
      <c r="B20" s="42" t="s">
        <v>375</v>
      </c>
      <c r="C20" s="40"/>
      <c r="D20" s="40">
        <v>3.16</v>
      </c>
      <c r="E20" s="41" t="s">
        <v>14</v>
      </c>
      <c r="F20" s="43">
        <f>SUM(C20,D20)</f>
        <v>3.16</v>
      </c>
      <c r="G20" s="42"/>
      <c r="H20" s="40"/>
      <c r="I20" s="41" t="s">
        <v>14</v>
      </c>
      <c r="J20" s="40">
        <v>0</v>
      </c>
      <c r="K20" s="39">
        <v>3.16</v>
      </c>
    </row>
    <row r="21" spans="1:11" ht="15.75" x14ac:dyDescent="0.25">
      <c r="A21" s="44">
        <v>18</v>
      </c>
      <c r="B21" s="42" t="s">
        <v>374</v>
      </c>
      <c r="C21" s="40"/>
      <c r="D21" s="40">
        <v>1.75</v>
      </c>
      <c r="E21" s="41" t="s">
        <v>14</v>
      </c>
      <c r="F21" s="43">
        <f>SUM(C21,D21)</f>
        <v>1.75</v>
      </c>
      <c r="G21" s="42"/>
      <c r="H21" s="40"/>
      <c r="I21" s="41" t="s">
        <v>14</v>
      </c>
      <c r="J21" s="40">
        <v>0</v>
      </c>
      <c r="K21" s="39">
        <v>1.75</v>
      </c>
    </row>
    <row r="22" spans="1:11" ht="15.75" x14ac:dyDescent="0.25">
      <c r="A22" s="44">
        <v>19</v>
      </c>
      <c r="B22" s="42" t="s">
        <v>373</v>
      </c>
      <c r="C22" s="40"/>
      <c r="D22" s="40">
        <v>21.25</v>
      </c>
      <c r="E22" s="41" t="s">
        <v>14</v>
      </c>
      <c r="F22" s="43">
        <f>SUM(C22,D22)</f>
        <v>21.25</v>
      </c>
      <c r="G22" s="42"/>
      <c r="H22" s="40"/>
      <c r="I22" s="41" t="s">
        <v>14</v>
      </c>
      <c r="J22" s="40">
        <v>4</v>
      </c>
      <c r="K22" s="39">
        <v>17.25</v>
      </c>
    </row>
    <row r="23" spans="1:11" ht="15.75" x14ac:dyDescent="0.25">
      <c r="A23" s="44">
        <v>20</v>
      </c>
      <c r="B23" s="42" t="s">
        <v>372</v>
      </c>
      <c r="C23" s="40"/>
      <c r="D23" s="40">
        <v>839.53</v>
      </c>
      <c r="E23" s="41" t="s">
        <v>14</v>
      </c>
      <c r="F23" s="43">
        <f>SUM(C23,D23)</f>
        <v>839.53</v>
      </c>
      <c r="G23" s="42"/>
      <c r="H23" s="40"/>
      <c r="I23" s="41" t="s">
        <v>14</v>
      </c>
      <c r="J23" s="40">
        <v>1.2</v>
      </c>
      <c r="K23" s="39">
        <v>838.33</v>
      </c>
    </row>
    <row r="24" spans="1:11" ht="15.75" x14ac:dyDescent="0.25">
      <c r="A24" s="44">
        <v>21</v>
      </c>
      <c r="B24" s="42" t="s">
        <v>371</v>
      </c>
      <c r="C24" s="40"/>
      <c r="D24" s="40">
        <v>2.8</v>
      </c>
      <c r="E24" s="41" t="s">
        <v>14</v>
      </c>
      <c r="F24" s="43">
        <f>SUM(C24,D24)</f>
        <v>2.8</v>
      </c>
      <c r="G24" s="42"/>
      <c r="H24" s="40"/>
      <c r="I24" s="41" t="s">
        <v>14</v>
      </c>
      <c r="J24" s="40">
        <v>0</v>
      </c>
      <c r="K24" s="39">
        <v>2.8</v>
      </c>
    </row>
    <row r="25" spans="1:11" ht="15.75" x14ac:dyDescent="0.25">
      <c r="A25" s="45">
        <v>22</v>
      </c>
      <c r="B25" s="42" t="s">
        <v>370</v>
      </c>
      <c r="C25" s="40"/>
      <c r="D25" s="40">
        <v>312.79000000000002</v>
      </c>
      <c r="E25" s="41" t="s">
        <v>14</v>
      </c>
      <c r="F25" s="43">
        <f>SUM(C25,D25)</f>
        <v>312.79000000000002</v>
      </c>
      <c r="G25" s="42"/>
      <c r="H25" s="40"/>
      <c r="I25" s="41" t="s">
        <v>14</v>
      </c>
      <c r="J25" s="40">
        <v>0</v>
      </c>
      <c r="K25" s="39">
        <v>312.79000000000002</v>
      </c>
    </row>
    <row r="26" spans="1:11" ht="15.75" x14ac:dyDescent="0.25">
      <c r="A26" s="45"/>
      <c r="B26" s="42"/>
      <c r="C26" s="40"/>
      <c r="D26" s="40"/>
      <c r="E26" s="41"/>
      <c r="F26" s="43">
        <f>SUM(C26,D26)</f>
        <v>0</v>
      </c>
      <c r="G26" s="42"/>
      <c r="H26" s="40"/>
      <c r="I26" s="41"/>
      <c r="J26" s="40"/>
      <c r="K26" s="39"/>
    </row>
    <row r="27" spans="1:11" ht="15.75" x14ac:dyDescent="0.25">
      <c r="A27" s="45"/>
      <c r="B27" s="42"/>
      <c r="C27" s="40"/>
      <c r="D27" s="40"/>
      <c r="E27" s="41"/>
      <c r="F27" s="43">
        <f>SUM(C27,D27)</f>
        <v>0</v>
      </c>
      <c r="G27" s="42"/>
      <c r="H27" s="40"/>
      <c r="I27" s="41"/>
      <c r="J27" s="40"/>
      <c r="K27" s="39"/>
    </row>
    <row r="28" spans="1:11" ht="47.25" x14ac:dyDescent="0.25">
      <c r="A28" s="45"/>
      <c r="B28" s="42"/>
      <c r="C28" s="40"/>
      <c r="D28" s="40"/>
      <c r="E28" s="41"/>
      <c r="F28" s="43">
        <f>SUM(C28,D28)</f>
        <v>0</v>
      </c>
      <c r="G28" s="250">
        <v>2210</v>
      </c>
      <c r="H28" s="120">
        <v>204.1</v>
      </c>
      <c r="I28" s="253" t="s">
        <v>369</v>
      </c>
      <c r="J28" s="40"/>
      <c r="K28" s="39"/>
    </row>
    <row r="29" spans="1:11" ht="31.5" x14ac:dyDescent="0.25">
      <c r="A29" s="45"/>
      <c r="B29" s="42"/>
      <c r="C29" s="40"/>
      <c r="D29" s="40"/>
      <c r="E29" s="41"/>
      <c r="F29" s="43">
        <f>SUM(C29,D29)</f>
        <v>0</v>
      </c>
      <c r="G29" s="250">
        <v>2220</v>
      </c>
      <c r="H29" s="120">
        <v>254.36</v>
      </c>
      <c r="I29" s="251" t="s">
        <v>368</v>
      </c>
      <c r="J29" s="40"/>
      <c r="K29" s="39"/>
    </row>
    <row r="30" spans="1:11" ht="15.75" x14ac:dyDescent="0.25">
      <c r="A30" s="45"/>
      <c r="B30" s="42"/>
      <c r="C30" s="40"/>
      <c r="D30" s="40"/>
      <c r="E30" s="41"/>
      <c r="F30" s="43">
        <f>SUM(C30,D30)</f>
        <v>0</v>
      </c>
      <c r="G30" s="250">
        <v>2230</v>
      </c>
      <c r="H30" s="39">
        <v>13.64</v>
      </c>
      <c r="I30" s="249" t="s">
        <v>199</v>
      </c>
      <c r="J30" s="40"/>
      <c r="K30" s="39"/>
    </row>
    <row r="31" spans="1:11" ht="31.5" x14ac:dyDescent="0.25">
      <c r="A31" s="45"/>
      <c r="B31" s="42"/>
      <c r="C31" s="40"/>
      <c r="D31" s="40"/>
      <c r="E31" s="41"/>
      <c r="F31" s="43">
        <f>SUM(C31,D31)</f>
        <v>0</v>
      </c>
      <c r="G31" s="252">
        <v>2240</v>
      </c>
      <c r="H31" s="39">
        <v>8.5</v>
      </c>
      <c r="I31" s="251" t="s">
        <v>367</v>
      </c>
      <c r="J31" s="40"/>
      <c r="K31" s="39"/>
    </row>
    <row r="32" spans="1:11" ht="31.5" x14ac:dyDescent="0.25">
      <c r="A32" s="45"/>
      <c r="B32" s="42"/>
      <c r="C32" s="40"/>
      <c r="D32" s="40"/>
      <c r="E32" s="41"/>
      <c r="F32" s="43">
        <f>SUM(C32,D32)</f>
        <v>0</v>
      </c>
      <c r="G32" s="250">
        <v>2275</v>
      </c>
      <c r="H32" s="39">
        <v>7.5</v>
      </c>
      <c r="I32" s="249" t="s">
        <v>366</v>
      </c>
      <c r="J32" s="40"/>
      <c r="K32" s="39"/>
    </row>
    <row r="33" spans="1:11" ht="15.75" x14ac:dyDescent="0.25">
      <c r="A33" s="45"/>
      <c r="B33" s="42"/>
      <c r="C33" s="40"/>
      <c r="D33" s="40"/>
      <c r="E33" s="41"/>
      <c r="F33" s="43">
        <f>SUM(C33,D33)</f>
        <v>0</v>
      </c>
      <c r="G33" s="59"/>
      <c r="H33" s="40"/>
      <c r="I33" s="41"/>
      <c r="J33" s="40"/>
      <c r="K33" s="39"/>
    </row>
    <row r="34" spans="1:11" ht="15.75" x14ac:dyDescent="0.25">
      <c r="A34" s="45"/>
      <c r="B34" s="42"/>
      <c r="C34" s="40"/>
      <c r="D34" s="40"/>
      <c r="E34" s="41"/>
      <c r="F34" s="43">
        <f>SUM(C34,D34)</f>
        <v>0</v>
      </c>
      <c r="G34" s="59"/>
      <c r="H34" s="40"/>
      <c r="I34" s="41"/>
      <c r="J34" s="40"/>
      <c r="K34" s="39"/>
    </row>
    <row r="35" spans="1:11" ht="15.75" x14ac:dyDescent="0.25">
      <c r="A35" s="45"/>
      <c r="B35" s="42"/>
      <c r="C35" s="40"/>
      <c r="D35" s="40"/>
      <c r="E35" s="41"/>
      <c r="F35" s="43">
        <f>SUM(C35,D35)</f>
        <v>0</v>
      </c>
      <c r="G35" s="42"/>
      <c r="H35" s="40"/>
      <c r="I35" s="41"/>
      <c r="J35" s="40"/>
      <c r="K35" s="39"/>
    </row>
    <row r="36" spans="1:11" ht="15.75" x14ac:dyDescent="0.25">
      <c r="A36" s="45"/>
      <c r="B36" s="42"/>
      <c r="C36" s="40"/>
      <c r="D36" s="40"/>
      <c r="E36" s="41"/>
      <c r="F36" s="43">
        <f>SUM(C36,D36)</f>
        <v>0</v>
      </c>
      <c r="G36" s="42"/>
      <c r="H36" s="40"/>
      <c r="I36" s="41"/>
      <c r="J36" s="40"/>
      <c r="K36" s="39"/>
    </row>
    <row r="37" spans="1:11" ht="15.75" x14ac:dyDescent="0.25">
      <c r="A37" s="45"/>
      <c r="B37" s="42"/>
      <c r="C37" s="40"/>
      <c r="D37" s="40"/>
      <c r="E37" s="41"/>
      <c r="F37" s="43">
        <f>SUM(C37,D37)</f>
        <v>0</v>
      </c>
      <c r="G37" s="38"/>
      <c r="H37" s="55"/>
      <c r="I37" s="56"/>
      <c r="J37" s="55"/>
      <c r="K37" s="39"/>
    </row>
    <row r="38" spans="1:11" ht="15.75" x14ac:dyDescent="0.25">
      <c r="A38" s="45"/>
      <c r="B38" s="42"/>
      <c r="C38" s="40"/>
      <c r="D38" s="40"/>
      <c r="E38" s="41"/>
      <c r="F38" s="43">
        <f>SUM(C38,D38)</f>
        <v>0</v>
      </c>
      <c r="G38" s="38"/>
      <c r="H38" s="55"/>
      <c r="I38" s="56"/>
      <c r="J38" s="55"/>
      <c r="K38" s="39"/>
    </row>
    <row r="39" spans="1:11" ht="15.75" x14ac:dyDescent="0.25">
      <c r="A39" s="45"/>
      <c r="B39" s="42"/>
      <c r="C39" s="40"/>
      <c r="D39" s="40"/>
      <c r="E39" s="41"/>
      <c r="F39" s="43">
        <f>SUM(C39,D39)</f>
        <v>0</v>
      </c>
      <c r="G39" s="38"/>
      <c r="H39" s="55"/>
      <c r="I39" s="56"/>
      <c r="J39" s="55"/>
      <c r="K39" s="39"/>
    </row>
    <row r="40" spans="1:11" ht="15.75" x14ac:dyDescent="0.25">
      <c r="A40" s="38"/>
      <c r="B40" s="37" t="s">
        <v>5</v>
      </c>
      <c r="C40" s="33">
        <f>SUM(C5:C39)</f>
        <v>570.41</v>
      </c>
      <c r="D40" s="33">
        <f>SUM(D6:D39)</f>
        <v>3522.6127999999999</v>
      </c>
      <c r="E40" s="34"/>
      <c r="F40" s="36">
        <f>SUM(C40,D31)</f>
        <v>570.41</v>
      </c>
      <c r="G40" s="35"/>
      <c r="H40" s="33">
        <f>SUM(H6:H39)</f>
        <v>488.1</v>
      </c>
      <c r="I40" s="34"/>
      <c r="J40" s="33">
        <f>SUM(J6:J39)</f>
        <v>81.792000000000016</v>
      </c>
      <c r="K40" s="32">
        <f>C40-H40</f>
        <v>82.309999999999945</v>
      </c>
    </row>
    <row r="43" spans="1:11" ht="15.75" x14ac:dyDescent="0.25">
      <c r="B43" s="31" t="s">
        <v>57</v>
      </c>
      <c r="F43" s="3"/>
      <c r="G43" s="78" t="s">
        <v>365</v>
      </c>
      <c r="H43" s="86"/>
    </row>
    <row r="44" spans="1:11" x14ac:dyDescent="0.25">
      <c r="B44" s="31"/>
      <c r="F44" s="2" t="s">
        <v>0</v>
      </c>
      <c r="G44" s="1"/>
      <c r="H44" s="1"/>
    </row>
    <row r="45" spans="1:11" ht="15.75" x14ac:dyDescent="0.25">
      <c r="B45" s="31" t="s">
        <v>42</v>
      </c>
      <c r="F45" s="3"/>
      <c r="G45" s="78" t="s">
        <v>364</v>
      </c>
      <c r="H45" s="86"/>
    </row>
    <row r="46" spans="1:11" x14ac:dyDescent="0.25">
      <c r="F46" s="2" t="s">
        <v>0</v>
      </c>
      <c r="G46" s="1"/>
      <c r="H46" s="1"/>
    </row>
  </sheetData>
  <mergeCells count="10">
    <mergeCell ref="K3:K4"/>
    <mergeCell ref="A2:K2"/>
    <mergeCell ref="B1:J1"/>
    <mergeCell ref="C3:E3"/>
    <mergeCell ref="G45:H45"/>
    <mergeCell ref="A3:A4"/>
    <mergeCell ref="B3:B4"/>
    <mergeCell ref="F3:F4"/>
    <mergeCell ref="G3:J3"/>
    <mergeCell ref="G43:H43"/>
  </mergeCells>
  <printOptions horizontalCentered="1" verticalCentered="1"/>
  <pageMargins left="0" right="0" top="0" bottom="0" header="0" footer="0"/>
  <pageSetup paperSize="9" scale="57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>
      <selection activeCell="C6" sqref="C6"/>
    </sheetView>
  </sheetViews>
  <sheetFormatPr defaultRowHeight="15" x14ac:dyDescent="0.25"/>
  <cols>
    <col min="1" max="1" width="7.28515625" style="29" customWidth="1"/>
    <col min="2" max="2" width="24.42578125" style="29" customWidth="1"/>
    <col min="3" max="3" width="16.28515625" style="29" customWidth="1"/>
    <col min="4" max="4" width="13.5703125" style="29" customWidth="1"/>
    <col min="5" max="5" width="18.85546875" style="29" customWidth="1"/>
    <col min="6" max="6" width="15.85546875" style="29" customWidth="1"/>
    <col min="7" max="7" width="16.5703125" style="29" customWidth="1"/>
    <col min="8" max="8" width="14.28515625" style="29" customWidth="1"/>
    <col min="9" max="9" width="22.85546875" style="29" customWidth="1"/>
    <col min="10" max="10" width="14" style="29" customWidth="1"/>
    <col min="11" max="11" width="15.5703125" style="29" customWidth="1"/>
    <col min="12" max="16384" width="9.140625" style="29"/>
  </cols>
  <sheetData>
    <row r="1" spans="1:11" ht="61.5" customHeight="1" x14ac:dyDescent="0.25">
      <c r="A1" s="83" t="s">
        <v>400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31.5" customHeight="1" x14ac:dyDescent="0.25">
      <c r="A2" s="254" t="s">
        <v>399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</row>
    <row r="3" spans="1:11" ht="33" customHeight="1" x14ac:dyDescent="0.25">
      <c r="A3" s="87" t="s">
        <v>37</v>
      </c>
      <c r="B3" s="87" t="s">
        <v>36</v>
      </c>
      <c r="C3" s="85" t="s">
        <v>35</v>
      </c>
      <c r="D3" s="85"/>
      <c r="E3" s="85"/>
      <c r="F3" s="85" t="s">
        <v>34</v>
      </c>
      <c r="G3" s="85" t="s">
        <v>33</v>
      </c>
      <c r="H3" s="85"/>
      <c r="I3" s="85"/>
      <c r="J3" s="85"/>
      <c r="K3" s="81" t="s">
        <v>32</v>
      </c>
    </row>
    <row r="4" spans="1:11" ht="158.25" customHeight="1" x14ac:dyDescent="0.25">
      <c r="A4" s="87"/>
      <c r="B4" s="87"/>
      <c r="C4" s="51" t="s">
        <v>31</v>
      </c>
      <c r="D4" s="51" t="s">
        <v>30</v>
      </c>
      <c r="E4" s="51" t="s">
        <v>29</v>
      </c>
      <c r="F4" s="85"/>
      <c r="G4" s="49" t="s">
        <v>28</v>
      </c>
      <c r="H4" s="51" t="s">
        <v>26</v>
      </c>
      <c r="I4" s="51" t="s">
        <v>27</v>
      </c>
      <c r="J4" s="51" t="s">
        <v>26</v>
      </c>
      <c r="K4" s="81"/>
    </row>
    <row r="5" spans="1:11" ht="31.5" x14ac:dyDescent="0.25">
      <c r="A5" s="44">
        <v>1</v>
      </c>
      <c r="B5" s="112" t="s">
        <v>118</v>
      </c>
      <c r="C5" s="111">
        <f>(70553+394453.55)/1000</f>
        <v>465.00655</v>
      </c>
      <c r="D5" s="111"/>
      <c r="E5" s="122"/>
      <c r="F5" s="109">
        <f>SUM(C5,D5)</f>
        <v>465.00655</v>
      </c>
      <c r="G5" s="45">
        <v>2210</v>
      </c>
      <c r="H5" s="111">
        <f>60660/1000</f>
        <v>60.66</v>
      </c>
      <c r="I5" s="238" t="s">
        <v>398</v>
      </c>
      <c r="J5" s="40"/>
      <c r="K5" s="39"/>
    </row>
    <row r="6" spans="1:11" ht="31.5" x14ac:dyDescent="0.25">
      <c r="A6" s="44"/>
      <c r="B6" s="42"/>
      <c r="C6" s="40"/>
      <c r="D6" s="40"/>
      <c r="E6" s="41"/>
      <c r="F6" s="43">
        <f>SUM(C6,D6)</f>
        <v>0</v>
      </c>
      <c r="G6" s="45">
        <v>2210</v>
      </c>
      <c r="H6" s="111">
        <f>49899.98/1000</f>
        <v>49.899980000000006</v>
      </c>
      <c r="I6" s="238" t="s">
        <v>397</v>
      </c>
      <c r="J6" s="40"/>
      <c r="K6" s="39"/>
    </row>
    <row r="7" spans="1:11" ht="47.25" x14ac:dyDescent="0.25">
      <c r="A7" s="44"/>
      <c r="B7" s="42"/>
      <c r="C7" s="40"/>
      <c r="D7" s="40"/>
      <c r="E7" s="41"/>
      <c r="F7" s="43">
        <f>SUM(C7,D7)</f>
        <v>0</v>
      </c>
      <c r="G7" s="45">
        <v>2210</v>
      </c>
      <c r="H7" s="111">
        <f>10674/1000</f>
        <v>10.673999999999999</v>
      </c>
      <c r="I7" s="238" t="s">
        <v>396</v>
      </c>
      <c r="J7" s="40"/>
      <c r="K7" s="39"/>
    </row>
    <row r="8" spans="1:11" ht="15.75" x14ac:dyDescent="0.25">
      <c r="A8" s="44"/>
      <c r="B8" s="42"/>
      <c r="C8" s="40"/>
      <c r="D8" s="40"/>
      <c r="E8" s="41"/>
      <c r="F8" s="43">
        <f>SUM(C8,D8)</f>
        <v>0</v>
      </c>
      <c r="G8" s="45">
        <v>2210</v>
      </c>
      <c r="H8" s="111">
        <f>46858.01/1000</f>
        <v>46.85801</v>
      </c>
      <c r="I8" s="238" t="s">
        <v>395</v>
      </c>
      <c r="J8" s="40"/>
      <c r="K8" s="39"/>
    </row>
    <row r="9" spans="1:11" ht="31.5" x14ac:dyDescent="0.25">
      <c r="A9" s="44"/>
      <c r="B9" s="42"/>
      <c r="C9" s="40"/>
      <c r="D9" s="40"/>
      <c r="E9" s="41"/>
      <c r="F9" s="43">
        <f>SUM(C9,D9)</f>
        <v>0</v>
      </c>
      <c r="G9" s="45">
        <v>3110</v>
      </c>
      <c r="H9" s="111">
        <f>39900/1000</f>
        <v>39.9</v>
      </c>
      <c r="I9" s="238" t="s">
        <v>394</v>
      </c>
      <c r="J9" s="40"/>
      <c r="K9" s="39"/>
    </row>
    <row r="10" spans="1:11" ht="39" customHeight="1" x14ac:dyDescent="0.25">
      <c r="A10" s="44"/>
      <c r="B10" s="42"/>
      <c r="C10" s="40"/>
      <c r="D10" s="40"/>
      <c r="E10" s="41"/>
      <c r="F10" s="43">
        <f>SUM(C10,D10)</f>
        <v>0</v>
      </c>
      <c r="G10" s="45">
        <v>3110</v>
      </c>
      <c r="H10" s="111">
        <f>49118/1000</f>
        <v>49.118000000000002</v>
      </c>
      <c r="I10" s="44" t="s">
        <v>393</v>
      </c>
      <c r="J10" s="40"/>
      <c r="K10" s="39"/>
    </row>
    <row r="11" spans="1:11" ht="15.75" x14ac:dyDescent="0.25">
      <c r="A11" s="44"/>
      <c r="B11" s="42"/>
      <c r="C11" s="40"/>
      <c r="D11" s="40"/>
      <c r="E11" s="41"/>
      <c r="F11" s="43">
        <f>SUM(C11,D11)</f>
        <v>0</v>
      </c>
      <c r="G11" s="45"/>
      <c r="H11" s="40"/>
      <c r="I11" s="41"/>
      <c r="J11" s="40"/>
      <c r="K11" s="39"/>
    </row>
    <row r="12" spans="1:11" ht="15.75" x14ac:dyDescent="0.25">
      <c r="A12" s="44"/>
      <c r="B12" s="42"/>
      <c r="C12" s="40"/>
      <c r="D12" s="40"/>
      <c r="E12" s="41"/>
      <c r="F12" s="43">
        <f>SUM(C12,D12)</f>
        <v>0</v>
      </c>
      <c r="G12" s="42"/>
      <c r="H12" s="40"/>
      <c r="I12" s="41"/>
      <c r="J12" s="40"/>
      <c r="K12" s="39"/>
    </row>
    <row r="13" spans="1:11" ht="15.75" x14ac:dyDescent="0.25">
      <c r="A13" s="45"/>
      <c r="B13" s="42"/>
      <c r="C13" s="40"/>
      <c r="D13" s="40"/>
      <c r="E13" s="41"/>
      <c r="F13" s="43">
        <f>SUM(C13,D13)</f>
        <v>0</v>
      </c>
      <c r="G13" s="42"/>
      <c r="H13" s="40"/>
      <c r="I13" s="41"/>
      <c r="J13" s="40"/>
      <c r="K13" s="39"/>
    </row>
    <row r="14" spans="1:11" ht="15" customHeight="1" x14ac:dyDescent="0.25">
      <c r="A14" s="45"/>
      <c r="B14" s="42"/>
      <c r="C14" s="40"/>
      <c r="D14" s="40"/>
      <c r="E14" s="41"/>
      <c r="F14" s="43">
        <f>SUM(C14,D14)</f>
        <v>0</v>
      </c>
      <c r="G14" s="42"/>
      <c r="H14" s="40"/>
      <c r="I14" s="41"/>
      <c r="J14" s="40"/>
      <c r="K14" s="39"/>
    </row>
    <row r="15" spans="1:11" ht="15.75" x14ac:dyDescent="0.25">
      <c r="A15" s="44"/>
      <c r="B15" s="42"/>
      <c r="C15" s="40"/>
      <c r="D15" s="40"/>
      <c r="E15" s="41"/>
      <c r="F15" s="43">
        <f>SUM(C15,D15)</f>
        <v>0</v>
      </c>
      <c r="G15" s="42"/>
      <c r="H15" s="40"/>
      <c r="I15" s="41"/>
      <c r="J15" s="40"/>
      <c r="K15" s="39"/>
    </row>
    <row r="16" spans="1:11" ht="15.75" x14ac:dyDescent="0.25">
      <c r="A16" s="44"/>
      <c r="B16" s="42"/>
      <c r="C16" s="40"/>
      <c r="D16" s="40"/>
      <c r="E16" s="41"/>
      <c r="F16" s="43">
        <f>SUM(C16,D16)</f>
        <v>0</v>
      </c>
      <c r="G16" s="42"/>
      <c r="H16" s="40"/>
      <c r="I16" s="41"/>
      <c r="J16" s="40"/>
      <c r="K16" s="39"/>
    </row>
    <row r="17" spans="1:11" ht="15.75" x14ac:dyDescent="0.25">
      <c r="A17" s="44"/>
      <c r="B17" s="42"/>
      <c r="C17" s="40"/>
      <c r="D17" s="40"/>
      <c r="E17" s="41"/>
      <c r="F17" s="43">
        <f>SUM(C17,D17)</f>
        <v>0</v>
      </c>
      <c r="G17" s="42"/>
      <c r="H17" s="40"/>
      <c r="I17" s="41"/>
      <c r="J17" s="40"/>
      <c r="K17" s="39"/>
    </row>
    <row r="18" spans="1:11" ht="15.75" x14ac:dyDescent="0.25">
      <c r="A18" s="44"/>
      <c r="B18" s="42"/>
      <c r="C18" s="40"/>
      <c r="D18" s="40"/>
      <c r="E18" s="41"/>
      <c r="F18" s="43">
        <f>SUM(C18,D18)</f>
        <v>0</v>
      </c>
      <c r="G18" s="42"/>
      <c r="H18" s="40"/>
      <c r="I18" s="41"/>
      <c r="J18" s="40"/>
      <c r="K18" s="39"/>
    </row>
    <row r="19" spans="1:11" ht="15.75" x14ac:dyDescent="0.25">
      <c r="A19" s="44"/>
      <c r="B19" s="42"/>
      <c r="C19" s="40"/>
      <c r="D19" s="40"/>
      <c r="E19" s="41"/>
      <c r="F19" s="43">
        <f>SUM(C19,D19)</f>
        <v>0</v>
      </c>
      <c r="G19" s="42"/>
      <c r="H19" s="40"/>
      <c r="I19" s="41"/>
      <c r="J19" s="40"/>
      <c r="K19" s="39"/>
    </row>
    <row r="20" spans="1:11" ht="15.75" x14ac:dyDescent="0.25">
      <c r="A20" s="44"/>
      <c r="B20" s="42"/>
      <c r="C20" s="40"/>
      <c r="D20" s="40"/>
      <c r="E20" s="41"/>
      <c r="F20" s="43">
        <f>SUM(C20,D20)</f>
        <v>0</v>
      </c>
      <c r="G20" s="42"/>
      <c r="H20" s="40"/>
      <c r="I20" s="41"/>
      <c r="J20" s="40"/>
      <c r="K20" s="39"/>
    </row>
    <row r="21" spans="1:11" ht="15.75" x14ac:dyDescent="0.25">
      <c r="A21" s="44"/>
      <c r="B21" s="42"/>
      <c r="C21" s="40"/>
      <c r="D21" s="40"/>
      <c r="E21" s="41"/>
      <c r="F21" s="43">
        <f>SUM(C21,D21)</f>
        <v>0</v>
      </c>
      <c r="G21" s="42"/>
      <c r="H21" s="40"/>
      <c r="I21" s="41"/>
      <c r="J21" s="40"/>
      <c r="K21" s="39"/>
    </row>
    <row r="22" spans="1:11" ht="15.75" x14ac:dyDescent="0.25">
      <c r="A22" s="44"/>
      <c r="B22" s="42"/>
      <c r="C22" s="40"/>
      <c r="D22" s="40"/>
      <c r="E22" s="41"/>
      <c r="F22" s="43">
        <f>SUM(C22,D22)</f>
        <v>0</v>
      </c>
      <c r="G22" s="42"/>
      <c r="H22" s="40"/>
      <c r="I22" s="41"/>
      <c r="J22" s="40"/>
      <c r="K22" s="39"/>
    </row>
    <row r="23" spans="1:11" ht="15.75" x14ac:dyDescent="0.25">
      <c r="A23" s="45"/>
      <c r="B23" s="42"/>
      <c r="C23" s="40"/>
      <c r="D23" s="40"/>
      <c r="E23" s="41"/>
      <c r="F23" s="43">
        <f>SUM(C23,D23)</f>
        <v>0</v>
      </c>
      <c r="G23" s="42"/>
      <c r="H23" s="40"/>
      <c r="I23" s="41"/>
      <c r="J23" s="40"/>
      <c r="K23" s="39"/>
    </row>
    <row r="24" spans="1:11" ht="15.75" x14ac:dyDescent="0.25">
      <c r="A24" s="45"/>
      <c r="B24" s="42"/>
      <c r="C24" s="40"/>
      <c r="D24" s="40"/>
      <c r="E24" s="41"/>
      <c r="F24" s="43">
        <f>SUM(C24,D24)</f>
        <v>0</v>
      </c>
      <c r="G24" s="42"/>
      <c r="H24" s="40"/>
      <c r="I24" s="41"/>
      <c r="J24" s="40"/>
      <c r="K24" s="39"/>
    </row>
    <row r="25" spans="1:11" ht="15.75" x14ac:dyDescent="0.25">
      <c r="A25" s="44"/>
      <c r="B25" s="42"/>
      <c r="C25" s="40"/>
      <c r="D25" s="40"/>
      <c r="E25" s="41"/>
      <c r="F25" s="43">
        <f>SUM(C25,D25)</f>
        <v>0</v>
      </c>
      <c r="G25" s="42"/>
      <c r="H25" s="40"/>
      <c r="I25" s="41"/>
      <c r="J25" s="40"/>
      <c r="K25" s="39"/>
    </row>
    <row r="26" spans="1:11" ht="15.75" x14ac:dyDescent="0.25">
      <c r="A26" s="44"/>
      <c r="B26" s="42"/>
      <c r="C26" s="40"/>
      <c r="D26" s="40"/>
      <c r="E26" s="41"/>
      <c r="F26" s="43">
        <f>SUM(C26,D26)</f>
        <v>0</v>
      </c>
      <c r="G26" s="42"/>
      <c r="H26" s="40"/>
      <c r="I26" s="41"/>
      <c r="J26" s="40"/>
      <c r="K26" s="39"/>
    </row>
    <row r="27" spans="1:11" ht="15.75" x14ac:dyDescent="0.25">
      <c r="A27" s="44"/>
      <c r="B27" s="42"/>
      <c r="C27" s="40"/>
      <c r="D27" s="40"/>
      <c r="E27" s="41"/>
      <c r="F27" s="43">
        <f>SUM(C27,D27)</f>
        <v>0</v>
      </c>
      <c r="G27" s="42"/>
      <c r="H27" s="40"/>
      <c r="I27" s="41"/>
      <c r="J27" s="40"/>
      <c r="K27" s="39"/>
    </row>
    <row r="28" spans="1:11" ht="15.75" x14ac:dyDescent="0.25">
      <c r="A28" s="44"/>
      <c r="B28" s="42"/>
      <c r="C28" s="40"/>
      <c r="D28" s="40"/>
      <c r="E28" s="41"/>
      <c r="F28" s="43">
        <f>SUM(C28,D28)</f>
        <v>0</v>
      </c>
      <c r="G28" s="42"/>
      <c r="H28" s="40"/>
      <c r="I28" s="41"/>
      <c r="J28" s="40"/>
      <c r="K28" s="39"/>
    </row>
    <row r="29" spans="1:11" ht="15.75" x14ac:dyDescent="0.25">
      <c r="A29" s="44"/>
      <c r="B29" s="42"/>
      <c r="C29" s="40"/>
      <c r="D29" s="40"/>
      <c r="E29" s="41"/>
      <c r="F29" s="43">
        <f>SUM(C29,D29)</f>
        <v>0</v>
      </c>
      <c r="G29" s="42"/>
      <c r="H29" s="40"/>
      <c r="I29" s="41"/>
      <c r="J29" s="40"/>
      <c r="K29" s="39"/>
    </row>
    <row r="30" spans="1:11" ht="15.75" x14ac:dyDescent="0.25">
      <c r="A30" s="44"/>
      <c r="B30" s="42"/>
      <c r="C30" s="40"/>
      <c r="D30" s="40"/>
      <c r="E30" s="41"/>
      <c r="F30" s="43">
        <f>SUM(C30,D30)</f>
        <v>0</v>
      </c>
      <c r="G30" s="42"/>
      <c r="H30" s="40"/>
      <c r="I30" s="41"/>
      <c r="J30" s="40"/>
      <c r="K30" s="39"/>
    </row>
    <row r="31" spans="1:11" ht="15.75" x14ac:dyDescent="0.25">
      <c r="A31" s="44"/>
      <c r="B31" s="42"/>
      <c r="C31" s="40"/>
      <c r="D31" s="40"/>
      <c r="E31" s="41"/>
      <c r="F31" s="43">
        <f>SUM(C31,D31)</f>
        <v>0</v>
      </c>
      <c r="G31" s="42"/>
      <c r="H31" s="40"/>
      <c r="I31" s="41"/>
      <c r="J31" s="40"/>
      <c r="K31" s="39"/>
    </row>
    <row r="32" spans="1:11" ht="15.75" x14ac:dyDescent="0.25">
      <c r="A32" s="44"/>
      <c r="B32" s="42"/>
      <c r="C32" s="40"/>
      <c r="D32" s="40"/>
      <c r="E32" s="41"/>
      <c r="F32" s="43">
        <f>SUM(C32,D32)</f>
        <v>0</v>
      </c>
      <c r="G32" s="42"/>
      <c r="H32" s="40"/>
      <c r="I32" s="41"/>
      <c r="J32" s="40"/>
      <c r="K32" s="39"/>
    </row>
    <row r="33" spans="1:11" ht="15.75" x14ac:dyDescent="0.25">
      <c r="A33" s="45"/>
      <c r="B33" s="42"/>
      <c r="C33" s="40"/>
      <c r="D33" s="40"/>
      <c r="E33" s="41"/>
      <c r="F33" s="43">
        <f>SUM(C33,D33)</f>
        <v>0</v>
      </c>
      <c r="G33" s="42"/>
      <c r="H33" s="40"/>
      <c r="I33" s="41"/>
      <c r="J33" s="40"/>
      <c r="K33" s="39"/>
    </row>
    <row r="34" spans="1:11" ht="15.75" x14ac:dyDescent="0.25">
      <c r="A34" s="45"/>
      <c r="B34" s="42"/>
      <c r="C34" s="40"/>
      <c r="D34" s="40"/>
      <c r="E34" s="41"/>
      <c r="F34" s="43">
        <f>SUM(C34,D34)</f>
        <v>0</v>
      </c>
      <c r="G34" s="42"/>
      <c r="H34" s="40"/>
      <c r="I34" s="41"/>
      <c r="J34" s="40"/>
      <c r="K34" s="39"/>
    </row>
    <row r="35" spans="1:11" ht="15.75" x14ac:dyDescent="0.25">
      <c r="A35" s="44"/>
      <c r="B35" s="42"/>
      <c r="C35" s="40"/>
      <c r="D35" s="40"/>
      <c r="E35" s="41"/>
      <c r="F35" s="43">
        <f>SUM(C35,D35)</f>
        <v>0</v>
      </c>
      <c r="G35" s="42"/>
      <c r="H35" s="40"/>
      <c r="I35" s="41"/>
      <c r="J35" s="40"/>
      <c r="K35" s="39"/>
    </row>
    <row r="36" spans="1:11" ht="15.75" x14ac:dyDescent="0.25">
      <c r="A36" s="44"/>
      <c r="B36" s="42"/>
      <c r="C36" s="40"/>
      <c r="D36" s="40"/>
      <c r="E36" s="41"/>
      <c r="F36" s="43">
        <f>SUM(C36,D36)</f>
        <v>0</v>
      </c>
      <c r="G36" s="42"/>
      <c r="H36" s="40"/>
      <c r="I36" s="41"/>
      <c r="J36" s="40"/>
      <c r="K36" s="39"/>
    </row>
    <row r="37" spans="1:11" ht="15.75" x14ac:dyDescent="0.25">
      <c r="A37" s="44"/>
      <c r="B37" s="42"/>
      <c r="C37" s="40"/>
      <c r="D37" s="40"/>
      <c r="E37" s="41"/>
      <c r="F37" s="43">
        <f>SUM(C37,D37)</f>
        <v>0</v>
      </c>
      <c r="G37" s="42"/>
      <c r="H37" s="40"/>
      <c r="I37" s="41"/>
      <c r="J37" s="40"/>
      <c r="K37" s="39"/>
    </row>
    <row r="38" spans="1:11" ht="15.75" x14ac:dyDescent="0.25">
      <c r="A38" s="44"/>
      <c r="B38" s="42"/>
      <c r="C38" s="40"/>
      <c r="D38" s="40"/>
      <c r="E38" s="41"/>
      <c r="F38" s="43">
        <f>SUM(C38,D38)</f>
        <v>0</v>
      </c>
      <c r="G38" s="42"/>
      <c r="H38" s="40"/>
      <c r="I38" s="41"/>
      <c r="J38" s="40"/>
      <c r="K38" s="39"/>
    </row>
    <row r="39" spans="1:11" ht="15.75" x14ac:dyDescent="0.25">
      <c r="A39" s="44"/>
      <c r="B39" s="42"/>
      <c r="C39" s="40"/>
      <c r="D39" s="40"/>
      <c r="E39" s="41"/>
      <c r="F39" s="43">
        <f>SUM(C39,D39)</f>
        <v>0</v>
      </c>
      <c r="G39" s="42"/>
      <c r="H39" s="40"/>
      <c r="I39" s="41"/>
      <c r="J39" s="40"/>
      <c r="K39" s="39"/>
    </row>
    <row r="40" spans="1:11" ht="15.75" x14ac:dyDescent="0.25">
      <c r="A40" s="44"/>
      <c r="B40" s="42"/>
      <c r="C40" s="40"/>
      <c r="D40" s="40"/>
      <c r="E40" s="41"/>
      <c r="F40" s="43">
        <f>SUM(C40,D40)</f>
        <v>0</v>
      </c>
      <c r="G40" s="42"/>
      <c r="H40" s="40"/>
      <c r="I40" s="41"/>
      <c r="J40" s="40"/>
      <c r="K40" s="39"/>
    </row>
    <row r="41" spans="1:11" ht="15.75" x14ac:dyDescent="0.25">
      <c r="A41" s="44"/>
      <c r="B41" s="42"/>
      <c r="C41" s="40"/>
      <c r="D41" s="40"/>
      <c r="E41" s="41"/>
      <c r="F41" s="43">
        <f>SUM(C41,D41)</f>
        <v>0</v>
      </c>
      <c r="G41" s="42"/>
      <c r="H41" s="40"/>
      <c r="I41" s="41"/>
      <c r="J41" s="40"/>
      <c r="K41" s="39"/>
    </row>
    <row r="42" spans="1:11" ht="15.75" x14ac:dyDescent="0.25">
      <c r="A42" s="44"/>
      <c r="B42" s="42"/>
      <c r="C42" s="40"/>
      <c r="D42" s="40"/>
      <c r="E42" s="41"/>
      <c r="F42" s="43">
        <f>SUM(C42,D42)</f>
        <v>0</v>
      </c>
      <c r="G42" s="42"/>
      <c r="H42" s="40"/>
      <c r="I42" s="41"/>
      <c r="J42" s="40"/>
      <c r="K42" s="39"/>
    </row>
    <row r="43" spans="1:11" ht="15.75" x14ac:dyDescent="0.25">
      <c r="A43" s="45"/>
      <c r="B43" s="42"/>
      <c r="C43" s="40"/>
      <c r="D43" s="40"/>
      <c r="E43" s="41"/>
      <c r="F43" s="43">
        <f>SUM(C43,D43)</f>
        <v>0</v>
      </c>
      <c r="G43" s="42"/>
      <c r="H43" s="40"/>
      <c r="I43" s="41"/>
      <c r="J43" s="40"/>
      <c r="K43" s="39"/>
    </row>
    <row r="44" spans="1:11" ht="15.75" x14ac:dyDescent="0.25">
      <c r="A44" s="45"/>
      <c r="B44" s="42"/>
      <c r="C44" s="40"/>
      <c r="D44" s="40"/>
      <c r="E44" s="41"/>
      <c r="F44" s="43">
        <f>SUM(C44,D44)</f>
        <v>0</v>
      </c>
      <c r="G44" s="42"/>
      <c r="H44" s="40"/>
      <c r="I44" s="41"/>
      <c r="J44" s="40"/>
      <c r="K44" s="39"/>
    </row>
    <row r="45" spans="1:11" ht="15.75" x14ac:dyDescent="0.25">
      <c r="A45" s="57"/>
      <c r="B45" s="38"/>
      <c r="C45" s="55"/>
      <c r="D45" s="55"/>
      <c r="E45" s="56"/>
      <c r="F45" s="43">
        <f>SUM(C45,D45)</f>
        <v>0</v>
      </c>
      <c r="G45" s="38"/>
      <c r="H45" s="55"/>
      <c r="I45" s="56"/>
      <c r="J45" s="55"/>
      <c r="K45" s="39"/>
    </row>
    <row r="46" spans="1:11" ht="15.75" x14ac:dyDescent="0.25">
      <c r="A46" s="57"/>
      <c r="B46" s="38"/>
      <c r="C46" s="55"/>
      <c r="D46" s="55"/>
      <c r="E46" s="56"/>
      <c r="F46" s="43">
        <f>SUM(C46,D46)</f>
        <v>0</v>
      </c>
      <c r="G46" s="38"/>
      <c r="H46" s="55"/>
      <c r="I46" s="56"/>
      <c r="J46" s="55"/>
      <c r="K46" s="39"/>
    </row>
    <row r="47" spans="1:11" ht="15.75" x14ac:dyDescent="0.25">
      <c r="A47" s="57"/>
      <c r="B47" s="38"/>
      <c r="C47" s="55"/>
      <c r="D47" s="55"/>
      <c r="E47" s="56"/>
      <c r="F47" s="43">
        <f>SUM(C47,D47)</f>
        <v>0</v>
      </c>
      <c r="G47" s="38"/>
      <c r="H47" s="55"/>
      <c r="I47" s="56"/>
      <c r="J47" s="55"/>
      <c r="K47" s="39"/>
    </row>
    <row r="48" spans="1:11" ht="15.75" x14ac:dyDescent="0.25">
      <c r="A48" s="38"/>
      <c r="B48" s="37" t="s">
        <v>5</v>
      </c>
      <c r="C48" s="33">
        <f>SUM(C5:C47)</f>
        <v>465.00655</v>
      </c>
      <c r="D48" s="33">
        <f>SUM(D5:D47)</f>
        <v>0</v>
      </c>
      <c r="E48" s="34"/>
      <c r="F48" s="36">
        <f>SUM(C48,D48)</f>
        <v>465.00655</v>
      </c>
      <c r="G48" s="35"/>
      <c r="H48" s="33">
        <f>SUM(H5:H47)</f>
        <v>257.10999000000004</v>
      </c>
      <c r="I48" s="34"/>
      <c r="J48" s="33">
        <f>SUM(J5:J47)</f>
        <v>0</v>
      </c>
      <c r="K48" s="32">
        <f>C48-H48</f>
        <v>207.89655999999997</v>
      </c>
    </row>
    <row r="51" spans="2:8" ht="15.75" x14ac:dyDescent="0.25">
      <c r="B51" s="31" t="s">
        <v>57</v>
      </c>
      <c r="F51" s="3"/>
      <c r="G51" s="78" t="s">
        <v>392</v>
      </c>
      <c r="H51" s="86"/>
    </row>
    <row r="52" spans="2:8" x14ac:dyDescent="0.25">
      <c r="B52" s="31"/>
      <c r="F52" s="2" t="s">
        <v>0</v>
      </c>
      <c r="G52" s="1"/>
      <c r="H52" s="1"/>
    </row>
    <row r="53" spans="2:8" ht="15.75" x14ac:dyDescent="0.25">
      <c r="B53" s="31" t="s">
        <v>42</v>
      </c>
      <c r="F53" s="3"/>
      <c r="G53" s="78" t="s">
        <v>391</v>
      </c>
      <c r="H53" s="86"/>
    </row>
    <row r="54" spans="2:8" x14ac:dyDescent="0.25">
      <c r="F54" s="2" t="s">
        <v>0</v>
      </c>
      <c r="G54" s="1"/>
      <c r="H54" s="1"/>
    </row>
  </sheetData>
  <mergeCells count="10">
    <mergeCell ref="K3:K4"/>
    <mergeCell ref="A2:K2"/>
    <mergeCell ref="C3:E3"/>
    <mergeCell ref="A1:K1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zoomScale="80" zoomScaleNormal="80" workbookViewId="0">
      <selection activeCell="G6" sqref="G6"/>
    </sheetView>
  </sheetViews>
  <sheetFormatPr defaultRowHeight="15" x14ac:dyDescent="0.25"/>
  <cols>
    <col min="1" max="1" width="7.28515625" style="29" customWidth="1"/>
    <col min="2" max="2" width="35.7109375" style="29" customWidth="1"/>
    <col min="3" max="3" width="13.7109375" style="29" customWidth="1"/>
    <col min="4" max="4" width="17" style="29" customWidth="1"/>
    <col min="5" max="5" width="18.85546875" style="29" customWidth="1"/>
    <col min="6" max="6" width="15.85546875" style="29" customWidth="1"/>
    <col min="7" max="7" width="15.28515625" style="29" customWidth="1"/>
    <col min="8" max="8" width="14.28515625" style="29" customWidth="1"/>
    <col min="9" max="9" width="21.5703125" style="29" customWidth="1"/>
    <col min="10" max="10" width="17.7109375" style="29" customWidth="1"/>
    <col min="11" max="11" width="15.5703125" style="29" customWidth="1"/>
    <col min="12" max="12" width="9.140625" style="29"/>
    <col min="13" max="13" width="13.5703125" style="29" customWidth="1"/>
    <col min="14" max="16384" width="9.140625" style="29"/>
  </cols>
  <sheetData>
    <row r="1" spans="1:11" ht="61.5" customHeight="1" x14ac:dyDescent="0.25">
      <c r="A1" s="52"/>
      <c r="B1" s="83" t="s">
        <v>68</v>
      </c>
      <c r="C1" s="84"/>
      <c r="D1" s="84"/>
      <c r="E1" s="84"/>
      <c r="F1" s="84"/>
      <c r="G1" s="84"/>
      <c r="H1" s="84"/>
      <c r="I1" s="84"/>
      <c r="J1" s="84"/>
      <c r="K1" s="52"/>
    </row>
    <row r="2" spans="1:11" ht="31.5" customHeight="1" x14ac:dyDescent="0.25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3" customHeight="1" x14ac:dyDescent="0.25">
      <c r="A3" s="87" t="s">
        <v>37</v>
      </c>
      <c r="B3" s="87" t="s">
        <v>36</v>
      </c>
      <c r="C3" s="85" t="s">
        <v>35</v>
      </c>
      <c r="D3" s="85"/>
      <c r="E3" s="85"/>
      <c r="F3" s="85" t="s">
        <v>34</v>
      </c>
      <c r="G3" s="85" t="s">
        <v>33</v>
      </c>
      <c r="H3" s="85"/>
      <c r="I3" s="85"/>
      <c r="J3" s="85"/>
      <c r="K3" s="81" t="s">
        <v>32</v>
      </c>
    </row>
    <row r="4" spans="1:11" ht="158.25" customHeight="1" x14ac:dyDescent="0.25">
      <c r="A4" s="87"/>
      <c r="B4" s="87"/>
      <c r="C4" s="48" t="s">
        <v>31</v>
      </c>
      <c r="D4" s="48" t="s">
        <v>30</v>
      </c>
      <c r="E4" s="48" t="s">
        <v>29</v>
      </c>
      <c r="F4" s="85"/>
      <c r="G4" s="49" t="s">
        <v>28</v>
      </c>
      <c r="H4" s="48" t="s">
        <v>26</v>
      </c>
      <c r="I4" s="48" t="s">
        <v>27</v>
      </c>
      <c r="J4" s="48" t="s">
        <v>26</v>
      </c>
      <c r="K4" s="81"/>
    </row>
    <row r="5" spans="1:11" ht="15.6" customHeight="1" x14ac:dyDescent="0.25">
      <c r="A5" s="44">
        <v>1</v>
      </c>
      <c r="B5" s="66" t="s">
        <v>67</v>
      </c>
      <c r="C5" s="40"/>
      <c r="D5" s="65">
        <v>10521.1</v>
      </c>
      <c r="E5" s="41" t="s">
        <v>14</v>
      </c>
      <c r="F5" s="43">
        <f t="shared" ref="F5:F14" si="0">SUM(C5,D5)</f>
        <v>10521.1</v>
      </c>
      <c r="G5" s="42"/>
      <c r="H5" s="40"/>
      <c r="I5" s="41" t="s">
        <v>14</v>
      </c>
      <c r="J5" s="65">
        <v>10521.1</v>
      </c>
      <c r="K5" s="39"/>
    </row>
    <row r="6" spans="1:11" ht="15.75" x14ac:dyDescent="0.25">
      <c r="A6" s="44">
        <v>2</v>
      </c>
      <c r="B6" s="64" t="s">
        <v>66</v>
      </c>
      <c r="C6" s="40"/>
      <c r="D6" s="60">
        <v>1304860.31</v>
      </c>
      <c r="E6" s="41" t="s">
        <v>14</v>
      </c>
      <c r="F6" s="43">
        <f t="shared" si="0"/>
        <v>1304860.31</v>
      </c>
      <c r="G6" s="42"/>
      <c r="H6" s="40"/>
      <c r="I6" s="41" t="s">
        <v>14</v>
      </c>
      <c r="J6" s="60">
        <v>1304860.31</v>
      </c>
      <c r="K6" s="39"/>
    </row>
    <row r="7" spans="1:11" ht="15.75" x14ac:dyDescent="0.25">
      <c r="A7" s="44">
        <v>3</v>
      </c>
      <c r="B7" s="61" t="s">
        <v>65</v>
      </c>
      <c r="C7" s="40"/>
      <c r="D7" s="60">
        <v>5987584.0999999996</v>
      </c>
      <c r="E7" s="41" t="s">
        <v>14</v>
      </c>
      <c r="F7" s="43">
        <f t="shared" si="0"/>
        <v>5987584.0999999996</v>
      </c>
      <c r="G7" s="42"/>
      <c r="H7" s="40"/>
      <c r="I7" s="41" t="s">
        <v>14</v>
      </c>
      <c r="J7" s="60">
        <v>5987584.0999999996</v>
      </c>
      <c r="K7" s="39"/>
    </row>
    <row r="8" spans="1:11" ht="31.5" x14ac:dyDescent="0.25">
      <c r="A8" s="44">
        <v>4</v>
      </c>
      <c r="B8" s="63" t="s">
        <v>64</v>
      </c>
      <c r="C8" s="40"/>
      <c r="D8" s="62">
        <v>1655835.4</v>
      </c>
      <c r="E8" s="41" t="s">
        <v>14</v>
      </c>
      <c r="F8" s="43">
        <f t="shared" si="0"/>
        <v>1655835.4</v>
      </c>
      <c r="G8" s="42"/>
      <c r="H8" s="40"/>
      <c r="I8" s="41" t="s">
        <v>14</v>
      </c>
      <c r="J8" s="62">
        <v>1655835.4</v>
      </c>
      <c r="K8" s="39"/>
    </row>
    <row r="9" spans="1:11" ht="15.75" x14ac:dyDescent="0.25">
      <c r="A9" s="44">
        <v>5</v>
      </c>
      <c r="B9" s="61" t="s">
        <v>63</v>
      </c>
      <c r="C9" s="40"/>
      <c r="D9" s="60">
        <v>351760.4</v>
      </c>
      <c r="E9" s="41" t="s">
        <v>14</v>
      </c>
      <c r="F9" s="43">
        <f t="shared" si="0"/>
        <v>351760.4</v>
      </c>
      <c r="G9" s="42"/>
      <c r="H9" s="40"/>
      <c r="I9" s="41" t="s">
        <v>14</v>
      </c>
      <c r="J9" s="60">
        <v>351760.4</v>
      </c>
      <c r="K9" s="39"/>
    </row>
    <row r="10" spans="1:11" ht="15" customHeight="1" x14ac:dyDescent="0.25">
      <c r="A10" s="44">
        <v>6</v>
      </c>
      <c r="B10" s="61" t="s">
        <v>62</v>
      </c>
      <c r="C10" s="40"/>
      <c r="D10" s="60">
        <v>12711</v>
      </c>
      <c r="E10" s="41" t="s">
        <v>14</v>
      </c>
      <c r="F10" s="43">
        <f t="shared" si="0"/>
        <v>12711</v>
      </c>
      <c r="G10" s="42"/>
      <c r="H10" s="40"/>
      <c r="I10" s="41" t="s">
        <v>14</v>
      </c>
      <c r="J10" s="60">
        <v>12711</v>
      </c>
      <c r="K10" s="39"/>
    </row>
    <row r="11" spans="1:11" ht="15" customHeight="1" x14ac:dyDescent="0.25">
      <c r="A11" s="44">
        <v>7</v>
      </c>
      <c r="B11" s="61" t="s">
        <v>61</v>
      </c>
      <c r="C11" s="40"/>
      <c r="D11" s="60">
        <v>31149</v>
      </c>
      <c r="E11" s="41" t="s">
        <v>14</v>
      </c>
      <c r="F11" s="43">
        <f t="shared" si="0"/>
        <v>31149</v>
      </c>
      <c r="G11" s="42"/>
      <c r="H11" s="40"/>
      <c r="I11" s="41" t="s">
        <v>14</v>
      </c>
      <c r="J11" s="60">
        <v>31149</v>
      </c>
      <c r="K11" s="39"/>
    </row>
    <row r="12" spans="1:11" ht="15" customHeight="1" x14ac:dyDescent="0.25">
      <c r="A12" s="44">
        <v>8</v>
      </c>
      <c r="B12" s="61" t="s">
        <v>60</v>
      </c>
      <c r="C12" s="40"/>
      <c r="D12" s="60">
        <v>710283.82</v>
      </c>
      <c r="E12" s="41" t="s">
        <v>14</v>
      </c>
      <c r="F12" s="43">
        <f t="shared" si="0"/>
        <v>710283.82</v>
      </c>
      <c r="G12" s="42"/>
      <c r="H12" s="40"/>
      <c r="I12" s="41" t="s">
        <v>14</v>
      </c>
      <c r="J12" s="60">
        <v>710283.82</v>
      </c>
      <c r="K12" s="39"/>
    </row>
    <row r="13" spans="1:11" ht="15" customHeight="1" x14ac:dyDescent="0.25">
      <c r="A13" s="44">
        <v>9</v>
      </c>
      <c r="B13" s="61" t="s">
        <v>59</v>
      </c>
      <c r="C13" s="40"/>
      <c r="D13" s="60">
        <v>245241.33</v>
      </c>
      <c r="E13" s="41" t="s">
        <v>14</v>
      </c>
      <c r="F13" s="43">
        <f t="shared" si="0"/>
        <v>245241.33</v>
      </c>
      <c r="G13" s="42"/>
      <c r="H13" s="40"/>
      <c r="I13" s="41" t="s">
        <v>14</v>
      </c>
      <c r="J13" s="60">
        <v>245241.33</v>
      </c>
      <c r="K13" s="39"/>
    </row>
    <row r="14" spans="1:11" ht="15.75" x14ac:dyDescent="0.25">
      <c r="A14" s="44">
        <v>10</v>
      </c>
      <c r="B14" s="59" t="s">
        <v>58</v>
      </c>
      <c r="C14" s="55">
        <v>15120</v>
      </c>
      <c r="D14" s="58"/>
      <c r="E14" s="41"/>
      <c r="F14" s="43">
        <f t="shared" si="0"/>
        <v>15120</v>
      </c>
      <c r="G14" s="38"/>
      <c r="H14" s="55"/>
      <c r="I14" s="56"/>
      <c r="J14" s="55"/>
      <c r="K14" s="39"/>
    </row>
    <row r="15" spans="1:11" ht="15.75" x14ac:dyDescent="0.25">
      <c r="A15" s="57"/>
      <c r="B15" s="38"/>
      <c r="C15" s="55"/>
      <c r="D15" s="55"/>
      <c r="E15" s="56"/>
      <c r="F15" s="43"/>
      <c r="G15" s="38"/>
      <c r="H15" s="55"/>
      <c r="I15" s="56"/>
      <c r="J15" s="55"/>
      <c r="K15" s="39"/>
    </row>
    <row r="16" spans="1:11" ht="15.75" x14ac:dyDescent="0.25">
      <c r="A16" s="38"/>
      <c r="B16" s="37" t="s">
        <v>5</v>
      </c>
      <c r="C16" s="33">
        <f>SUM(C5:C15)</f>
        <v>15120</v>
      </c>
      <c r="D16" s="33">
        <f>SUM(D5:D15)</f>
        <v>10309946.460000001</v>
      </c>
      <c r="E16" s="34"/>
      <c r="F16" s="36">
        <f>SUM(C16,D16)</f>
        <v>10325066.460000001</v>
      </c>
      <c r="G16" s="35"/>
      <c r="H16" s="33">
        <f>SUM(H5:H15)</f>
        <v>0</v>
      </c>
      <c r="I16" s="34"/>
      <c r="J16" s="33">
        <f>SUM(J5:J15)</f>
        <v>10309946.460000001</v>
      </c>
      <c r="K16" s="32">
        <f>C16-H16</f>
        <v>15120</v>
      </c>
    </row>
    <row r="18" spans="2:8" x14ac:dyDescent="0.25">
      <c r="D18" s="54"/>
    </row>
    <row r="19" spans="2:8" ht="15.75" x14ac:dyDescent="0.25">
      <c r="B19" s="31" t="s">
        <v>57</v>
      </c>
      <c r="C19" s="54"/>
      <c r="F19" s="3"/>
      <c r="G19" s="78" t="s">
        <v>56</v>
      </c>
      <c r="H19" s="78"/>
    </row>
    <row r="20" spans="2:8" x14ac:dyDescent="0.25">
      <c r="B20" s="31"/>
      <c r="F20" s="2" t="s">
        <v>0</v>
      </c>
      <c r="G20" s="1"/>
      <c r="H20" s="1"/>
    </row>
    <row r="21" spans="2:8" ht="15.75" x14ac:dyDescent="0.25">
      <c r="B21" s="31" t="s">
        <v>42</v>
      </c>
      <c r="F21" s="3"/>
      <c r="G21" s="78" t="s">
        <v>55</v>
      </c>
      <c r="H21" s="86"/>
    </row>
    <row r="22" spans="2:8" x14ac:dyDescent="0.25">
      <c r="F22" s="2" t="s">
        <v>0</v>
      </c>
      <c r="G22" s="1"/>
      <c r="H22" s="1"/>
    </row>
  </sheetData>
  <mergeCells count="10">
    <mergeCell ref="G21:H21"/>
    <mergeCell ref="G19:H19"/>
    <mergeCell ref="A3:A4"/>
    <mergeCell ref="B3:B4"/>
    <mergeCell ref="F3:F4"/>
    <mergeCell ref="G3:J3"/>
    <mergeCell ref="K3:K4"/>
    <mergeCell ref="A2:K2"/>
    <mergeCell ref="B1:J1"/>
    <mergeCell ref="C3:E3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view="pageBreakPreview" zoomScale="80" zoomScaleNormal="75" zoomScaleSheetLayoutView="80" workbookViewId="0"/>
  </sheetViews>
  <sheetFormatPr defaultRowHeight="15" x14ac:dyDescent="0.25"/>
  <cols>
    <col min="1" max="1" width="8.42578125" customWidth="1"/>
    <col min="2" max="2" width="29.140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32.28515625" customWidth="1"/>
    <col min="11" max="11" width="54.42578125" customWidth="1"/>
  </cols>
  <sheetData>
    <row r="1" spans="1:11" ht="61.5" customHeight="1" x14ac:dyDescent="0.25">
      <c r="A1" s="27"/>
      <c r="B1" s="88" t="s">
        <v>84</v>
      </c>
      <c r="C1" s="76"/>
      <c r="D1" s="76"/>
      <c r="E1" s="76"/>
      <c r="F1" s="76"/>
      <c r="G1" s="76"/>
      <c r="H1" s="76"/>
      <c r="I1" s="76"/>
      <c r="J1" s="76"/>
      <c r="K1" s="27"/>
    </row>
    <row r="2" spans="1:11" ht="31.5" customHeight="1" x14ac:dyDescent="0.25">
      <c r="A2" s="74" t="s">
        <v>38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33" customHeight="1" x14ac:dyDescent="0.25">
      <c r="A3" s="80" t="s">
        <v>37</v>
      </c>
      <c r="B3" s="80" t="s">
        <v>36</v>
      </c>
      <c r="C3" s="77" t="s">
        <v>35</v>
      </c>
      <c r="D3" s="77"/>
      <c r="E3" s="77"/>
      <c r="F3" s="77" t="s">
        <v>34</v>
      </c>
      <c r="G3" s="77" t="s">
        <v>33</v>
      </c>
      <c r="H3" s="77"/>
      <c r="I3" s="77"/>
      <c r="J3" s="77"/>
      <c r="K3" s="73" t="s">
        <v>32</v>
      </c>
    </row>
    <row r="4" spans="1:11" ht="158.25" customHeight="1" x14ac:dyDescent="0.25">
      <c r="A4" s="80"/>
      <c r="B4" s="80"/>
      <c r="C4" s="26" t="s">
        <v>31</v>
      </c>
      <c r="D4" s="26" t="s">
        <v>30</v>
      </c>
      <c r="E4" s="26" t="s">
        <v>29</v>
      </c>
      <c r="F4" s="77"/>
      <c r="G4" s="25" t="s">
        <v>28</v>
      </c>
      <c r="H4" s="26" t="s">
        <v>26</v>
      </c>
      <c r="I4" s="26" t="s">
        <v>27</v>
      </c>
      <c r="J4" s="26" t="s">
        <v>26</v>
      </c>
      <c r="K4" s="73"/>
    </row>
    <row r="5" spans="1:11" ht="71.25" customHeight="1" x14ac:dyDescent="0.25">
      <c r="A5" s="18">
        <v>1</v>
      </c>
      <c r="B5" s="71" t="s">
        <v>83</v>
      </c>
      <c r="C5" s="15"/>
      <c r="D5" s="15">
        <v>129.5</v>
      </c>
      <c r="E5" s="69" t="s">
        <v>82</v>
      </c>
      <c r="F5" s="13">
        <v>129.5</v>
      </c>
      <c r="G5" s="16"/>
      <c r="H5" s="13"/>
      <c r="I5" s="69" t="s">
        <v>82</v>
      </c>
      <c r="J5" s="13">
        <v>129.5</v>
      </c>
      <c r="K5" s="12"/>
    </row>
    <row r="6" spans="1:11" ht="36" customHeight="1" x14ac:dyDescent="0.25">
      <c r="A6" s="18">
        <v>2</v>
      </c>
      <c r="B6" s="18" t="s">
        <v>81</v>
      </c>
      <c r="C6" s="15"/>
      <c r="D6" s="15">
        <v>80.2</v>
      </c>
      <c r="E6" s="69" t="s">
        <v>79</v>
      </c>
      <c r="F6" s="13">
        <v>80.2</v>
      </c>
      <c r="G6" s="16"/>
      <c r="H6" s="13"/>
      <c r="I6" s="69" t="s">
        <v>79</v>
      </c>
      <c r="J6" s="13">
        <v>80.2</v>
      </c>
      <c r="K6" s="12"/>
    </row>
    <row r="7" spans="1:11" ht="36" customHeight="1" x14ac:dyDescent="0.25">
      <c r="A7" s="18">
        <v>3</v>
      </c>
      <c r="B7" s="71" t="s">
        <v>80</v>
      </c>
      <c r="C7" s="15"/>
      <c r="D7" s="15">
        <v>28.7</v>
      </c>
      <c r="E7" s="69" t="s">
        <v>79</v>
      </c>
      <c r="F7" s="13">
        <v>28.7</v>
      </c>
      <c r="G7" s="16"/>
      <c r="H7" s="13"/>
      <c r="I7" s="69" t="s">
        <v>79</v>
      </c>
      <c r="J7" s="13">
        <v>28.7</v>
      </c>
      <c r="K7" s="12"/>
    </row>
    <row r="8" spans="1:11" ht="36" customHeight="1" x14ac:dyDescent="0.25">
      <c r="A8" s="18">
        <v>4</v>
      </c>
      <c r="B8" s="72" t="s">
        <v>78</v>
      </c>
      <c r="C8" s="15"/>
      <c r="D8" s="15">
        <v>483</v>
      </c>
      <c r="E8" s="69" t="s">
        <v>77</v>
      </c>
      <c r="F8" s="13">
        <v>483</v>
      </c>
      <c r="G8" s="16"/>
      <c r="H8" s="15"/>
      <c r="I8" s="69" t="s">
        <v>77</v>
      </c>
      <c r="J8" s="13">
        <v>483</v>
      </c>
      <c r="K8" s="12"/>
    </row>
    <row r="9" spans="1:11" ht="33.75" customHeight="1" x14ac:dyDescent="0.25">
      <c r="A9" s="18">
        <v>5</v>
      </c>
      <c r="B9" s="18" t="s">
        <v>76</v>
      </c>
      <c r="C9" s="15">
        <v>1663.1</v>
      </c>
      <c r="D9" s="15"/>
      <c r="E9" s="69"/>
      <c r="F9" s="13">
        <v>1663.1</v>
      </c>
      <c r="G9" s="16">
        <v>2210</v>
      </c>
      <c r="H9" s="15">
        <v>107.1</v>
      </c>
      <c r="I9" s="69" t="s">
        <v>75</v>
      </c>
      <c r="J9" s="15"/>
      <c r="K9" s="12"/>
    </row>
    <row r="10" spans="1:11" ht="36" customHeight="1" x14ac:dyDescent="0.25">
      <c r="A10" s="18">
        <v>6</v>
      </c>
      <c r="B10" s="72"/>
      <c r="C10" s="15"/>
      <c r="D10" s="15"/>
      <c r="E10" s="69"/>
      <c r="F10" s="13"/>
      <c r="G10" s="16">
        <v>2240</v>
      </c>
      <c r="H10" s="15">
        <v>10.5</v>
      </c>
      <c r="I10" s="69" t="s">
        <v>74</v>
      </c>
      <c r="J10" s="13"/>
      <c r="K10" s="12"/>
    </row>
    <row r="11" spans="1:11" ht="36" customHeight="1" x14ac:dyDescent="0.25">
      <c r="A11" s="18">
        <v>7</v>
      </c>
      <c r="B11" s="71"/>
      <c r="C11" s="15"/>
      <c r="D11" s="15"/>
      <c r="E11" s="71"/>
      <c r="F11" s="13"/>
      <c r="G11" s="16"/>
      <c r="H11" s="15"/>
      <c r="I11" s="71"/>
      <c r="J11" s="13"/>
      <c r="K11" s="12"/>
    </row>
    <row r="12" spans="1:11" ht="36" customHeight="1" x14ac:dyDescent="0.25">
      <c r="A12" s="18">
        <v>8</v>
      </c>
      <c r="B12" s="18"/>
      <c r="C12" s="15"/>
      <c r="D12" s="15"/>
      <c r="E12" s="69"/>
      <c r="F12" s="13"/>
      <c r="G12" s="16"/>
      <c r="H12" s="15"/>
      <c r="I12" s="69"/>
      <c r="J12" s="13"/>
      <c r="K12" s="12"/>
    </row>
    <row r="13" spans="1:11" ht="39.75" customHeight="1" x14ac:dyDescent="0.25">
      <c r="A13" s="18"/>
      <c r="B13" s="18"/>
      <c r="C13" s="15"/>
      <c r="D13" s="15"/>
      <c r="E13" s="69"/>
      <c r="F13" s="13"/>
      <c r="G13" s="16"/>
      <c r="H13" s="15"/>
      <c r="I13" s="69"/>
      <c r="J13" s="13"/>
      <c r="K13" s="12"/>
    </row>
    <row r="14" spans="1:11" ht="36" customHeight="1" x14ac:dyDescent="0.25">
      <c r="A14" s="18">
        <v>9</v>
      </c>
      <c r="B14" s="18"/>
      <c r="C14" s="15"/>
      <c r="D14" s="15"/>
      <c r="E14" s="69"/>
      <c r="F14" s="13"/>
      <c r="G14" s="16"/>
      <c r="H14" s="15"/>
      <c r="I14" s="70"/>
      <c r="J14" s="13"/>
      <c r="K14" s="12"/>
    </row>
    <row r="15" spans="1:11" ht="36" customHeight="1" x14ac:dyDescent="0.25">
      <c r="A15" s="18">
        <v>10</v>
      </c>
      <c r="B15" s="18"/>
      <c r="C15" s="15"/>
      <c r="D15" s="15"/>
      <c r="E15" s="69"/>
      <c r="F15" s="13"/>
      <c r="G15" s="16"/>
      <c r="H15" s="15"/>
      <c r="I15" s="69"/>
      <c r="J15" s="13"/>
      <c r="K15" s="12"/>
    </row>
    <row r="16" spans="1:11" ht="33.75" customHeight="1" x14ac:dyDescent="0.25">
      <c r="A16" s="11"/>
      <c r="B16" s="10" t="s">
        <v>5</v>
      </c>
      <c r="C16" s="6">
        <v>1663.1</v>
      </c>
      <c r="D16" s="6">
        <v>721.4</v>
      </c>
      <c r="E16" s="7"/>
      <c r="F16" s="9">
        <v>2384.5</v>
      </c>
      <c r="G16" s="8"/>
      <c r="H16" s="6">
        <v>117.6</v>
      </c>
      <c r="I16" s="7"/>
      <c r="J16" s="6">
        <v>721.4</v>
      </c>
      <c r="K16" s="5">
        <v>1563.6</v>
      </c>
    </row>
    <row r="17" spans="2:8" ht="37.5" x14ac:dyDescent="0.25">
      <c r="B17" s="68" t="s">
        <v>73</v>
      </c>
      <c r="D17" s="67"/>
    </row>
    <row r="18" spans="2:8" x14ac:dyDescent="0.25">
      <c r="B18" s="4" t="s">
        <v>72</v>
      </c>
    </row>
    <row r="19" spans="2:8" ht="15.75" x14ac:dyDescent="0.25">
      <c r="B19" s="4"/>
      <c r="F19" s="3"/>
      <c r="G19" s="78" t="s">
        <v>71</v>
      </c>
      <c r="H19" s="79"/>
    </row>
    <row r="20" spans="2:8" x14ac:dyDescent="0.25">
      <c r="B20" s="4" t="s">
        <v>70</v>
      </c>
      <c r="F20" s="2" t="s">
        <v>0</v>
      </c>
      <c r="G20" s="1"/>
      <c r="H20" s="1"/>
    </row>
    <row r="21" spans="2:8" ht="15.75" x14ac:dyDescent="0.25">
      <c r="F21" s="3"/>
      <c r="G21" s="78" t="s">
        <v>69</v>
      </c>
      <c r="H21" s="79"/>
    </row>
    <row r="22" spans="2:8" x14ac:dyDescent="0.25">
      <c r="F22" s="2" t="s">
        <v>0</v>
      </c>
      <c r="G22" s="1"/>
      <c r="H22" s="1"/>
    </row>
  </sheetData>
  <mergeCells count="10">
    <mergeCell ref="K3:K4"/>
    <mergeCell ref="A2:K2"/>
    <mergeCell ref="B1:J1"/>
    <mergeCell ref="C3:E3"/>
    <mergeCell ref="G21:H21"/>
    <mergeCell ref="G19:H19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61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="80" zoomScaleNormal="80" workbookViewId="0">
      <selection activeCell="E12" sqref="E12"/>
    </sheetView>
  </sheetViews>
  <sheetFormatPr defaultRowHeight="15" x14ac:dyDescent="0.25"/>
  <cols>
    <col min="1" max="1" width="7.28515625" style="29" customWidth="1"/>
    <col min="2" max="2" width="24.42578125" style="29" customWidth="1"/>
    <col min="3" max="3" width="16.28515625" style="29" customWidth="1"/>
    <col min="4" max="4" width="13.5703125" style="29" customWidth="1"/>
    <col min="5" max="5" width="18.85546875" style="29" customWidth="1"/>
    <col min="6" max="6" width="15.85546875" style="29" customWidth="1"/>
    <col min="7" max="7" width="16.5703125" style="29" customWidth="1"/>
    <col min="8" max="8" width="14.28515625" style="29" customWidth="1"/>
    <col min="9" max="9" width="22.85546875" style="29" customWidth="1"/>
    <col min="10" max="10" width="14" style="29" customWidth="1"/>
    <col min="11" max="11" width="15.5703125" style="29" customWidth="1"/>
    <col min="12" max="16384" width="9.140625" style="29"/>
  </cols>
  <sheetData>
    <row r="1" spans="1:11" ht="82.15" customHeight="1" x14ac:dyDescent="0.25">
      <c r="A1" s="52"/>
      <c r="B1" s="83" t="s">
        <v>89</v>
      </c>
      <c r="C1" s="84"/>
      <c r="D1" s="84"/>
      <c r="E1" s="84"/>
      <c r="F1" s="84"/>
      <c r="G1" s="84"/>
      <c r="H1" s="84"/>
      <c r="I1" s="84"/>
      <c r="J1" s="84"/>
      <c r="K1" s="52"/>
    </row>
    <row r="2" spans="1:11" ht="31.5" customHeight="1" x14ac:dyDescent="0.25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3" customHeight="1" x14ac:dyDescent="0.25">
      <c r="A3" s="87" t="s">
        <v>37</v>
      </c>
      <c r="B3" s="87" t="s">
        <v>36</v>
      </c>
      <c r="C3" s="85" t="s">
        <v>35</v>
      </c>
      <c r="D3" s="85"/>
      <c r="E3" s="85"/>
      <c r="F3" s="85" t="s">
        <v>34</v>
      </c>
      <c r="G3" s="85" t="s">
        <v>33</v>
      </c>
      <c r="H3" s="85"/>
      <c r="I3" s="85"/>
      <c r="J3" s="85"/>
      <c r="K3" s="81" t="s">
        <v>32</v>
      </c>
    </row>
    <row r="4" spans="1:11" ht="158.25" customHeight="1" x14ac:dyDescent="0.25">
      <c r="A4" s="103"/>
      <c r="B4" s="87"/>
      <c r="C4" s="51" t="s">
        <v>31</v>
      </c>
      <c r="D4" s="51" t="s">
        <v>30</v>
      </c>
      <c r="E4" s="51" t="s">
        <v>29</v>
      </c>
      <c r="F4" s="85"/>
      <c r="G4" s="49" t="s">
        <v>28</v>
      </c>
      <c r="H4" s="51" t="s">
        <v>26</v>
      </c>
      <c r="I4" s="51" t="s">
        <v>27</v>
      </c>
      <c r="J4" s="51" t="s">
        <v>26</v>
      </c>
      <c r="K4" s="81"/>
    </row>
    <row r="5" spans="1:11" ht="15.75" x14ac:dyDescent="0.25">
      <c r="A5" s="102"/>
      <c r="B5" s="101"/>
      <c r="C5" s="96">
        <v>0</v>
      </c>
      <c r="D5" s="96">
        <v>0</v>
      </c>
      <c r="E5" s="100">
        <v>0</v>
      </c>
      <c r="F5" s="99">
        <f>SUM(C5,D5)</f>
        <v>0</v>
      </c>
      <c r="G5" s="98">
        <v>0</v>
      </c>
      <c r="H5" s="96">
        <v>0</v>
      </c>
      <c r="I5" s="97">
        <v>0</v>
      </c>
      <c r="J5" s="96">
        <v>0</v>
      </c>
      <c r="K5" s="95">
        <v>0</v>
      </c>
    </row>
    <row r="6" spans="1:11" ht="15.75" x14ac:dyDescent="0.25">
      <c r="A6" s="38"/>
      <c r="B6" s="94" t="s">
        <v>5</v>
      </c>
      <c r="C6" s="90">
        <f>SUM(C5:C5)</f>
        <v>0</v>
      </c>
      <c r="D6" s="90">
        <f>SUM(D5:D5)</f>
        <v>0</v>
      </c>
      <c r="E6" s="91"/>
      <c r="F6" s="93">
        <f>SUM(C6,D6)</f>
        <v>0</v>
      </c>
      <c r="G6" s="92"/>
      <c r="H6" s="90">
        <f>SUM(H5:H5)</f>
        <v>0</v>
      </c>
      <c r="I6" s="91"/>
      <c r="J6" s="90">
        <f>SUM(J5:J5)</f>
        <v>0</v>
      </c>
      <c r="K6" s="89">
        <f>C6-H6</f>
        <v>0</v>
      </c>
    </row>
    <row r="9" spans="1:11" ht="15.75" x14ac:dyDescent="0.25">
      <c r="B9" s="31" t="s">
        <v>4</v>
      </c>
      <c r="F9" s="3"/>
      <c r="G9" s="78" t="s">
        <v>88</v>
      </c>
      <c r="H9" s="86"/>
    </row>
    <row r="10" spans="1:11" x14ac:dyDescent="0.25">
      <c r="B10" s="31"/>
      <c r="F10" s="2" t="s">
        <v>0</v>
      </c>
      <c r="G10" s="1"/>
      <c r="H10" s="1"/>
    </row>
    <row r="11" spans="1:11" ht="15.75" x14ac:dyDescent="0.25">
      <c r="B11" s="31" t="s">
        <v>42</v>
      </c>
      <c r="F11" s="3"/>
      <c r="G11" s="78" t="s">
        <v>87</v>
      </c>
      <c r="H11" s="86"/>
    </row>
    <row r="12" spans="1:11" x14ac:dyDescent="0.25">
      <c r="F12" s="2" t="s">
        <v>0</v>
      </c>
      <c r="G12" s="1"/>
      <c r="H12" s="1"/>
    </row>
    <row r="14" spans="1:11" x14ac:dyDescent="0.25">
      <c r="B14" s="29" t="s">
        <v>86</v>
      </c>
      <c r="C14" s="29" t="s">
        <v>85</v>
      </c>
    </row>
  </sheetData>
  <mergeCells count="10">
    <mergeCell ref="K3:K4"/>
    <mergeCell ref="A2:K2"/>
    <mergeCell ref="B1:J1"/>
    <mergeCell ref="C3:E3"/>
    <mergeCell ref="G11:H11"/>
    <mergeCell ref="G9:H9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7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zoomScale="80" zoomScaleNormal="80" workbookViewId="0">
      <selection activeCell="F7" sqref="F7"/>
    </sheetView>
  </sheetViews>
  <sheetFormatPr defaultRowHeight="15" x14ac:dyDescent="0.25"/>
  <cols>
    <col min="1" max="1" width="7.28515625" style="29" customWidth="1"/>
    <col min="2" max="2" width="24.42578125" style="29" customWidth="1"/>
    <col min="3" max="3" width="16.28515625" style="29" customWidth="1"/>
    <col min="4" max="4" width="13.5703125" style="29" customWidth="1"/>
    <col min="5" max="5" width="18.85546875" style="29" customWidth="1"/>
    <col min="6" max="6" width="15.85546875" style="29" customWidth="1"/>
    <col min="7" max="7" width="16.5703125" style="29" customWidth="1"/>
    <col min="8" max="8" width="14.28515625" style="29" customWidth="1"/>
    <col min="9" max="9" width="22.85546875" style="29" customWidth="1"/>
    <col min="10" max="10" width="14" style="29" customWidth="1"/>
    <col min="11" max="11" width="15.5703125" style="29" customWidth="1"/>
    <col min="12" max="16384" width="9.140625" style="29"/>
  </cols>
  <sheetData>
    <row r="1" spans="1:11" ht="79.5" customHeight="1" x14ac:dyDescent="0.25">
      <c r="A1" s="52"/>
      <c r="B1" s="83" t="s">
        <v>99</v>
      </c>
      <c r="C1" s="84"/>
      <c r="D1" s="84"/>
      <c r="E1" s="84"/>
      <c r="F1" s="84"/>
      <c r="G1" s="84"/>
      <c r="H1" s="84"/>
      <c r="I1" s="84"/>
      <c r="J1" s="84"/>
      <c r="K1" s="52"/>
    </row>
    <row r="2" spans="1:11" ht="31.5" customHeight="1" x14ac:dyDescent="0.25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3" customHeight="1" x14ac:dyDescent="0.25">
      <c r="A3" s="87" t="s">
        <v>37</v>
      </c>
      <c r="B3" s="87" t="s">
        <v>36</v>
      </c>
      <c r="C3" s="85" t="s">
        <v>35</v>
      </c>
      <c r="D3" s="85"/>
      <c r="E3" s="85"/>
      <c r="F3" s="85" t="s">
        <v>34</v>
      </c>
      <c r="G3" s="85" t="s">
        <v>33</v>
      </c>
      <c r="H3" s="85"/>
      <c r="I3" s="85"/>
      <c r="J3" s="85"/>
      <c r="K3" s="81" t="s">
        <v>32</v>
      </c>
    </row>
    <row r="4" spans="1:11" ht="158.25" customHeight="1" x14ac:dyDescent="0.25">
      <c r="A4" s="87"/>
      <c r="B4" s="87"/>
      <c r="C4" s="51" t="s">
        <v>31</v>
      </c>
      <c r="D4" s="51" t="s">
        <v>30</v>
      </c>
      <c r="E4" s="51" t="s">
        <v>29</v>
      </c>
      <c r="F4" s="85"/>
      <c r="G4" s="49" t="s">
        <v>28</v>
      </c>
      <c r="H4" s="51" t="s">
        <v>26</v>
      </c>
      <c r="I4" s="51" t="s">
        <v>27</v>
      </c>
      <c r="J4" s="51" t="s">
        <v>26</v>
      </c>
      <c r="K4" s="81"/>
    </row>
    <row r="5" spans="1:11" ht="15.75" x14ac:dyDescent="0.25">
      <c r="A5" s="105">
        <v>1</v>
      </c>
      <c r="B5" s="42" t="s">
        <v>98</v>
      </c>
      <c r="C5" s="40"/>
      <c r="D5" s="39">
        <v>103.7</v>
      </c>
      <c r="E5" s="41" t="s">
        <v>97</v>
      </c>
      <c r="F5" s="43">
        <f>SUM(C5,D5)</f>
        <v>103.7</v>
      </c>
      <c r="G5" s="42"/>
      <c r="H5" s="40"/>
      <c r="I5" s="104"/>
      <c r="J5" s="39">
        <v>39.700000000000003</v>
      </c>
      <c r="K5" s="39"/>
    </row>
    <row r="6" spans="1:11" ht="47.25" x14ac:dyDescent="0.25">
      <c r="A6" s="105">
        <v>2</v>
      </c>
      <c r="B6" s="41" t="s">
        <v>96</v>
      </c>
      <c r="C6" s="40"/>
      <c r="D6" s="39">
        <v>0.3</v>
      </c>
      <c r="E6" s="41" t="s">
        <v>95</v>
      </c>
      <c r="F6" s="43">
        <f>SUM(C6,D6)</f>
        <v>0.3</v>
      </c>
      <c r="G6" s="42"/>
      <c r="H6" s="40"/>
      <c r="I6" s="104"/>
      <c r="J6" s="40"/>
      <c r="K6" s="39"/>
    </row>
    <row r="7" spans="1:11" ht="47.25" x14ac:dyDescent="0.25">
      <c r="A7" s="105">
        <v>3</v>
      </c>
      <c r="B7" s="41" t="s">
        <v>94</v>
      </c>
      <c r="C7" s="40"/>
      <c r="D7" s="39">
        <v>194.3</v>
      </c>
      <c r="E7" s="41" t="s">
        <v>93</v>
      </c>
      <c r="F7" s="43">
        <f>SUM(C7,D7)</f>
        <v>194.3</v>
      </c>
      <c r="G7" s="42"/>
      <c r="H7" s="40"/>
      <c r="I7" s="104"/>
      <c r="J7" s="40"/>
      <c r="K7" s="39"/>
    </row>
    <row r="8" spans="1:11" ht="47.25" x14ac:dyDescent="0.25">
      <c r="A8" s="44">
        <v>4</v>
      </c>
      <c r="B8" s="42" t="s">
        <v>45</v>
      </c>
      <c r="C8" s="39">
        <v>22.7</v>
      </c>
      <c r="D8" s="40"/>
      <c r="E8" s="41"/>
      <c r="F8" s="43">
        <f>SUM(C8,D8)</f>
        <v>22.7</v>
      </c>
      <c r="G8" s="104" t="s">
        <v>92</v>
      </c>
      <c r="H8" s="39">
        <v>10.3</v>
      </c>
      <c r="I8" s="104"/>
      <c r="J8" s="40"/>
      <c r="K8" s="39"/>
    </row>
    <row r="9" spans="1:11" ht="15.75" x14ac:dyDescent="0.25">
      <c r="A9" s="44"/>
      <c r="B9" s="42"/>
      <c r="C9" s="40"/>
      <c r="D9" s="40"/>
      <c r="E9" s="41"/>
      <c r="F9" s="43">
        <f>SUM(C9,D9)</f>
        <v>0</v>
      </c>
      <c r="G9" s="42"/>
      <c r="H9" s="40"/>
      <c r="I9" s="104"/>
      <c r="J9" s="40"/>
      <c r="K9" s="39"/>
    </row>
    <row r="10" spans="1:11" ht="15.75" x14ac:dyDescent="0.25">
      <c r="A10" s="44"/>
      <c r="B10" s="42"/>
      <c r="C10" s="40"/>
      <c r="D10" s="40"/>
      <c r="E10" s="41"/>
      <c r="F10" s="43">
        <f>SUM(C10,D10)</f>
        <v>0</v>
      </c>
      <c r="G10" s="42"/>
      <c r="H10" s="40"/>
      <c r="I10" s="41"/>
      <c r="J10" s="40"/>
      <c r="K10" s="39"/>
    </row>
    <row r="11" spans="1:11" ht="15.75" x14ac:dyDescent="0.25">
      <c r="A11" s="44"/>
      <c r="B11" s="42"/>
      <c r="C11" s="40"/>
      <c r="D11" s="40"/>
      <c r="E11" s="41"/>
      <c r="F11" s="43">
        <f>SUM(C11,D11)</f>
        <v>0</v>
      </c>
      <c r="G11" s="45"/>
      <c r="H11" s="40"/>
      <c r="I11" s="41"/>
      <c r="J11" s="40"/>
      <c r="K11" s="39"/>
    </row>
    <row r="12" spans="1:11" ht="15.75" x14ac:dyDescent="0.25">
      <c r="A12" s="44"/>
      <c r="B12" s="42"/>
      <c r="C12" s="40"/>
      <c r="D12" s="40"/>
      <c r="E12" s="41"/>
      <c r="F12" s="43">
        <f>SUM(C12,D12)</f>
        <v>0</v>
      </c>
      <c r="G12" s="45"/>
      <c r="H12" s="40"/>
      <c r="I12" s="41"/>
      <c r="J12" s="40"/>
      <c r="K12" s="39"/>
    </row>
    <row r="13" spans="1:11" ht="15.75" x14ac:dyDescent="0.25">
      <c r="A13" s="45"/>
      <c r="B13" s="42"/>
      <c r="C13" s="40"/>
      <c r="D13" s="40"/>
      <c r="E13" s="41"/>
      <c r="F13" s="43">
        <f>SUM(C13,D13)</f>
        <v>0</v>
      </c>
      <c r="G13" s="42"/>
      <c r="H13" s="40"/>
      <c r="I13" s="41"/>
      <c r="J13" s="40"/>
      <c r="K13" s="39"/>
    </row>
    <row r="14" spans="1:11" ht="15" customHeight="1" x14ac:dyDescent="0.25">
      <c r="A14" s="45"/>
      <c r="B14" s="42"/>
      <c r="C14" s="40"/>
      <c r="D14" s="40"/>
      <c r="E14" s="41"/>
      <c r="F14" s="43">
        <f>SUM(C14,D14)</f>
        <v>0</v>
      </c>
      <c r="G14" s="42"/>
      <c r="H14" s="40"/>
      <c r="I14" s="41"/>
      <c r="J14" s="40"/>
      <c r="K14" s="39"/>
    </row>
    <row r="15" spans="1:11" ht="15.75" x14ac:dyDescent="0.25">
      <c r="A15" s="44"/>
      <c r="B15" s="42"/>
      <c r="C15" s="40"/>
      <c r="D15" s="40"/>
      <c r="E15" s="41"/>
      <c r="F15" s="43">
        <f>SUM(C15,D15)</f>
        <v>0</v>
      </c>
      <c r="G15" s="42"/>
      <c r="H15" s="40"/>
      <c r="I15" s="41"/>
      <c r="J15" s="40"/>
      <c r="K15" s="39"/>
    </row>
    <row r="16" spans="1:11" ht="15.75" x14ac:dyDescent="0.25">
      <c r="A16" s="44"/>
      <c r="B16" s="42"/>
      <c r="C16" s="40"/>
      <c r="D16" s="40"/>
      <c r="E16" s="41"/>
      <c r="F16" s="43">
        <f>SUM(C16,D16)</f>
        <v>0</v>
      </c>
      <c r="G16" s="42"/>
      <c r="H16" s="40"/>
      <c r="I16" s="41"/>
      <c r="J16" s="40"/>
      <c r="K16" s="39"/>
    </row>
    <row r="17" spans="1:11" ht="15.75" x14ac:dyDescent="0.25">
      <c r="A17" s="44"/>
      <c r="B17" s="42"/>
      <c r="C17" s="40"/>
      <c r="D17" s="40"/>
      <c r="E17" s="41"/>
      <c r="F17" s="43">
        <f>SUM(C17,D17)</f>
        <v>0</v>
      </c>
      <c r="G17" s="42"/>
      <c r="H17" s="40"/>
      <c r="I17" s="41"/>
      <c r="J17" s="40"/>
      <c r="K17" s="39"/>
    </row>
    <row r="18" spans="1:11" ht="15.75" x14ac:dyDescent="0.25">
      <c r="A18" s="44"/>
      <c r="B18" s="42"/>
      <c r="C18" s="40"/>
      <c r="D18" s="40"/>
      <c r="E18" s="41"/>
      <c r="F18" s="43">
        <f>SUM(C18,D18)</f>
        <v>0</v>
      </c>
      <c r="G18" s="42"/>
      <c r="H18" s="40"/>
      <c r="I18" s="41"/>
      <c r="J18" s="40"/>
      <c r="K18" s="39"/>
    </row>
    <row r="19" spans="1:11" ht="15.75" x14ac:dyDescent="0.25">
      <c r="A19" s="44"/>
      <c r="B19" s="42"/>
      <c r="C19" s="40"/>
      <c r="D19" s="40"/>
      <c r="E19" s="41"/>
      <c r="F19" s="43">
        <f>SUM(C19,D19)</f>
        <v>0</v>
      </c>
      <c r="G19" s="42"/>
      <c r="H19" s="40"/>
      <c r="I19" s="41"/>
      <c r="J19" s="40"/>
      <c r="K19" s="39"/>
    </row>
    <row r="20" spans="1:11" ht="15.75" x14ac:dyDescent="0.25">
      <c r="A20" s="44"/>
      <c r="B20" s="42"/>
      <c r="C20" s="40"/>
      <c r="D20" s="40"/>
      <c r="E20" s="41"/>
      <c r="F20" s="43">
        <f>SUM(C20,D20)</f>
        <v>0</v>
      </c>
      <c r="G20" s="42"/>
      <c r="H20" s="40"/>
      <c r="I20" s="41"/>
      <c r="J20" s="40"/>
      <c r="K20" s="39"/>
    </row>
    <row r="21" spans="1:11" ht="15.75" x14ac:dyDescent="0.25">
      <c r="A21" s="44"/>
      <c r="B21" s="42"/>
      <c r="C21" s="40"/>
      <c r="D21" s="40"/>
      <c r="E21" s="41"/>
      <c r="F21" s="43">
        <f>SUM(C21,D21)</f>
        <v>0</v>
      </c>
      <c r="G21" s="42"/>
      <c r="H21" s="40"/>
      <c r="I21" s="41"/>
      <c r="J21" s="40"/>
      <c r="K21" s="39"/>
    </row>
    <row r="22" spans="1:11" ht="15.75" x14ac:dyDescent="0.25">
      <c r="A22" s="44"/>
      <c r="B22" s="42"/>
      <c r="C22" s="40"/>
      <c r="D22" s="40"/>
      <c r="E22" s="41"/>
      <c r="F22" s="43">
        <f>SUM(C22,D22)</f>
        <v>0</v>
      </c>
      <c r="G22" s="42"/>
      <c r="H22" s="40"/>
      <c r="I22" s="41"/>
      <c r="J22" s="40"/>
      <c r="K22" s="39"/>
    </row>
    <row r="23" spans="1:11" ht="15.75" x14ac:dyDescent="0.25">
      <c r="A23" s="45"/>
      <c r="B23" s="42"/>
      <c r="C23" s="40"/>
      <c r="D23" s="40"/>
      <c r="E23" s="41"/>
      <c r="F23" s="43">
        <f>SUM(C23,D23)</f>
        <v>0</v>
      </c>
      <c r="G23" s="42"/>
      <c r="H23" s="40"/>
      <c r="I23" s="41"/>
      <c r="J23" s="40"/>
      <c r="K23" s="39"/>
    </row>
    <row r="24" spans="1:11" ht="15.75" x14ac:dyDescent="0.25">
      <c r="A24" s="45"/>
      <c r="B24" s="42"/>
      <c r="C24" s="40"/>
      <c r="D24" s="40"/>
      <c r="E24" s="41"/>
      <c r="F24" s="43">
        <f>SUM(C24,D24)</f>
        <v>0</v>
      </c>
      <c r="G24" s="42"/>
      <c r="H24" s="40"/>
      <c r="I24" s="41"/>
      <c r="J24" s="40"/>
      <c r="K24" s="39"/>
    </row>
    <row r="25" spans="1:11" ht="15.75" x14ac:dyDescent="0.25">
      <c r="A25" s="44"/>
      <c r="B25" s="42"/>
      <c r="C25" s="40"/>
      <c r="D25" s="40"/>
      <c r="E25" s="41"/>
      <c r="F25" s="43">
        <f>SUM(C25,D25)</f>
        <v>0</v>
      </c>
      <c r="G25" s="42"/>
      <c r="H25" s="40"/>
      <c r="I25" s="41"/>
      <c r="J25" s="40"/>
      <c r="K25" s="39"/>
    </row>
    <row r="26" spans="1:11" ht="15.75" x14ac:dyDescent="0.25">
      <c r="A26" s="44"/>
      <c r="B26" s="42"/>
      <c r="C26" s="40"/>
      <c r="D26" s="40"/>
      <c r="E26" s="41"/>
      <c r="F26" s="43">
        <f>SUM(C26,D26)</f>
        <v>0</v>
      </c>
      <c r="G26" s="42"/>
      <c r="H26" s="40"/>
      <c r="I26" s="41"/>
      <c r="J26" s="40"/>
      <c r="K26" s="39"/>
    </row>
    <row r="27" spans="1:11" ht="15.75" x14ac:dyDescent="0.25">
      <c r="A27" s="44"/>
      <c r="B27" s="42"/>
      <c r="C27" s="40"/>
      <c r="D27" s="40"/>
      <c r="E27" s="41"/>
      <c r="F27" s="43">
        <f>SUM(C27,D27)</f>
        <v>0</v>
      </c>
      <c r="G27" s="42"/>
      <c r="H27" s="40"/>
      <c r="I27" s="41"/>
      <c r="J27" s="40"/>
      <c r="K27" s="39"/>
    </row>
    <row r="28" spans="1:11" ht="15.75" x14ac:dyDescent="0.25">
      <c r="A28" s="44"/>
      <c r="B28" s="42"/>
      <c r="C28" s="40"/>
      <c r="D28" s="40"/>
      <c r="E28" s="41"/>
      <c r="F28" s="43">
        <f>SUM(C28,D28)</f>
        <v>0</v>
      </c>
      <c r="G28" s="42"/>
      <c r="H28" s="40"/>
      <c r="I28" s="41"/>
      <c r="J28" s="40"/>
      <c r="K28" s="39"/>
    </row>
    <row r="29" spans="1:11" ht="15.75" x14ac:dyDescent="0.25">
      <c r="A29" s="44"/>
      <c r="B29" s="42"/>
      <c r="C29" s="40"/>
      <c r="D29" s="40"/>
      <c r="E29" s="41"/>
      <c r="F29" s="43">
        <f>SUM(C29,D29)</f>
        <v>0</v>
      </c>
      <c r="G29" s="42"/>
      <c r="H29" s="40"/>
      <c r="I29" s="41"/>
      <c r="J29" s="40"/>
      <c r="K29" s="39"/>
    </row>
    <row r="30" spans="1:11" ht="15.75" x14ac:dyDescent="0.25">
      <c r="A30" s="44"/>
      <c r="B30" s="42"/>
      <c r="C30" s="40"/>
      <c r="D30" s="40"/>
      <c r="E30" s="41"/>
      <c r="F30" s="43">
        <f>SUM(C30,D30)</f>
        <v>0</v>
      </c>
      <c r="G30" s="42"/>
      <c r="H30" s="40"/>
      <c r="I30" s="41"/>
      <c r="J30" s="40"/>
      <c r="K30" s="39"/>
    </row>
    <row r="31" spans="1:11" ht="15.75" x14ac:dyDescent="0.25">
      <c r="A31" s="44"/>
      <c r="B31" s="42"/>
      <c r="C31" s="40"/>
      <c r="D31" s="40"/>
      <c r="E31" s="41"/>
      <c r="F31" s="43">
        <f>SUM(C31,D31)</f>
        <v>0</v>
      </c>
      <c r="G31" s="42"/>
      <c r="H31" s="40"/>
      <c r="I31" s="41"/>
      <c r="J31" s="40"/>
      <c r="K31" s="39"/>
    </row>
    <row r="32" spans="1:11" ht="15.75" x14ac:dyDescent="0.25">
      <c r="A32" s="44"/>
      <c r="B32" s="42"/>
      <c r="C32" s="40"/>
      <c r="D32" s="40"/>
      <c r="E32" s="41"/>
      <c r="F32" s="43">
        <f>SUM(C32,D32)</f>
        <v>0</v>
      </c>
      <c r="G32" s="42"/>
      <c r="H32" s="40"/>
      <c r="I32" s="41"/>
      <c r="J32" s="40"/>
      <c r="K32" s="39"/>
    </row>
    <row r="33" spans="1:11" ht="15.75" x14ac:dyDescent="0.25">
      <c r="A33" s="45"/>
      <c r="B33" s="42"/>
      <c r="C33" s="40"/>
      <c r="D33" s="40"/>
      <c r="E33" s="41"/>
      <c r="F33" s="43">
        <f>SUM(C33,D33)</f>
        <v>0</v>
      </c>
      <c r="G33" s="42"/>
      <c r="H33" s="40"/>
      <c r="I33" s="41"/>
      <c r="J33" s="40"/>
      <c r="K33" s="39"/>
    </row>
    <row r="34" spans="1:11" ht="15.75" x14ac:dyDescent="0.25">
      <c r="A34" s="45"/>
      <c r="B34" s="42"/>
      <c r="C34" s="40"/>
      <c r="D34" s="40"/>
      <c r="E34" s="41"/>
      <c r="F34" s="43">
        <f>SUM(C34,D34)</f>
        <v>0</v>
      </c>
      <c r="G34" s="42"/>
      <c r="H34" s="40"/>
      <c r="I34" s="41"/>
      <c r="J34" s="40"/>
      <c r="K34" s="39"/>
    </row>
    <row r="35" spans="1:11" ht="15.75" x14ac:dyDescent="0.25">
      <c r="A35" s="44"/>
      <c r="B35" s="42"/>
      <c r="C35" s="40"/>
      <c r="D35" s="40"/>
      <c r="E35" s="41"/>
      <c r="F35" s="43">
        <f>SUM(C35,D35)</f>
        <v>0</v>
      </c>
      <c r="G35" s="42"/>
      <c r="H35" s="40"/>
      <c r="I35" s="41"/>
      <c r="J35" s="40"/>
      <c r="K35" s="39"/>
    </row>
    <row r="36" spans="1:11" ht="15.75" x14ac:dyDescent="0.25">
      <c r="A36" s="44"/>
      <c r="B36" s="42"/>
      <c r="C36" s="40"/>
      <c r="D36" s="40"/>
      <c r="E36" s="41"/>
      <c r="F36" s="43">
        <f>SUM(C36,D36)</f>
        <v>0</v>
      </c>
      <c r="G36" s="42"/>
      <c r="H36" s="40"/>
      <c r="I36" s="41"/>
      <c r="J36" s="40"/>
      <c r="K36" s="39"/>
    </row>
    <row r="37" spans="1:11" ht="15.75" x14ac:dyDescent="0.25">
      <c r="A37" s="44"/>
      <c r="B37" s="42"/>
      <c r="C37" s="40"/>
      <c r="D37" s="40"/>
      <c r="E37" s="41"/>
      <c r="F37" s="43">
        <f>SUM(C37,D37)</f>
        <v>0</v>
      </c>
      <c r="G37" s="42"/>
      <c r="H37" s="40"/>
      <c r="I37" s="41"/>
      <c r="J37" s="40"/>
      <c r="K37" s="39"/>
    </row>
    <row r="38" spans="1:11" ht="15.75" x14ac:dyDescent="0.25">
      <c r="A38" s="44"/>
      <c r="B38" s="42"/>
      <c r="C38" s="40"/>
      <c r="D38" s="40"/>
      <c r="E38" s="41"/>
      <c r="F38" s="43">
        <f>SUM(C38,D38)</f>
        <v>0</v>
      </c>
      <c r="G38" s="42"/>
      <c r="H38" s="40"/>
      <c r="I38" s="41"/>
      <c r="J38" s="40"/>
      <c r="K38" s="39"/>
    </row>
    <row r="39" spans="1:11" ht="15.75" x14ac:dyDescent="0.25">
      <c r="A39" s="44"/>
      <c r="B39" s="42"/>
      <c r="C39" s="40"/>
      <c r="D39" s="40"/>
      <c r="E39" s="41"/>
      <c r="F39" s="43">
        <f>SUM(C39,D39)</f>
        <v>0</v>
      </c>
      <c r="G39" s="42"/>
      <c r="H39" s="40"/>
      <c r="I39" s="41"/>
      <c r="J39" s="40"/>
      <c r="K39" s="39"/>
    </row>
    <row r="40" spans="1:11" ht="15.75" x14ac:dyDescent="0.25">
      <c r="A40" s="44"/>
      <c r="B40" s="42"/>
      <c r="C40" s="40"/>
      <c r="D40" s="40"/>
      <c r="E40" s="41"/>
      <c r="F40" s="43">
        <f>SUM(C40,D40)</f>
        <v>0</v>
      </c>
      <c r="G40" s="42"/>
      <c r="H40" s="40"/>
      <c r="I40" s="41"/>
      <c r="J40" s="40"/>
      <c r="K40" s="39"/>
    </row>
    <row r="41" spans="1:11" ht="15.75" x14ac:dyDescent="0.25">
      <c r="A41" s="44"/>
      <c r="B41" s="42"/>
      <c r="C41" s="40"/>
      <c r="D41" s="40"/>
      <c r="E41" s="41"/>
      <c r="F41" s="43">
        <f>SUM(C41,D41)</f>
        <v>0</v>
      </c>
      <c r="G41" s="42"/>
      <c r="H41" s="40"/>
      <c r="I41" s="41"/>
      <c r="J41" s="40"/>
      <c r="K41" s="39"/>
    </row>
    <row r="42" spans="1:11" ht="15.75" x14ac:dyDescent="0.25">
      <c r="A42" s="44"/>
      <c r="B42" s="42"/>
      <c r="C42" s="40"/>
      <c r="D42" s="40"/>
      <c r="E42" s="41"/>
      <c r="F42" s="43">
        <f>SUM(C42,D42)</f>
        <v>0</v>
      </c>
      <c r="G42" s="42"/>
      <c r="H42" s="40"/>
      <c r="I42" s="41"/>
      <c r="J42" s="40"/>
      <c r="K42" s="39"/>
    </row>
    <row r="43" spans="1:11" ht="15.75" x14ac:dyDescent="0.25">
      <c r="A43" s="45"/>
      <c r="B43" s="42"/>
      <c r="C43" s="40"/>
      <c r="D43" s="40"/>
      <c r="E43" s="41"/>
      <c r="F43" s="43">
        <f>SUM(C43,D43)</f>
        <v>0</v>
      </c>
      <c r="G43" s="42"/>
      <c r="H43" s="40"/>
      <c r="I43" s="41"/>
      <c r="J43" s="40"/>
      <c r="K43" s="39"/>
    </row>
    <row r="44" spans="1:11" ht="15.75" x14ac:dyDescent="0.25">
      <c r="A44" s="45"/>
      <c r="B44" s="42"/>
      <c r="C44" s="40"/>
      <c r="D44" s="40"/>
      <c r="E44" s="41"/>
      <c r="F44" s="43">
        <f>SUM(C44,D44)</f>
        <v>0</v>
      </c>
      <c r="G44" s="42"/>
      <c r="H44" s="40"/>
      <c r="I44" s="41"/>
      <c r="J44" s="40"/>
      <c r="K44" s="39"/>
    </row>
    <row r="45" spans="1:11" ht="15.75" x14ac:dyDescent="0.25">
      <c r="A45" s="57"/>
      <c r="B45" s="38"/>
      <c r="C45" s="55"/>
      <c r="D45" s="55"/>
      <c r="E45" s="41"/>
      <c r="F45" s="43">
        <f>SUM(C45,D45)</f>
        <v>0</v>
      </c>
      <c r="G45" s="42"/>
      <c r="H45" s="55"/>
      <c r="I45" s="56"/>
      <c r="J45" s="55"/>
      <c r="K45" s="39"/>
    </row>
    <row r="46" spans="1:11" ht="15.75" x14ac:dyDescent="0.25">
      <c r="A46" s="57"/>
      <c r="B46" s="38"/>
      <c r="C46" s="55"/>
      <c r="D46" s="55"/>
      <c r="E46" s="56"/>
      <c r="F46" s="43">
        <f>SUM(C46,D46)</f>
        <v>0</v>
      </c>
      <c r="G46" s="38"/>
      <c r="H46" s="55"/>
      <c r="I46" s="56"/>
      <c r="J46" s="55"/>
      <c r="K46" s="39"/>
    </row>
    <row r="47" spans="1:11" ht="15.75" x14ac:dyDescent="0.25">
      <c r="A47" s="57"/>
      <c r="B47" s="38"/>
      <c r="C47" s="55"/>
      <c r="D47" s="55"/>
      <c r="E47" s="56"/>
      <c r="F47" s="43">
        <f>SUM(C47,D47)</f>
        <v>0</v>
      </c>
      <c r="G47" s="38"/>
      <c r="H47" s="55"/>
      <c r="I47" s="56"/>
      <c r="J47" s="55"/>
      <c r="K47" s="39"/>
    </row>
    <row r="48" spans="1:11" ht="15.75" x14ac:dyDescent="0.25">
      <c r="A48" s="38"/>
      <c r="B48" s="37" t="s">
        <v>5</v>
      </c>
      <c r="C48" s="33">
        <f>SUM(C5:C47)</f>
        <v>22.7</v>
      </c>
      <c r="D48" s="33">
        <f>SUM(D5:D47)</f>
        <v>298.3</v>
      </c>
      <c r="E48" s="56"/>
      <c r="F48" s="36">
        <f>SUM(C48,D48)</f>
        <v>321</v>
      </c>
      <c r="G48" s="38"/>
      <c r="H48" s="33">
        <f>SUM(H5:H47)</f>
        <v>10.3</v>
      </c>
      <c r="I48" s="34"/>
      <c r="J48" s="33">
        <f>SUM(J5:J47)</f>
        <v>39.700000000000003</v>
      </c>
      <c r="K48" s="32">
        <f>C48-H48</f>
        <v>12.399999999999999</v>
      </c>
    </row>
    <row r="49" spans="2:8" ht="15.75" x14ac:dyDescent="0.25">
      <c r="E49" s="34"/>
      <c r="G49" s="35"/>
    </row>
    <row r="51" spans="2:8" x14ac:dyDescent="0.25">
      <c r="B51" s="31" t="s">
        <v>57</v>
      </c>
      <c r="F51" s="3"/>
      <c r="H51" s="30" t="s">
        <v>91</v>
      </c>
    </row>
    <row r="52" spans="2:8" ht="15.75" x14ac:dyDescent="0.25">
      <c r="B52" s="31"/>
      <c r="F52" s="2" t="s">
        <v>0</v>
      </c>
      <c r="G52" s="28"/>
      <c r="H52" s="1"/>
    </row>
    <row r="53" spans="2:8" x14ac:dyDescent="0.25">
      <c r="B53" s="31" t="s">
        <v>42</v>
      </c>
      <c r="F53" s="3"/>
      <c r="G53" s="1"/>
      <c r="H53" s="30" t="s">
        <v>90</v>
      </c>
    </row>
    <row r="54" spans="2:8" ht="15.75" x14ac:dyDescent="0.25">
      <c r="F54" s="2" t="s">
        <v>0</v>
      </c>
      <c r="G54" s="28"/>
      <c r="H54" s="1"/>
    </row>
    <row r="55" spans="2:8" x14ac:dyDescent="0.25">
      <c r="G55" s="1"/>
    </row>
  </sheetData>
  <mergeCells count="8">
    <mergeCell ref="K3:K4"/>
    <mergeCell ref="A2:K2"/>
    <mergeCell ref="B1:J1"/>
    <mergeCell ref="C3:E3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zoomScale="80" zoomScaleNormal="80" workbookViewId="0">
      <selection activeCell="E8" sqref="E8"/>
    </sheetView>
  </sheetViews>
  <sheetFormatPr defaultRowHeight="15" x14ac:dyDescent="0.25"/>
  <cols>
    <col min="1" max="1" width="7.28515625" style="29" customWidth="1"/>
    <col min="2" max="2" width="24.42578125" style="29" customWidth="1"/>
    <col min="3" max="3" width="16.28515625" style="29" customWidth="1"/>
    <col min="4" max="4" width="13.5703125" style="29" customWidth="1"/>
    <col min="5" max="5" width="18.85546875" style="29" customWidth="1"/>
    <col min="6" max="6" width="15.85546875" style="29" customWidth="1"/>
    <col min="7" max="7" width="16.5703125" style="29" customWidth="1"/>
    <col min="8" max="8" width="14.28515625" style="29" customWidth="1"/>
    <col min="9" max="9" width="22.85546875" style="29" customWidth="1"/>
    <col min="10" max="10" width="14" style="29" customWidth="1"/>
    <col min="11" max="11" width="15.5703125" style="29" customWidth="1"/>
    <col min="12" max="16384" width="9.140625" style="29"/>
  </cols>
  <sheetData>
    <row r="1" spans="1:11" ht="61.5" customHeight="1" x14ac:dyDescent="0.25">
      <c r="A1" s="52"/>
      <c r="B1" s="83" t="s">
        <v>104</v>
      </c>
      <c r="C1" s="84"/>
      <c r="D1" s="84"/>
      <c r="E1" s="84"/>
      <c r="F1" s="84"/>
      <c r="G1" s="84"/>
      <c r="H1" s="84"/>
      <c r="I1" s="84"/>
      <c r="J1" s="84"/>
      <c r="K1" s="52"/>
    </row>
    <row r="2" spans="1:11" ht="31.5" customHeight="1" x14ac:dyDescent="0.25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3" customHeight="1" x14ac:dyDescent="0.25">
      <c r="A3" s="87" t="s">
        <v>37</v>
      </c>
      <c r="B3" s="87" t="s">
        <v>36</v>
      </c>
      <c r="C3" s="85" t="s">
        <v>35</v>
      </c>
      <c r="D3" s="85"/>
      <c r="E3" s="85"/>
      <c r="F3" s="85" t="s">
        <v>34</v>
      </c>
      <c r="G3" s="85" t="s">
        <v>33</v>
      </c>
      <c r="H3" s="85"/>
      <c r="I3" s="85"/>
      <c r="J3" s="85"/>
      <c r="K3" s="81" t="s">
        <v>32</v>
      </c>
    </row>
    <row r="4" spans="1:11" ht="158.25" customHeight="1" x14ac:dyDescent="0.25">
      <c r="A4" s="87"/>
      <c r="B4" s="87"/>
      <c r="C4" s="51" t="s">
        <v>31</v>
      </c>
      <c r="D4" s="51" t="s">
        <v>30</v>
      </c>
      <c r="E4" s="51" t="s">
        <v>29</v>
      </c>
      <c r="F4" s="85"/>
      <c r="G4" s="49" t="s">
        <v>28</v>
      </c>
      <c r="H4" s="51" t="s">
        <v>26</v>
      </c>
      <c r="I4" s="51" t="s">
        <v>27</v>
      </c>
      <c r="J4" s="51" t="s">
        <v>26</v>
      </c>
      <c r="K4" s="81"/>
    </row>
    <row r="5" spans="1:11" ht="15.75" x14ac:dyDescent="0.25">
      <c r="A5" s="44"/>
      <c r="B5" s="42"/>
      <c r="C5" s="40"/>
      <c r="D5" s="40"/>
      <c r="E5" s="41"/>
      <c r="F5" s="43">
        <f>SUM(C5,D5)</f>
        <v>0</v>
      </c>
      <c r="G5" s="42"/>
      <c r="H5" s="40"/>
      <c r="I5" s="104"/>
      <c r="J5" s="40"/>
      <c r="K5" s="39"/>
    </row>
    <row r="6" spans="1:11" ht="15.75" x14ac:dyDescent="0.25">
      <c r="A6" s="44"/>
      <c r="B6" s="42"/>
      <c r="C6" s="40"/>
      <c r="D6" s="40"/>
      <c r="E6" s="41"/>
      <c r="F6" s="43">
        <f>SUM(C6,D6)</f>
        <v>0</v>
      </c>
      <c r="G6" s="42"/>
      <c r="H6" s="40"/>
      <c r="I6" s="104"/>
      <c r="J6" s="40"/>
      <c r="K6" s="39"/>
    </row>
    <row r="7" spans="1:11" ht="15.75" x14ac:dyDescent="0.25">
      <c r="A7" s="44"/>
      <c r="B7" s="42"/>
      <c r="C7" s="40"/>
      <c r="D7" s="40"/>
      <c r="E7" s="41"/>
      <c r="F7" s="43">
        <f>SUM(C7,D7)</f>
        <v>0</v>
      </c>
      <c r="G7" s="42"/>
      <c r="H7" s="40"/>
      <c r="I7" s="104"/>
      <c r="J7" s="40"/>
      <c r="K7" s="39"/>
    </row>
    <row r="8" spans="1:11" ht="15.75" x14ac:dyDescent="0.25">
      <c r="A8" s="44"/>
      <c r="B8" s="42"/>
      <c r="C8" s="40"/>
      <c r="D8" s="40"/>
      <c r="E8" s="41"/>
      <c r="F8" s="43">
        <f>SUM(C8,D8)</f>
        <v>0</v>
      </c>
      <c r="G8" s="42"/>
      <c r="H8" s="40"/>
      <c r="I8" s="104"/>
      <c r="J8" s="40"/>
      <c r="K8" s="39"/>
    </row>
    <row r="9" spans="1:11" ht="15.75" x14ac:dyDescent="0.25">
      <c r="A9" s="44"/>
      <c r="B9" s="42"/>
      <c r="C9" s="40"/>
      <c r="D9" s="40"/>
      <c r="E9" s="41"/>
      <c r="F9" s="43">
        <f>SUM(C9,D9)</f>
        <v>0</v>
      </c>
      <c r="G9" s="42"/>
      <c r="H9" s="40"/>
      <c r="I9" s="104"/>
      <c r="J9" s="40"/>
      <c r="K9" s="39"/>
    </row>
    <row r="10" spans="1:11" ht="15.75" hidden="1" x14ac:dyDescent="0.25">
      <c r="A10" s="44"/>
      <c r="B10" s="42"/>
      <c r="C10" s="40"/>
      <c r="D10" s="40"/>
      <c r="E10" s="41"/>
      <c r="F10" s="43">
        <f>SUM(C10,D10)</f>
        <v>0</v>
      </c>
      <c r="G10" s="45"/>
      <c r="H10" s="40"/>
      <c r="I10" s="41"/>
      <c r="J10" s="40"/>
      <c r="K10" s="39"/>
    </row>
    <row r="11" spans="1:11" ht="15.75" x14ac:dyDescent="0.25">
      <c r="A11" s="44"/>
      <c r="B11" s="42"/>
      <c r="C11" s="40"/>
      <c r="D11" s="40"/>
      <c r="E11" s="41"/>
      <c r="F11" s="43">
        <f>SUM(C11,D11)</f>
        <v>0</v>
      </c>
      <c r="G11" s="45"/>
      <c r="H11" s="40"/>
      <c r="I11" s="41"/>
      <c r="J11" s="40"/>
      <c r="K11" s="39"/>
    </row>
    <row r="12" spans="1:11" ht="15.75" x14ac:dyDescent="0.25">
      <c r="A12" s="44"/>
      <c r="B12" s="42"/>
      <c r="C12" s="40"/>
      <c r="D12" s="40"/>
      <c r="E12" s="41"/>
      <c r="F12" s="43">
        <f>SUM(C12,D12)</f>
        <v>0</v>
      </c>
      <c r="G12" s="42"/>
      <c r="H12" s="40"/>
      <c r="I12" s="41"/>
      <c r="J12" s="40"/>
      <c r="K12" s="39"/>
    </row>
    <row r="13" spans="1:11" ht="15.75" x14ac:dyDescent="0.25">
      <c r="A13" s="45"/>
      <c r="B13" s="42"/>
      <c r="C13" s="40"/>
      <c r="D13" s="40"/>
      <c r="E13" s="41"/>
      <c r="F13" s="43">
        <f>SUM(C13,D13)</f>
        <v>0</v>
      </c>
      <c r="G13" s="42"/>
      <c r="H13" s="40"/>
      <c r="I13" s="41"/>
      <c r="J13" s="40"/>
      <c r="K13" s="39"/>
    </row>
    <row r="14" spans="1:11" ht="15" customHeight="1" x14ac:dyDescent="0.25">
      <c r="A14" s="45"/>
      <c r="B14" s="42"/>
      <c r="C14" s="40"/>
      <c r="D14" s="40"/>
      <c r="E14" s="41"/>
      <c r="F14" s="43">
        <f>SUM(C14,D14)</f>
        <v>0</v>
      </c>
      <c r="G14" s="42"/>
      <c r="H14" s="40"/>
      <c r="I14" s="41"/>
      <c r="J14" s="40"/>
      <c r="K14" s="39"/>
    </row>
    <row r="15" spans="1:11" ht="15.75" x14ac:dyDescent="0.25">
      <c r="A15" s="44"/>
      <c r="B15" s="42" t="s">
        <v>103</v>
      </c>
      <c r="C15" s="40"/>
      <c r="D15" s="40"/>
      <c r="E15" s="41"/>
      <c r="F15" s="43">
        <f>SUM(C15,D15)</f>
        <v>0</v>
      </c>
      <c r="G15" s="42"/>
      <c r="H15" s="40"/>
      <c r="I15" s="41"/>
      <c r="J15" s="40"/>
      <c r="K15" s="108">
        <v>49.7654</v>
      </c>
    </row>
    <row r="16" spans="1:11" ht="15.75" hidden="1" x14ac:dyDescent="0.25">
      <c r="A16" s="44"/>
      <c r="B16" s="42"/>
      <c r="C16" s="40"/>
      <c r="D16" s="40"/>
      <c r="E16" s="41"/>
      <c r="F16" s="43">
        <f>SUM(C16,D16)</f>
        <v>0</v>
      </c>
      <c r="G16" s="42"/>
      <c r="H16" s="40"/>
      <c r="I16" s="41"/>
      <c r="J16" s="40"/>
      <c r="K16" s="108"/>
    </row>
    <row r="17" spans="1:11" ht="15.75" hidden="1" x14ac:dyDescent="0.25">
      <c r="A17" s="44"/>
      <c r="B17" s="42"/>
      <c r="C17" s="40"/>
      <c r="D17" s="40"/>
      <c r="E17" s="41"/>
      <c r="F17" s="43">
        <f>SUM(C17,D17)</f>
        <v>0</v>
      </c>
      <c r="G17" s="42"/>
      <c r="H17" s="40"/>
      <c r="I17" s="41"/>
      <c r="J17" s="40"/>
      <c r="K17" s="108"/>
    </row>
    <row r="18" spans="1:11" ht="15.75" hidden="1" x14ac:dyDescent="0.25">
      <c r="A18" s="44"/>
      <c r="B18" s="42"/>
      <c r="C18" s="40"/>
      <c r="D18" s="40"/>
      <c r="E18" s="41"/>
      <c r="F18" s="43">
        <f>SUM(C18,D18)</f>
        <v>0</v>
      </c>
      <c r="G18" s="42"/>
      <c r="H18" s="40"/>
      <c r="I18" s="41"/>
      <c r="J18" s="40"/>
      <c r="K18" s="108"/>
    </row>
    <row r="19" spans="1:11" ht="15.75" hidden="1" x14ac:dyDescent="0.25">
      <c r="A19" s="44"/>
      <c r="B19" s="42"/>
      <c r="C19" s="40"/>
      <c r="D19" s="40"/>
      <c r="E19" s="41"/>
      <c r="F19" s="43">
        <f>SUM(C19,D19)</f>
        <v>0</v>
      </c>
      <c r="G19" s="42"/>
      <c r="H19" s="40"/>
      <c r="I19" s="41"/>
      <c r="J19" s="40"/>
      <c r="K19" s="108"/>
    </row>
    <row r="20" spans="1:11" ht="15.75" hidden="1" x14ac:dyDescent="0.25">
      <c r="A20" s="44"/>
      <c r="B20" s="42"/>
      <c r="C20" s="40"/>
      <c r="D20" s="40"/>
      <c r="E20" s="41"/>
      <c r="F20" s="43">
        <f>SUM(C20,D20)</f>
        <v>0</v>
      </c>
      <c r="G20" s="42"/>
      <c r="H20" s="40"/>
      <c r="I20" s="41"/>
      <c r="J20" s="40"/>
      <c r="K20" s="108"/>
    </row>
    <row r="21" spans="1:11" ht="15.75" hidden="1" x14ac:dyDescent="0.25">
      <c r="A21" s="44"/>
      <c r="B21" s="42"/>
      <c r="C21" s="40"/>
      <c r="D21" s="40"/>
      <c r="E21" s="41"/>
      <c r="F21" s="43">
        <f>SUM(C21,D21)</f>
        <v>0</v>
      </c>
      <c r="G21" s="42"/>
      <c r="H21" s="40"/>
      <c r="I21" s="41"/>
      <c r="J21" s="40"/>
      <c r="K21" s="108"/>
    </row>
    <row r="22" spans="1:11" ht="15.75" hidden="1" x14ac:dyDescent="0.25">
      <c r="A22" s="44"/>
      <c r="B22" s="42"/>
      <c r="C22" s="40"/>
      <c r="D22" s="40"/>
      <c r="E22" s="41"/>
      <c r="F22" s="43">
        <f>SUM(C22,D22)</f>
        <v>0</v>
      </c>
      <c r="G22" s="42"/>
      <c r="H22" s="40"/>
      <c r="I22" s="41"/>
      <c r="J22" s="40"/>
      <c r="K22" s="108"/>
    </row>
    <row r="23" spans="1:11" ht="15.75" hidden="1" x14ac:dyDescent="0.25">
      <c r="A23" s="45"/>
      <c r="B23" s="42"/>
      <c r="C23" s="40"/>
      <c r="D23" s="40"/>
      <c r="E23" s="41"/>
      <c r="F23" s="43">
        <f>SUM(C23,D23)</f>
        <v>0</v>
      </c>
      <c r="G23" s="42"/>
      <c r="H23" s="40"/>
      <c r="I23" s="41"/>
      <c r="J23" s="40"/>
      <c r="K23" s="108"/>
    </row>
    <row r="24" spans="1:11" ht="15.75" hidden="1" x14ac:dyDescent="0.25">
      <c r="A24" s="45"/>
      <c r="B24" s="42"/>
      <c r="C24" s="40"/>
      <c r="D24" s="40"/>
      <c r="E24" s="41"/>
      <c r="F24" s="43">
        <f>SUM(C24,D24)</f>
        <v>0</v>
      </c>
      <c r="G24" s="42"/>
      <c r="H24" s="40"/>
      <c r="I24" s="41"/>
      <c r="J24" s="40"/>
      <c r="K24" s="108"/>
    </row>
    <row r="25" spans="1:11" ht="15.75" hidden="1" x14ac:dyDescent="0.25">
      <c r="A25" s="44"/>
      <c r="B25" s="42"/>
      <c r="C25" s="40"/>
      <c r="D25" s="40"/>
      <c r="E25" s="41"/>
      <c r="F25" s="43">
        <f>SUM(C25,D25)</f>
        <v>0</v>
      </c>
      <c r="G25" s="42"/>
      <c r="H25" s="40"/>
      <c r="I25" s="41"/>
      <c r="J25" s="40"/>
      <c r="K25" s="108"/>
    </row>
    <row r="26" spans="1:11" ht="15.75" hidden="1" x14ac:dyDescent="0.25">
      <c r="A26" s="44"/>
      <c r="B26" s="42"/>
      <c r="C26" s="40"/>
      <c r="D26" s="40"/>
      <c r="E26" s="41"/>
      <c r="F26" s="43">
        <f>SUM(C26,D26)</f>
        <v>0</v>
      </c>
      <c r="G26" s="42"/>
      <c r="H26" s="40"/>
      <c r="I26" s="41"/>
      <c r="J26" s="40"/>
      <c r="K26" s="108"/>
    </row>
    <row r="27" spans="1:11" ht="15.75" hidden="1" x14ac:dyDescent="0.25">
      <c r="A27" s="44"/>
      <c r="B27" s="42"/>
      <c r="C27" s="40"/>
      <c r="D27" s="40"/>
      <c r="E27" s="41"/>
      <c r="F27" s="43">
        <f>SUM(C27,D27)</f>
        <v>0</v>
      </c>
      <c r="G27" s="42"/>
      <c r="H27" s="40"/>
      <c r="I27" s="41"/>
      <c r="J27" s="40"/>
      <c r="K27" s="108"/>
    </row>
    <row r="28" spans="1:11" ht="15.75" hidden="1" x14ac:dyDescent="0.25">
      <c r="A28" s="44"/>
      <c r="B28" s="42"/>
      <c r="C28" s="40"/>
      <c r="D28" s="40"/>
      <c r="E28" s="41"/>
      <c r="F28" s="43">
        <f>SUM(C28,D28)</f>
        <v>0</v>
      </c>
      <c r="G28" s="42"/>
      <c r="H28" s="40"/>
      <c r="I28" s="41"/>
      <c r="J28" s="40"/>
      <c r="K28" s="108"/>
    </row>
    <row r="29" spans="1:11" ht="15.75" hidden="1" x14ac:dyDescent="0.25">
      <c r="A29" s="44"/>
      <c r="B29" s="42"/>
      <c r="C29" s="40"/>
      <c r="D29" s="40"/>
      <c r="E29" s="41"/>
      <c r="F29" s="43">
        <f>SUM(C29,D29)</f>
        <v>0</v>
      </c>
      <c r="G29" s="42"/>
      <c r="H29" s="40"/>
      <c r="I29" s="41"/>
      <c r="J29" s="40"/>
      <c r="K29" s="108"/>
    </row>
    <row r="30" spans="1:11" ht="15.75" hidden="1" x14ac:dyDescent="0.25">
      <c r="A30" s="44"/>
      <c r="B30" s="42"/>
      <c r="C30" s="40"/>
      <c r="D30" s="40"/>
      <c r="E30" s="41"/>
      <c r="F30" s="43">
        <f>SUM(C30,D30)</f>
        <v>0</v>
      </c>
      <c r="G30" s="42"/>
      <c r="H30" s="40"/>
      <c r="I30" s="41"/>
      <c r="J30" s="40"/>
      <c r="K30" s="108"/>
    </row>
    <row r="31" spans="1:11" ht="15.75" hidden="1" x14ac:dyDescent="0.25">
      <c r="A31" s="44"/>
      <c r="B31" s="42"/>
      <c r="C31" s="40"/>
      <c r="D31" s="40"/>
      <c r="E31" s="41"/>
      <c r="F31" s="43">
        <f>SUM(C31,D31)</f>
        <v>0</v>
      </c>
      <c r="G31" s="42"/>
      <c r="H31" s="40"/>
      <c r="I31" s="41"/>
      <c r="J31" s="40"/>
      <c r="K31" s="108"/>
    </row>
    <row r="32" spans="1:11" ht="15.75" hidden="1" x14ac:dyDescent="0.25">
      <c r="A32" s="44"/>
      <c r="B32" s="42"/>
      <c r="C32" s="40"/>
      <c r="D32" s="40"/>
      <c r="E32" s="41"/>
      <c r="F32" s="43">
        <f>SUM(C32,D32)</f>
        <v>0</v>
      </c>
      <c r="G32" s="42"/>
      <c r="H32" s="40"/>
      <c r="I32" s="41"/>
      <c r="J32" s="40"/>
      <c r="K32" s="108"/>
    </row>
    <row r="33" spans="1:11" ht="15.75" hidden="1" x14ac:dyDescent="0.25">
      <c r="A33" s="45"/>
      <c r="B33" s="42"/>
      <c r="C33" s="40"/>
      <c r="D33" s="40"/>
      <c r="E33" s="41"/>
      <c r="F33" s="43">
        <f>SUM(C33,D33)</f>
        <v>0</v>
      </c>
      <c r="G33" s="42"/>
      <c r="H33" s="40"/>
      <c r="I33" s="41"/>
      <c r="J33" s="40"/>
      <c r="K33" s="108"/>
    </row>
    <row r="34" spans="1:11" ht="15.75" hidden="1" x14ac:dyDescent="0.25">
      <c r="A34" s="45"/>
      <c r="B34" s="42"/>
      <c r="C34" s="40"/>
      <c r="D34" s="40"/>
      <c r="E34" s="41"/>
      <c r="F34" s="43">
        <f>SUM(C34,D34)</f>
        <v>0</v>
      </c>
      <c r="G34" s="42"/>
      <c r="H34" s="40"/>
      <c r="I34" s="41"/>
      <c r="J34" s="40"/>
      <c r="K34" s="108"/>
    </row>
    <row r="35" spans="1:11" ht="15.75" hidden="1" x14ac:dyDescent="0.25">
      <c r="A35" s="44"/>
      <c r="B35" s="42"/>
      <c r="C35" s="40"/>
      <c r="D35" s="40"/>
      <c r="E35" s="41"/>
      <c r="F35" s="43">
        <f>SUM(C35,D35)</f>
        <v>0</v>
      </c>
      <c r="G35" s="42"/>
      <c r="H35" s="40"/>
      <c r="I35" s="41"/>
      <c r="J35" s="40"/>
      <c r="K35" s="108"/>
    </row>
    <row r="36" spans="1:11" ht="15.75" hidden="1" x14ac:dyDescent="0.25">
      <c r="A36" s="44"/>
      <c r="B36" s="42"/>
      <c r="C36" s="40"/>
      <c r="D36" s="40"/>
      <c r="E36" s="41"/>
      <c r="F36" s="43">
        <f>SUM(C36,D36)</f>
        <v>0</v>
      </c>
      <c r="G36" s="42"/>
      <c r="H36" s="40"/>
      <c r="I36" s="41"/>
      <c r="J36" s="40"/>
      <c r="K36" s="108"/>
    </row>
    <row r="37" spans="1:11" ht="15.75" hidden="1" x14ac:dyDescent="0.25">
      <c r="A37" s="44"/>
      <c r="B37" s="42"/>
      <c r="C37" s="40"/>
      <c r="D37" s="40"/>
      <c r="E37" s="41"/>
      <c r="F37" s="43">
        <f>SUM(C37,D37)</f>
        <v>0</v>
      </c>
      <c r="G37" s="42"/>
      <c r="H37" s="40"/>
      <c r="I37" s="41"/>
      <c r="J37" s="40"/>
      <c r="K37" s="108"/>
    </row>
    <row r="38" spans="1:11" ht="15.75" hidden="1" x14ac:dyDescent="0.25">
      <c r="A38" s="44"/>
      <c r="B38" s="42"/>
      <c r="C38" s="40"/>
      <c r="D38" s="40"/>
      <c r="E38" s="41"/>
      <c r="F38" s="43">
        <f>SUM(C38,D38)</f>
        <v>0</v>
      </c>
      <c r="G38" s="42"/>
      <c r="H38" s="40"/>
      <c r="I38" s="41"/>
      <c r="J38" s="40"/>
      <c r="K38" s="108"/>
    </row>
    <row r="39" spans="1:11" ht="15.75" hidden="1" x14ac:dyDescent="0.25">
      <c r="A39" s="44"/>
      <c r="B39" s="42"/>
      <c r="C39" s="40"/>
      <c r="D39" s="40"/>
      <c r="E39" s="41"/>
      <c r="F39" s="43">
        <f>SUM(C39,D39)</f>
        <v>0</v>
      </c>
      <c r="G39" s="42"/>
      <c r="H39" s="40"/>
      <c r="I39" s="41"/>
      <c r="J39" s="40"/>
      <c r="K39" s="108"/>
    </row>
    <row r="40" spans="1:11" ht="15.75" hidden="1" x14ac:dyDescent="0.25">
      <c r="A40" s="44"/>
      <c r="B40" s="42"/>
      <c r="C40" s="40"/>
      <c r="D40" s="40"/>
      <c r="E40" s="41"/>
      <c r="F40" s="43">
        <f>SUM(C40,D40)</f>
        <v>0</v>
      </c>
      <c r="G40" s="42"/>
      <c r="H40" s="40"/>
      <c r="I40" s="41"/>
      <c r="J40" s="40"/>
      <c r="K40" s="108"/>
    </row>
    <row r="41" spans="1:11" ht="15.75" hidden="1" x14ac:dyDescent="0.25">
      <c r="A41" s="44"/>
      <c r="B41" s="42"/>
      <c r="C41" s="40"/>
      <c r="D41" s="40"/>
      <c r="E41" s="41"/>
      <c r="F41" s="43">
        <f>SUM(C41,D41)</f>
        <v>0</v>
      </c>
      <c r="G41" s="42"/>
      <c r="H41" s="40"/>
      <c r="I41" s="41"/>
      <c r="J41" s="40"/>
      <c r="K41" s="108"/>
    </row>
    <row r="42" spans="1:11" ht="15.75" hidden="1" x14ac:dyDescent="0.25">
      <c r="A42" s="44"/>
      <c r="B42" s="42"/>
      <c r="C42" s="40"/>
      <c r="D42" s="40"/>
      <c r="E42" s="41"/>
      <c r="F42" s="43">
        <f>SUM(C42,D42)</f>
        <v>0</v>
      </c>
      <c r="G42" s="42"/>
      <c r="H42" s="40"/>
      <c r="I42" s="41"/>
      <c r="J42" s="40"/>
      <c r="K42" s="108"/>
    </row>
    <row r="43" spans="1:11" ht="15.75" hidden="1" x14ac:dyDescent="0.25">
      <c r="A43" s="45"/>
      <c r="B43" s="42"/>
      <c r="C43" s="40"/>
      <c r="D43" s="40"/>
      <c r="E43" s="41"/>
      <c r="F43" s="43">
        <f>SUM(C43,D43)</f>
        <v>0</v>
      </c>
      <c r="G43" s="42"/>
      <c r="H43" s="40"/>
      <c r="I43" s="41"/>
      <c r="J43" s="40"/>
      <c r="K43" s="108"/>
    </row>
    <row r="44" spans="1:11" ht="15.75" hidden="1" x14ac:dyDescent="0.25">
      <c r="A44" s="45"/>
      <c r="B44" s="42"/>
      <c r="C44" s="40"/>
      <c r="D44" s="40"/>
      <c r="E44" s="41"/>
      <c r="F44" s="43">
        <f>SUM(C44,D44)</f>
        <v>0</v>
      </c>
      <c r="G44" s="42"/>
      <c r="H44" s="40"/>
      <c r="I44" s="41"/>
      <c r="J44" s="40"/>
      <c r="K44" s="108"/>
    </row>
    <row r="45" spans="1:11" ht="15.75" hidden="1" x14ac:dyDescent="0.25">
      <c r="A45" s="57"/>
      <c r="B45" s="38"/>
      <c r="C45" s="55"/>
      <c r="D45" s="55"/>
      <c r="E45" s="56"/>
      <c r="F45" s="43">
        <f>SUM(C45,D45)</f>
        <v>0</v>
      </c>
      <c r="G45" s="38"/>
      <c r="H45" s="55"/>
      <c r="I45" s="56"/>
      <c r="J45" s="55"/>
      <c r="K45" s="108"/>
    </row>
    <row r="46" spans="1:11" ht="15.75" hidden="1" x14ac:dyDescent="0.25">
      <c r="A46" s="57"/>
      <c r="B46" s="38"/>
      <c r="C46" s="55"/>
      <c r="D46" s="55"/>
      <c r="E46" s="56"/>
      <c r="F46" s="43">
        <f>SUM(C46,D46)</f>
        <v>0</v>
      </c>
      <c r="G46" s="38"/>
      <c r="H46" s="55"/>
      <c r="I46" s="56"/>
      <c r="J46" s="55"/>
      <c r="K46" s="108"/>
    </row>
    <row r="47" spans="1:11" ht="15.75" hidden="1" x14ac:dyDescent="0.25">
      <c r="A47" s="57"/>
      <c r="B47" s="38"/>
      <c r="C47" s="55"/>
      <c r="D47" s="55"/>
      <c r="E47" s="56"/>
      <c r="F47" s="43">
        <f>SUM(C47,D47)</f>
        <v>0</v>
      </c>
      <c r="G47" s="38"/>
      <c r="H47" s="55"/>
      <c r="I47" s="56"/>
      <c r="J47" s="55"/>
      <c r="K47" s="108"/>
    </row>
    <row r="48" spans="1:11" ht="15.75" x14ac:dyDescent="0.25">
      <c r="A48" s="38"/>
      <c r="B48" s="37" t="s">
        <v>5</v>
      </c>
      <c r="C48" s="33">
        <f>SUM(C5:C47)</f>
        <v>0</v>
      </c>
      <c r="D48" s="33">
        <f>SUM(D5:D47)</f>
        <v>0</v>
      </c>
      <c r="E48" s="34"/>
      <c r="F48" s="36">
        <f>SUM(C48,D48)</f>
        <v>0</v>
      </c>
      <c r="G48" s="35"/>
      <c r="H48" s="33">
        <f>SUM(H5:H47)</f>
        <v>0</v>
      </c>
      <c r="I48" s="34"/>
      <c r="J48" s="33">
        <f>SUM(J5:J47)</f>
        <v>0</v>
      </c>
      <c r="K48" s="107">
        <f>SUM(K5:K15)</f>
        <v>49.7654</v>
      </c>
    </row>
    <row r="51" spans="2:8" ht="15.75" x14ac:dyDescent="0.25">
      <c r="B51" s="31" t="s">
        <v>57</v>
      </c>
      <c r="F51" s="3"/>
      <c r="G51" s="78" t="s">
        <v>102</v>
      </c>
      <c r="H51" s="86"/>
    </row>
    <row r="52" spans="2:8" x14ac:dyDescent="0.25">
      <c r="B52" s="31"/>
      <c r="F52" s="2" t="s">
        <v>0</v>
      </c>
      <c r="G52" s="1"/>
      <c r="H52" s="1"/>
    </row>
    <row r="53" spans="2:8" ht="15.75" x14ac:dyDescent="0.25">
      <c r="B53" s="31" t="s">
        <v>42</v>
      </c>
      <c r="F53" s="3"/>
      <c r="G53" s="78" t="s">
        <v>101</v>
      </c>
      <c r="H53" s="86"/>
    </row>
    <row r="54" spans="2:8" x14ac:dyDescent="0.25">
      <c r="F54" s="2" t="s">
        <v>0</v>
      </c>
      <c r="G54" s="1"/>
      <c r="H54" s="1"/>
    </row>
    <row r="59" spans="2:8" x14ac:dyDescent="0.25">
      <c r="H59" s="106" t="s">
        <v>100</v>
      </c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hyperlinks>
    <hyperlink ref="H59" r:id="rId1"/>
  </hyperlinks>
  <printOptions horizontalCentered="1" verticalCentered="1"/>
  <pageMargins left="0" right="0" top="0" bottom="0" header="0" footer="0"/>
  <pageSetup paperSize="9" scale="8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>
      <selection activeCell="D6" sqref="D6"/>
    </sheetView>
  </sheetViews>
  <sheetFormatPr defaultRowHeight="15" x14ac:dyDescent="0.25"/>
  <cols>
    <col min="1" max="1" width="7.28515625" style="29" customWidth="1"/>
    <col min="2" max="2" width="24.42578125" style="29" customWidth="1"/>
    <col min="3" max="3" width="16.28515625" style="29" customWidth="1"/>
    <col min="4" max="4" width="13.5703125" style="29" customWidth="1"/>
    <col min="5" max="5" width="18.85546875" style="29" customWidth="1"/>
    <col min="6" max="6" width="15.85546875" style="29" customWidth="1"/>
    <col min="7" max="7" width="16.5703125" style="29" customWidth="1"/>
    <col min="8" max="8" width="14.28515625" style="29" customWidth="1"/>
    <col min="9" max="9" width="22.85546875" style="29" customWidth="1"/>
    <col min="10" max="10" width="14" style="29" customWidth="1"/>
    <col min="11" max="11" width="15.5703125" style="29" customWidth="1"/>
    <col min="12" max="16384" width="9.140625" style="29"/>
  </cols>
  <sheetData>
    <row r="1" spans="1:11" ht="90" customHeight="1" x14ac:dyDescent="0.25">
      <c r="A1" s="52"/>
      <c r="B1" s="83" t="s">
        <v>108</v>
      </c>
      <c r="C1" s="84"/>
      <c r="D1" s="84"/>
      <c r="E1" s="84"/>
      <c r="F1" s="84"/>
      <c r="G1" s="84"/>
      <c r="H1" s="84"/>
      <c r="I1" s="84"/>
      <c r="J1" s="84"/>
      <c r="K1" s="52"/>
    </row>
    <row r="2" spans="1:11" ht="31.5" customHeight="1" x14ac:dyDescent="0.25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3" customHeight="1" x14ac:dyDescent="0.25">
      <c r="A3" s="87" t="s">
        <v>37</v>
      </c>
      <c r="B3" s="87" t="s">
        <v>36</v>
      </c>
      <c r="C3" s="85" t="s">
        <v>35</v>
      </c>
      <c r="D3" s="85"/>
      <c r="E3" s="85"/>
      <c r="F3" s="85" t="s">
        <v>34</v>
      </c>
      <c r="G3" s="85" t="s">
        <v>33</v>
      </c>
      <c r="H3" s="85"/>
      <c r="I3" s="85"/>
      <c r="J3" s="85"/>
      <c r="K3" s="81" t="s">
        <v>32</v>
      </c>
    </row>
    <row r="4" spans="1:11" ht="158.25" customHeight="1" x14ac:dyDescent="0.25">
      <c r="A4" s="87"/>
      <c r="B4" s="87"/>
      <c r="C4" s="51" t="s">
        <v>31</v>
      </c>
      <c r="D4" s="51" t="s">
        <v>30</v>
      </c>
      <c r="E4" s="51" t="s">
        <v>29</v>
      </c>
      <c r="F4" s="85"/>
      <c r="G4" s="49" t="s">
        <v>28</v>
      </c>
      <c r="H4" s="51" t="s">
        <v>26</v>
      </c>
      <c r="I4" s="51" t="s">
        <v>27</v>
      </c>
      <c r="J4" s="51" t="s">
        <v>26</v>
      </c>
      <c r="K4" s="81"/>
    </row>
    <row r="5" spans="1:11" ht="15.75" x14ac:dyDescent="0.25">
      <c r="A5" s="44">
        <v>1</v>
      </c>
      <c r="B5" s="42" t="s">
        <v>45</v>
      </c>
      <c r="C5" s="40">
        <v>0.09</v>
      </c>
      <c r="D5" s="40"/>
      <c r="E5" s="41"/>
      <c r="F5" s="43">
        <f>SUM(C5,D5)</f>
        <v>0.09</v>
      </c>
      <c r="G5" s="42"/>
      <c r="H5" s="40"/>
      <c r="I5" s="104"/>
      <c r="J5" s="40"/>
      <c r="K5" s="39"/>
    </row>
    <row r="6" spans="1:11" ht="63" x14ac:dyDescent="0.25">
      <c r="A6" s="44">
        <v>2</v>
      </c>
      <c r="B6" s="42" t="s">
        <v>45</v>
      </c>
      <c r="C6" s="40"/>
      <c r="D6" s="40">
        <v>3.75</v>
      </c>
      <c r="E6" s="41" t="s">
        <v>107</v>
      </c>
      <c r="F6" s="43">
        <f>SUM(C6,D6)</f>
        <v>3.75</v>
      </c>
      <c r="G6" s="42"/>
      <c r="H6" s="40"/>
      <c r="I6" s="104"/>
      <c r="J6" s="40"/>
      <c r="K6" s="39"/>
    </row>
    <row r="7" spans="1:11" ht="63" x14ac:dyDescent="0.25">
      <c r="A7" s="44"/>
      <c r="B7" s="42"/>
      <c r="C7" s="40"/>
      <c r="D7" s="40">
        <v>0.8</v>
      </c>
      <c r="E7" s="41" t="s">
        <v>107</v>
      </c>
      <c r="F7" s="43">
        <f>SUM(C7,D7)</f>
        <v>0.8</v>
      </c>
      <c r="G7" s="42"/>
      <c r="H7" s="40"/>
      <c r="I7" s="104"/>
      <c r="J7" s="40"/>
      <c r="K7" s="39"/>
    </row>
    <row r="8" spans="1:11" ht="15.75" x14ac:dyDescent="0.25">
      <c r="A8" s="44"/>
      <c r="B8" s="42"/>
      <c r="C8" s="40"/>
      <c r="D8" s="40"/>
      <c r="E8" s="41"/>
      <c r="F8" s="43">
        <f>SUM(C8,D8)</f>
        <v>0</v>
      </c>
      <c r="G8" s="42"/>
      <c r="H8" s="40"/>
      <c r="I8" s="104"/>
      <c r="J8" s="40"/>
      <c r="K8" s="39"/>
    </row>
    <row r="9" spans="1:11" ht="15.75" x14ac:dyDescent="0.25">
      <c r="A9" s="44"/>
      <c r="B9" s="42"/>
      <c r="C9" s="40"/>
      <c r="D9" s="40"/>
      <c r="E9" s="41"/>
      <c r="F9" s="43">
        <f>SUM(C9,D9)</f>
        <v>0</v>
      </c>
      <c r="G9" s="42"/>
      <c r="H9" s="40"/>
      <c r="I9" s="104"/>
      <c r="J9" s="40"/>
      <c r="K9" s="39"/>
    </row>
    <row r="10" spans="1:11" ht="15.75" x14ac:dyDescent="0.25">
      <c r="A10" s="44"/>
      <c r="B10" s="42"/>
      <c r="C10" s="40"/>
      <c r="D10" s="40"/>
      <c r="E10" s="41"/>
      <c r="F10" s="43">
        <f>SUM(C10,D10)</f>
        <v>0</v>
      </c>
      <c r="G10" s="45"/>
      <c r="H10" s="40"/>
      <c r="I10" s="41"/>
      <c r="J10" s="40"/>
      <c r="K10" s="39"/>
    </row>
    <row r="11" spans="1:11" ht="15.75" x14ac:dyDescent="0.25">
      <c r="A11" s="44"/>
      <c r="B11" s="42"/>
      <c r="C11" s="40"/>
      <c r="D11" s="40"/>
      <c r="E11" s="41"/>
      <c r="F11" s="43">
        <f>SUM(C11,D11)</f>
        <v>0</v>
      </c>
      <c r="G11" s="45"/>
      <c r="H11" s="40"/>
      <c r="I11" s="41"/>
      <c r="J11" s="40"/>
      <c r="K11" s="39"/>
    </row>
    <row r="12" spans="1:11" ht="15.75" x14ac:dyDescent="0.25">
      <c r="A12" s="44"/>
      <c r="B12" s="42"/>
      <c r="C12" s="40"/>
      <c r="D12" s="40"/>
      <c r="E12" s="41"/>
      <c r="F12" s="43">
        <f>SUM(C12,D12)</f>
        <v>0</v>
      </c>
      <c r="G12" s="42"/>
      <c r="H12" s="40"/>
      <c r="I12" s="41"/>
      <c r="J12" s="40"/>
      <c r="K12" s="39"/>
    </row>
    <row r="13" spans="1:11" ht="15.75" x14ac:dyDescent="0.25">
      <c r="A13" s="45"/>
      <c r="B13" s="42"/>
      <c r="C13" s="40"/>
      <c r="D13" s="40"/>
      <c r="E13" s="41"/>
      <c r="F13" s="43">
        <f>SUM(C13,D13)</f>
        <v>0</v>
      </c>
      <c r="G13" s="42"/>
      <c r="H13" s="40"/>
      <c r="I13" s="41"/>
      <c r="J13" s="40"/>
      <c r="K13" s="39"/>
    </row>
    <row r="14" spans="1:11" ht="15" customHeight="1" x14ac:dyDescent="0.25">
      <c r="A14" s="45"/>
      <c r="B14" s="42"/>
      <c r="C14" s="40"/>
      <c r="D14" s="40"/>
      <c r="E14" s="41"/>
      <c r="F14" s="43">
        <f>SUM(C14,D14)</f>
        <v>0</v>
      </c>
      <c r="G14" s="42"/>
      <c r="H14" s="40"/>
      <c r="I14" s="41"/>
      <c r="J14" s="40"/>
      <c r="K14" s="39"/>
    </row>
    <row r="15" spans="1:11" ht="15.75" x14ac:dyDescent="0.25">
      <c r="A15" s="44"/>
      <c r="B15" s="42"/>
      <c r="C15" s="40"/>
      <c r="D15" s="40"/>
      <c r="E15" s="41"/>
      <c r="F15" s="43">
        <f>SUM(C15,D15)</f>
        <v>0</v>
      </c>
      <c r="G15" s="42"/>
      <c r="H15" s="40"/>
      <c r="I15" s="41"/>
      <c r="J15" s="40"/>
      <c r="K15" s="39"/>
    </row>
    <row r="16" spans="1:11" ht="15.75" x14ac:dyDescent="0.25">
      <c r="A16" s="44"/>
      <c r="B16" s="42"/>
      <c r="C16" s="40"/>
      <c r="D16" s="40"/>
      <c r="E16" s="41"/>
      <c r="F16" s="43">
        <f>SUM(C16,D16)</f>
        <v>0</v>
      </c>
      <c r="G16" s="42"/>
      <c r="H16" s="40"/>
      <c r="I16" s="41"/>
      <c r="J16" s="40"/>
      <c r="K16" s="39"/>
    </row>
    <row r="17" spans="1:11" ht="15.75" x14ac:dyDescent="0.25">
      <c r="A17" s="44"/>
      <c r="B17" s="42"/>
      <c r="C17" s="40"/>
      <c r="D17" s="40"/>
      <c r="E17" s="41"/>
      <c r="F17" s="43">
        <f>SUM(C17,D17)</f>
        <v>0</v>
      </c>
      <c r="G17" s="42"/>
      <c r="H17" s="40"/>
      <c r="I17" s="41"/>
      <c r="J17" s="40"/>
      <c r="K17" s="39"/>
    </row>
    <row r="18" spans="1:11" ht="15.75" x14ac:dyDescent="0.25">
      <c r="A18" s="44"/>
      <c r="B18" s="42"/>
      <c r="C18" s="40"/>
      <c r="D18" s="40"/>
      <c r="E18" s="41"/>
      <c r="F18" s="43">
        <f>SUM(C18,D18)</f>
        <v>0</v>
      </c>
      <c r="G18" s="42"/>
      <c r="H18" s="40"/>
      <c r="I18" s="41"/>
      <c r="J18" s="40"/>
      <c r="K18" s="39"/>
    </row>
    <row r="19" spans="1:11" ht="15.75" x14ac:dyDescent="0.25">
      <c r="A19" s="44"/>
      <c r="B19" s="42"/>
      <c r="C19" s="40"/>
      <c r="D19" s="40"/>
      <c r="E19" s="41"/>
      <c r="F19" s="43">
        <f>SUM(C19,D19)</f>
        <v>0</v>
      </c>
      <c r="G19" s="42"/>
      <c r="H19" s="40"/>
      <c r="I19" s="41"/>
      <c r="J19" s="40"/>
      <c r="K19" s="39"/>
    </row>
    <row r="20" spans="1:11" ht="15.75" x14ac:dyDescent="0.25">
      <c r="A20" s="44"/>
      <c r="B20" s="42"/>
      <c r="C20" s="40"/>
      <c r="D20" s="40"/>
      <c r="E20" s="41"/>
      <c r="F20" s="43">
        <f>SUM(C20,D20)</f>
        <v>0</v>
      </c>
      <c r="G20" s="42"/>
      <c r="H20" s="40"/>
      <c r="I20" s="41"/>
      <c r="J20" s="40"/>
      <c r="K20" s="39"/>
    </row>
    <row r="21" spans="1:11" ht="15.75" x14ac:dyDescent="0.25">
      <c r="A21" s="44"/>
      <c r="B21" s="42"/>
      <c r="C21" s="40"/>
      <c r="D21" s="40"/>
      <c r="E21" s="41"/>
      <c r="F21" s="43">
        <f>SUM(C21,D21)</f>
        <v>0</v>
      </c>
      <c r="G21" s="42"/>
      <c r="H21" s="40"/>
      <c r="I21" s="41"/>
      <c r="J21" s="40"/>
      <c r="K21" s="39"/>
    </row>
    <row r="22" spans="1:11" ht="15.75" x14ac:dyDescent="0.25">
      <c r="A22" s="44"/>
      <c r="B22" s="42"/>
      <c r="C22" s="40"/>
      <c r="D22" s="40"/>
      <c r="E22" s="41"/>
      <c r="F22" s="43">
        <f>SUM(C22,D22)</f>
        <v>0</v>
      </c>
      <c r="G22" s="42"/>
      <c r="H22" s="40"/>
      <c r="I22" s="41"/>
      <c r="J22" s="40"/>
      <c r="K22" s="39"/>
    </row>
    <row r="23" spans="1:11" ht="15.75" x14ac:dyDescent="0.25">
      <c r="A23" s="45"/>
      <c r="B23" s="42"/>
      <c r="C23" s="40"/>
      <c r="D23" s="40"/>
      <c r="E23" s="41"/>
      <c r="F23" s="43">
        <f>SUM(C23,D23)</f>
        <v>0</v>
      </c>
      <c r="G23" s="42"/>
      <c r="H23" s="40"/>
      <c r="I23" s="41"/>
      <c r="J23" s="40"/>
      <c r="K23" s="39"/>
    </row>
    <row r="24" spans="1:11" ht="15.75" x14ac:dyDescent="0.25">
      <c r="A24" s="45"/>
      <c r="B24" s="42"/>
      <c r="C24" s="40"/>
      <c r="D24" s="40"/>
      <c r="E24" s="41"/>
      <c r="F24" s="43">
        <f>SUM(C24,D24)</f>
        <v>0</v>
      </c>
      <c r="G24" s="42"/>
      <c r="H24" s="40"/>
      <c r="I24" s="41"/>
      <c r="J24" s="40"/>
      <c r="K24" s="39"/>
    </row>
    <row r="25" spans="1:11" ht="15.75" x14ac:dyDescent="0.25">
      <c r="A25" s="44"/>
      <c r="B25" s="42"/>
      <c r="C25" s="40"/>
      <c r="D25" s="40"/>
      <c r="E25" s="41"/>
      <c r="F25" s="43">
        <f>SUM(C25,D25)</f>
        <v>0</v>
      </c>
      <c r="G25" s="42"/>
      <c r="H25" s="40"/>
      <c r="I25" s="41"/>
      <c r="J25" s="40"/>
      <c r="K25" s="39"/>
    </row>
    <row r="26" spans="1:11" ht="15.75" x14ac:dyDescent="0.25">
      <c r="A26" s="44"/>
      <c r="B26" s="42"/>
      <c r="C26" s="40"/>
      <c r="D26" s="40"/>
      <c r="E26" s="41"/>
      <c r="F26" s="43">
        <f>SUM(C26,D26)</f>
        <v>0</v>
      </c>
      <c r="G26" s="42"/>
      <c r="H26" s="40"/>
      <c r="I26" s="41"/>
      <c r="J26" s="40"/>
      <c r="K26" s="39"/>
    </row>
    <row r="27" spans="1:11" ht="15.75" x14ac:dyDescent="0.25">
      <c r="A27" s="44"/>
      <c r="B27" s="42"/>
      <c r="C27" s="40"/>
      <c r="D27" s="40"/>
      <c r="E27" s="41"/>
      <c r="F27" s="43">
        <f>SUM(C27,D27)</f>
        <v>0</v>
      </c>
      <c r="G27" s="42"/>
      <c r="H27" s="40"/>
      <c r="I27" s="41"/>
      <c r="J27" s="40"/>
      <c r="K27" s="39"/>
    </row>
    <row r="28" spans="1:11" ht="15.75" x14ac:dyDescent="0.25">
      <c r="A28" s="44"/>
      <c r="B28" s="42"/>
      <c r="C28" s="40"/>
      <c r="D28" s="40"/>
      <c r="E28" s="41"/>
      <c r="F28" s="43">
        <f>SUM(C28,D28)</f>
        <v>0</v>
      </c>
      <c r="G28" s="42"/>
      <c r="H28" s="40"/>
      <c r="I28" s="41"/>
      <c r="J28" s="40"/>
      <c r="K28" s="39"/>
    </row>
    <row r="29" spans="1:11" ht="15.75" x14ac:dyDescent="0.25">
      <c r="A29" s="44"/>
      <c r="B29" s="42"/>
      <c r="C29" s="40"/>
      <c r="D29" s="40"/>
      <c r="E29" s="41"/>
      <c r="F29" s="43">
        <f>SUM(C29,D29)</f>
        <v>0</v>
      </c>
      <c r="G29" s="42"/>
      <c r="H29" s="40"/>
      <c r="I29" s="41"/>
      <c r="J29" s="40"/>
      <c r="K29" s="39"/>
    </row>
    <row r="30" spans="1:11" ht="15.75" x14ac:dyDescent="0.25">
      <c r="A30" s="44"/>
      <c r="B30" s="42"/>
      <c r="C30" s="40"/>
      <c r="D30" s="40"/>
      <c r="E30" s="41"/>
      <c r="F30" s="43">
        <f>SUM(C30,D30)</f>
        <v>0</v>
      </c>
      <c r="G30" s="42"/>
      <c r="H30" s="40"/>
      <c r="I30" s="41"/>
      <c r="J30" s="40"/>
      <c r="K30" s="39"/>
    </row>
    <row r="31" spans="1:11" ht="15.75" x14ac:dyDescent="0.25">
      <c r="A31" s="44"/>
      <c r="B31" s="42"/>
      <c r="C31" s="40"/>
      <c r="D31" s="40"/>
      <c r="E31" s="41"/>
      <c r="F31" s="43">
        <f>SUM(C31,D31)</f>
        <v>0</v>
      </c>
      <c r="G31" s="42"/>
      <c r="H31" s="40"/>
      <c r="I31" s="41"/>
      <c r="J31" s="40"/>
      <c r="K31" s="39"/>
    </row>
    <row r="32" spans="1:11" ht="15.75" x14ac:dyDescent="0.25">
      <c r="A32" s="44"/>
      <c r="B32" s="42"/>
      <c r="C32" s="40"/>
      <c r="D32" s="40"/>
      <c r="E32" s="41"/>
      <c r="F32" s="43">
        <f>SUM(C32,D32)</f>
        <v>0</v>
      </c>
      <c r="G32" s="42"/>
      <c r="H32" s="40"/>
      <c r="I32" s="41"/>
      <c r="J32" s="40"/>
      <c r="K32" s="39"/>
    </row>
    <row r="33" spans="1:11" ht="15.75" x14ac:dyDescent="0.25">
      <c r="A33" s="45"/>
      <c r="B33" s="42"/>
      <c r="C33" s="40"/>
      <c r="D33" s="40"/>
      <c r="E33" s="41"/>
      <c r="F33" s="43">
        <f>SUM(C33,D33)</f>
        <v>0</v>
      </c>
      <c r="G33" s="42"/>
      <c r="H33" s="40"/>
      <c r="I33" s="41"/>
      <c r="J33" s="40"/>
      <c r="K33" s="39"/>
    </row>
    <row r="34" spans="1:11" ht="15.75" x14ac:dyDescent="0.25">
      <c r="A34" s="45"/>
      <c r="B34" s="42"/>
      <c r="C34" s="40"/>
      <c r="D34" s="40"/>
      <c r="E34" s="41"/>
      <c r="F34" s="43">
        <f>SUM(C34,D34)</f>
        <v>0</v>
      </c>
      <c r="G34" s="42"/>
      <c r="H34" s="40"/>
      <c r="I34" s="41"/>
      <c r="J34" s="40"/>
      <c r="K34" s="39"/>
    </row>
    <row r="35" spans="1:11" ht="15.75" x14ac:dyDescent="0.25">
      <c r="A35" s="44"/>
      <c r="B35" s="42"/>
      <c r="C35" s="40"/>
      <c r="D35" s="40"/>
      <c r="E35" s="41"/>
      <c r="F35" s="43">
        <f>SUM(C35,D35)</f>
        <v>0</v>
      </c>
      <c r="G35" s="42"/>
      <c r="H35" s="40"/>
      <c r="I35" s="41"/>
      <c r="J35" s="40"/>
      <c r="K35" s="39"/>
    </row>
    <row r="36" spans="1:11" ht="15.75" x14ac:dyDescent="0.25">
      <c r="A36" s="44"/>
      <c r="B36" s="42"/>
      <c r="C36" s="40"/>
      <c r="D36" s="40"/>
      <c r="E36" s="41"/>
      <c r="F36" s="43">
        <f>SUM(C36,D36)</f>
        <v>0</v>
      </c>
      <c r="G36" s="42"/>
      <c r="H36" s="40"/>
      <c r="I36" s="41"/>
      <c r="J36" s="40"/>
      <c r="K36" s="39"/>
    </row>
    <row r="37" spans="1:11" ht="15.75" x14ac:dyDescent="0.25">
      <c r="A37" s="44"/>
      <c r="B37" s="42"/>
      <c r="C37" s="40"/>
      <c r="D37" s="40"/>
      <c r="E37" s="41"/>
      <c r="F37" s="43">
        <f>SUM(C37,D37)</f>
        <v>0</v>
      </c>
      <c r="G37" s="42"/>
      <c r="H37" s="40"/>
      <c r="I37" s="41"/>
      <c r="J37" s="40"/>
      <c r="K37" s="39"/>
    </row>
    <row r="38" spans="1:11" ht="15.75" x14ac:dyDescent="0.25">
      <c r="A38" s="44"/>
      <c r="B38" s="42"/>
      <c r="C38" s="40"/>
      <c r="D38" s="40"/>
      <c r="E38" s="41"/>
      <c r="F38" s="43">
        <f>SUM(C38,D38)</f>
        <v>0</v>
      </c>
      <c r="G38" s="42"/>
      <c r="H38" s="40"/>
      <c r="I38" s="41"/>
      <c r="J38" s="40"/>
      <c r="K38" s="39"/>
    </row>
    <row r="39" spans="1:11" ht="15.75" x14ac:dyDescent="0.25">
      <c r="A39" s="44"/>
      <c r="B39" s="42"/>
      <c r="C39" s="40"/>
      <c r="D39" s="40"/>
      <c r="E39" s="41"/>
      <c r="F39" s="43">
        <f>SUM(C39,D39)</f>
        <v>0</v>
      </c>
      <c r="G39" s="42"/>
      <c r="H39" s="40"/>
      <c r="I39" s="41"/>
      <c r="J39" s="40"/>
      <c r="K39" s="39"/>
    </row>
    <row r="40" spans="1:11" ht="15.75" x14ac:dyDescent="0.25">
      <c r="A40" s="44"/>
      <c r="B40" s="42"/>
      <c r="C40" s="40"/>
      <c r="D40" s="40"/>
      <c r="E40" s="41"/>
      <c r="F40" s="43">
        <f>SUM(C40,D40)</f>
        <v>0</v>
      </c>
      <c r="G40" s="42"/>
      <c r="H40" s="40"/>
      <c r="I40" s="41"/>
      <c r="J40" s="40"/>
      <c r="K40" s="39"/>
    </row>
    <row r="41" spans="1:11" ht="15.75" x14ac:dyDescent="0.25">
      <c r="A41" s="44"/>
      <c r="B41" s="42"/>
      <c r="C41" s="40"/>
      <c r="D41" s="40"/>
      <c r="E41" s="41"/>
      <c r="F41" s="43">
        <f>SUM(C41,D41)</f>
        <v>0</v>
      </c>
      <c r="G41" s="42"/>
      <c r="H41" s="40"/>
      <c r="I41" s="41"/>
      <c r="J41" s="40"/>
      <c r="K41" s="39"/>
    </row>
    <row r="42" spans="1:11" ht="15.75" x14ac:dyDescent="0.25">
      <c r="A42" s="44"/>
      <c r="B42" s="42"/>
      <c r="C42" s="40"/>
      <c r="D42" s="40"/>
      <c r="E42" s="41"/>
      <c r="F42" s="43">
        <f>SUM(C42,D42)</f>
        <v>0</v>
      </c>
      <c r="G42" s="42"/>
      <c r="H42" s="40"/>
      <c r="I42" s="41"/>
      <c r="J42" s="40"/>
      <c r="K42" s="39"/>
    </row>
    <row r="43" spans="1:11" ht="15.75" x14ac:dyDescent="0.25">
      <c r="A43" s="45"/>
      <c r="B43" s="42"/>
      <c r="C43" s="40"/>
      <c r="D43" s="40"/>
      <c r="E43" s="41"/>
      <c r="F43" s="43">
        <f>SUM(C43,D43)</f>
        <v>0</v>
      </c>
      <c r="G43" s="42"/>
      <c r="H43" s="40"/>
      <c r="I43" s="41"/>
      <c r="J43" s="40"/>
      <c r="K43" s="39"/>
    </row>
    <row r="44" spans="1:11" ht="15.75" x14ac:dyDescent="0.25">
      <c r="A44" s="45"/>
      <c r="B44" s="42"/>
      <c r="C44" s="40"/>
      <c r="D44" s="40"/>
      <c r="E44" s="41"/>
      <c r="F44" s="43">
        <f>SUM(C44,D44)</f>
        <v>0</v>
      </c>
      <c r="G44" s="42"/>
      <c r="H44" s="40"/>
      <c r="I44" s="41"/>
      <c r="J44" s="40"/>
      <c r="K44" s="39"/>
    </row>
    <row r="45" spans="1:11" ht="15.75" x14ac:dyDescent="0.25">
      <c r="A45" s="57"/>
      <c r="B45" s="38"/>
      <c r="C45" s="55"/>
      <c r="D45" s="55"/>
      <c r="E45" s="56"/>
      <c r="F45" s="43">
        <f>SUM(C45,D45)</f>
        <v>0</v>
      </c>
      <c r="G45" s="38"/>
      <c r="H45" s="55"/>
      <c r="I45" s="56"/>
      <c r="J45" s="55"/>
      <c r="K45" s="39"/>
    </row>
    <row r="46" spans="1:11" ht="15.75" x14ac:dyDescent="0.25">
      <c r="A46" s="57"/>
      <c r="B46" s="38"/>
      <c r="C46" s="55"/>
      <c r="D46" s="55"/>
      <c r="E46" s="56"/>
      <c r="F46" s="43">
        <f>SUM(C46,D46)</f>
        <v>0</v>
      </c>
      <c r="G46" s="38"/>
      <c r="H46" s="55"/>
      <c r="I46" s="56"/>
      <c r="J46" s="55"/>
      <c r="K46" s="39"/>
    </row>
    <row r="47" spans="1:11" ht="15.75" x14ac:dyDescent="0.25">
      <c r="A47" s="57"/>
      <c r="B47" s="38"/>
      <c r="C47" s="55"/>
      <c r="D47" s="55"/>
      <c r="E47" s="56"/>
      <c r="F47" s="43">
        <f>SUM(C47,D47)</f>
        <v>0</v>
      </c>
      <c r="G47" s="38"/>
      <c r="H47" s="55"/>
      <c r="I47" s="56"/>
      <c r="J47" s="55"/>
      <c r="K47" s="39"/>
    </row>
    <row r="48" spans="1:11" ht="15.75" x14ac:dyDescent="0.25">
      <c r="A48" s="38"/>
      <c r="B48" s="37" t="s">
        <v>5</v>
      </c>
      <c r="C48" s="33">
        <f>SUM(C5:C47)</f>
        <v>0.09</v>
      </c>
      <c r="D48" s="33">
        <f>SUM(D5:D47)</f>
        <v>4.55</v>
      </c>
      <c r="E48" s="34"/>
      <c r="F48" s="36">
        <f>SUM(C48,D48)</f>
        <v>4.6399999999999997</v>
      </c>
      <c r="G48" s="35"/>
      <c r="H48" s="33">
        <f>SUM(H5:H47)</f>
        <v>0</v>
      </c>
      <c r="I48" s="34"/>
      <c r="J48" s="33">
        <f>SUM(J5:J47)</f>
        <v>0</v>
      </c>
      <c r="K48" s="32">
        <f>C48-H48</f>
        <v>0.09</v>
      </c>
    </row>
    <row r="51" spans="2:8" ht="15.75" x14ac:dyDescent="0.25">
      <c r="B51" s="31" t="s">
        <v>57</v>
      </c>
      <c r="F51" s="3"/>
      <c r="G51" s="78" t="s">
        <v>106</v>
      </c>
      <c r="H51" s="86"/>
    </row>
    <row r="52" spans="2:8" x14ac:dyDescent="0.25">
      <c r="B52" s="31"/>
      <c r="F52" s="2" t="s">
        <v>0</v>
      </c>
      <c r="G52" s="1"/>
      <c r="H52" s="1"/>
    </row>
    <row r="53" spans="2:8" ht="15.75" x14ac:dyDescent="0.25">
      <c r="B53" s="31" t="s">
        <v>42</v>
      </c>
      <c r="F53" s="3"/>
      <c r="G53" s="78" t="s">
        <v>105</v>
      </c>
      <c r="H53" s="86"/>
    </row>
    <row r="54" spans="2:8" x14ac:dyDescent="0.25">
      <c r="F54" s="2" t="s">
        <v>0</v>
      </c>
      <c r="G54" s="1"/>
      <c r="H54" s="1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zoomScale="80" zoomScaleNormal="80" workbookViewId="0">
      <selection activeCell="E5" sqref="E5"/>
    </sheetView>
  </sheetViews>
  <sheetFormatPr defaultRowHeight="15" x14ac:dyDescent="0.25"/>
  <cols>
    <col min="1" max="1" width="7.28515625" style="29" customWidth="1"/>
    <col min="2" max="2" width="24.42578125" style="29" customWidth="1"/>
    <col min="3" max="3" width="17" style="29" bestFit="1" customWidth="1"/>
    <col min="4" max="4" width="16.140625" style="29" customWidth="1"/>
    <col min="5" max="5" width="29.85546875" style="29" bestFit="1" customWidth="1"/>
    <col min="6" max="6" width="15.85546875" style="29" customWidth="1"/>
    <col min="7" max="7" width="16.5703125" style="29" customWidth="1"/>
    <col min="8" max="8" width="14.28515625" style="29" customWidth="1"/>
    <col min="9" max="9" width="22.85546875" style="29" customWidth="1"/>
    <col min="10" max="10" width="14" style="29" customWidth="1"/>
    <col min="11" max="11" width="15.5703125" style="29" customWidth="1"/>
    <col min="12" max="16384" width="9.140625" style="29"/>
  </cols>
  <sheetData>
    <row r="1" spans="1:11" ht="61.5" customHeight="1" x14ac:dyDescent="0.25">
      <c r="A1" s="52"/>
      <c r="B1" s="83" t="s">
        <v>115</v>
      </c>
      <c r="C1" s="84"/>
      <c r="D1" s="84"/>
      <c r="E1" s="84"/>
      <c r="F1" s="84"/>
      <c r="G1" s="84"/>
      <c r="H1" s="84"/>
      <c r="I1" s="84"/>
      <c r="J1" s="84"/>
      <c r="K1" s="52"/>
    </row>
    <row r="2" spans="1:11" ht="31.5" customHeight="1" x14ac:dyDescent="0.25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33" customHeight="1" x14ac:dyDescent="0.25">
      <c r="A3" s="87" t="s">
        <v>37</v>
      </c>
      <c r="B3" s="87" t="s">
        <v>36</v>
      </c>
      <c r="C3" s="85" t="s">
        <v>35</v>
      </c>
      <c r="D3" s="85"/>
      <c r="E3" s="85"/>
      <c r="F3" s="85" t="s">
        <v>34</v>
      </c>
      <c r="G3" s="85" t="s">
        <v>33</v>
      </c>
      <c r="H3" s="85"/>
      <c r="I3" s="85"/>
      <c r="J3" s="85"/>
      <c r="K3" s="81" t="s">
        <v>32</v>
      </c>
    </row>
    <row r="4" spans="1:11" ht="158.25" customHeight="1" x14ac:dyDescent="0.25">
      <c r="A4" s="87"/>
      <c r="B4" s="87"/>
      <c r="C4" s="51" t="s">
        <v>31</v>
      </c>
      <c r="D4" s="51" t="s">
        <v>30</v>
      </c>
      <c r="E4" s="51" t="s">
        <v>29</v>
      </c>
      <c r="F4" s="85"/>
      <c r="G4" s="49" t="s">
        <v>28</v>
      </c>
      <c r="H4" s="51" t="s">
        <v>26</v>
      </c>
      <c r="I4" s="51" t="s">
        <v>27</v>
      </c>
      <c r="J4" s="51" t="s">
        <v>26</v>
      </c>
      <c r="K4" s="81"/>
    </row>
    <row r="5" spans="1:11" ht="277.5" customHeight="1" x14ac:dyDescent="0.25">
      <c r="A5" s="44">
        <v>1</v>
      </c>
      <c r="B5" s="41" t="s">
        <v>114</v>
      </c>
      <c r="C5" s="40"/>
      <c r="D5" s="40">
        <v>0</v>
      </c>
      <c r="E5" s="41" t="s">
        <v>113</v>
      </c>
      <c r="F5" s="43">
        <f>SUM(C5,D5)</f>
        <v>0</v>
      </c>
      <c r="G5" s="42">
        <v>0</v>
      </c>
      <c r="H5" s="40">
        <v>0</v>
      </c>
      <c r="I5" s="104">
        <v>0</v>
      </c>
      <c r="J5" s="40">
        <v>0</v>
      </c>
      <c r="K5" s="39">
        <v>0</v>
      </c>
    </row>
    <row r="6" spans="1:11" ht="15.75" x14ac:dyDescent="0.25">
      <c r="A6" s="38"/>
      <c r="B6" s="37" t="s">
        <v>5</v>
      </c>
      <c r="C6" s="33">
        <f>SUM(C5:C5)</f>
        <v>0</v>
      </c>
      <c r="D6" s="33">
        <f>SUM(D5:D5)</f>
        <v>0</v>
      </c>
      <c r="E6" s="34"/>
      <c r="F6" s="36">
        <f>SUM(C6,D6)</f>
        <v>0</v>
      </c>
      <c r="G6" s="35"/>
      <c r="H6" s="33">
        <f>SUM(H5:H5)</f>
        <v>0</v>
      </c>
      <c r="I6" s="34"/>
      <c r="J6" s="33">
        <f>SUM(J5:J5)</f>
        <v>0</v>
      </c>
      <c r="K6" s="32">
        <v>0</v>
      </c>
    </row>
    <row r="9" spans="1:11" ht="15.75" x14ac:dyDescent="0.25">
      <c r="B9" s="31" t="s">
        <v>112</v>
      </c>
      <c r="F9" s="3"/>
      <c r="G9" s="78" t="s">
        <v>111</v>
      </c>
      <c r="H9" s="86"/>
    </row>
    <row r="10" spans="1:11" x14ac:dyDescent="0.25">
      <c r="B10" s="31"/>
      <c r="F10" s="2" t="s">
        <v>0</v>
      </c>
      <c r="G10" s="1"/>
      <c r="H10" s="1"/>
    </row>
    <row r="11" spans="1:11" ht="15.75" x14ac:dyDescent="0.25">
      <c r="B11" s="31" t="s">
        <v>110</v>
      </c>
      <c r="F11" s="3"/>
      <c r="G11" s="78" t="s">
        <v>109</v>
      </c>
      <c r="H11" s="86"/>
    </row>
    <row r="12" spans="1:11" x14ac:dyDescent="0.25">
      <c r="F12" s="2" t="s">
        <v>0</v>
      </c>
      <c r="G12" s="1"/>
      <c r="H12" s="1"/>
    </row>
  </sheetData>
  <mergeCells count="10">
    <mergeCell ref="K3:K4"/>
    <mergeCell ref="A2:K2"/>
    <mergeCell ref="B1:J1"/>
    <mergeCell ref="C3:E3"/>
    <mergeCell ref="G11:H11"/>
    <mergeCell ref="G9:H9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7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22</vt:i4>
      </vt:variant>
    </vt:vector>
  </HeadingPairs>
  <TitlesOfParts>
    <vt:vector size="46" baseType="lpstr">
      <vt:lpstr>КМКЛШМ</vt:lpstr>
      <vt:lpstr>ОКЛ</vt:lpstr>
      <vt:lpstr>КМДКЛ №1</vt:lpstr>
      <vt:lpstr>КМДКЛ №2</vt:lpstr>
      <vt:lpstr>ДКЛ №3 Солом'янського</vt:lpstr>
      <vt:lpstr>ДКЛ №4 Солом'янського </vt:lpstr>
      <vt:lpstr>ДКЛ № 5</vt:lpstr>
      <vt:lpstr>ДКЛ №6</vt:lpstr>
      <vt:lpstr>ДКЛ №8 Шевченківського</vt:lpstr>
      <vt:lpstr>ДКЛ №9 Подільського</vt:lpstr>
      <vt:lpstr>КМКЛ №1</vt:lpstr>
      <vt:lpstr>КМКЛ №2</vt:lpstr>
      <vt:lpstr>КМКЛ №3</vt:lpstr>
      <vt:lpstr>КМКЛ №4</vt:lpstr>
      <vt:lpstr>КМКЛ №5</vt:lpstr>
      <vt:lpstr>КМКЛ №6</vt:lpstr>
      <vt:lpstr>КМКЛ №7</vt:lpstr>
      <vt:lpstr>КМКЛ №8</vt:lpstr>
      <vt:lpstr>КМКЛ №9</vt:lpstr>
      <vt:lpstr>КМКЛ №10</vt:lpstr>
      <vt:lpstr>КМКЛ №10 (2)</vt:lpstr>
      <vt:lpstr>КМКЛ №15</vt:lpstr>
      <vt:lpstr>КМКЛ №18</vt:lpstr>
      <vt:lpstr>КМКЛ №11</vt:lpstr>
      <vt:lpstr>'КМКЛ №6'!Print_Area</vt:lpstr>
      <vt:lpstr>'ДКЛ № 5'!Область_печати</vt:lpstr>
      <vt:lpstr>'ДКЛ №3 Солом''янського'!Область_печати</vt:lpstr>
      <vt:lpstr>'ДКЛ №4 Солом''янського '!Область_печати</vt:lpstr>
      <vt:lpstr>'ДКЛ №6'!Область_печати</vt:lpstr>
      <vt:lpstr>'ДКЛ №8 Шевченківського'!Область_печати</vt:lpstr>
      <vt:lpstr>'ДКЛ №9 Подільського'!Область_печати</vt:lpstr>
      <vt:lpstr>'КМДКЛ №1'!Область_печати</vt:lpstr>
      <vt:lpstr>'КМДКЛ №2'!Область_печати</vt:lpstr>
      <vt:lpstr>'КМКЛ №1'!Область_печати</vt:lpstr>
      <vt:lpstr>'КМКЛ №10'!Область_печати</vt:lpstr>
      <vt:lpstr>'КМКЛ №10 (2)'!Область_печати</vt:lpstr>
      <vt:lpstr>'КМКЛ №11'!Область_печати</vt:lpstr>
      <vt:lpstr>'КМКЛ №15'!Область_печати</vt:lpstr>
      <vt:lpstr>'КМКЛ №18'!Область_печати</vt:lpstr>
      <vt:lpstr>'КМКЛ №2'!Область_печати</vt:lpstr>
      <vt:lpstr>'КМКЛ №3'!Область_печати</vt:lpstr>
      <vt:lpstr>'КМКЛ №4'!Область_печати</vt:lpstr>
      <vt:lpstr>'КМКЛ №5'!Область_печати</vt:lpstr>
      <vt:lpstr>'КМКЛ №9'!Область_печати</vt:lpstr>
      <vt:lpstr>КМКЛШМ!Область_печати</vt:lpstr>
      <vt:lpstr>ОКЛ!Область_печати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Степанюк Віталій</dc:creator>
  <cp:lastModifiedBy>Степанюк Віталій</cp:lastModifiedBy>
  <dcterms:created xsi:type="dcterms:W3CDTF">2022-05-17T09:25:49Z</dcterms:created>
  <dcterms:modified xsi:type="dcterms:W3CDTF">2022-05-17T10:01:59Z</dcterms:modified>
</cp:coreProperties>
</file>