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ЦПМСД №2. Голосіївського" sheetId="5" r:id="rId1"/>
    <sheet name="ЦПМСД № 1. Голосіївського" sheetId="4" r:id="rId2"/>
    <sheet name="ЦПМСД №1. Дарницького" sheetId="6" r:id="rId3"/>
    <sheet name="ЦПМСД №2. Дарницького" sheetId="7" r:id="rId4"/>
    <sheet name="ЦПМСД №3. Дарницького" sheetId="8" r:id="rId5"/>
    <sheet name="ЦПМСД №4. Деснянського" sheetId="9" r:id="rId6"/>
    <sheet name="ЦПМСД №1. Дніпровського" sheetId="10" r:id="rId7"/>
    <sheet name="ЦПМСД №4. Дніпровського" sheetId="11" r:id="rId8"/>
    <sheet name="ЦПМСД №3. Дніпровського" sheetId="12" r:id="rId9"/>
    <sheet name="ЦПМСД &quot;Русанівка&quot;" sheetId="13" r:id="rId10"/>
    <sheet name="ЦПМСД №1. Подільського" sheetId="14" r:id="rId11"/>
    <sheet name="ЦПМСД №2. Оболонського" sheetId="15" r:id="rId12"/>
    <sheet name="ЦПМСД №1. Святошинського" sheetId="16" r:id="rId13"/>
    <sheet name="ЦПМСД №2. Святошинського" sheetId="17" r:id="rId14"/>
    <sheet name="ЦПМСД №3. Святошинського" sheetId="18" r:id="rId15"/>
    <sheet name="ЦПМСД №1. Солом'янського" sheetId="19" r:id="rId16"/>
    <sheet name="ЦПМСД №2. Солом'янського" sheetId="20" r:id="rId17"/>
    <sheet name="ЦПМСД №1. Шевченківського" sheetId="21" r:id="rId18"/>
    <sheet name="ЦПМСД №2. Шевченківського" sheetId="22" r:id="rId19"/>
    <sheet name="ЦПМСД №3. Шевченківського" sheetId="23" r:id="rId20"/>
  </sheets>
  <definedNames>
    <definedName name="_xlnm.Print_Area" localSheetId="9">'ЦПМСД "Русанівка"'!$A$1:$K$18</definedName>
    <definedName name="_xlnm.Print_Area" localSheetId="1">'ЦПМСД № 1. Голосіївського'!$A$1:$K$56</definedName>
    <definedName name="_xlnm.Print_Area" localSheetId="2">'ЦПМСД №1. Дарницького'!$A$1:$K$56</definedName>
    <definedName name="_xlnm.Print_Area" localSheetId="6">'ЦПМСД №1. Дніпровського'!$A$1:$K$22</definedName>
    <definedName name="_xlnm.Print_Area" localSheetId="10">'ЦПМСД №1. Подільського'!$A$1:$K$56</definedName>
    <definedName name="_xlnm.Print_Area" localSheetId="12">'ЦПМСД №1. Святошинського'!$A$1:$K$14</definedName>
    <definedName name="_xlnm.Print_Area" localSheetId="15">'ЦПМСД №1. Солом''янського'!$A$1:$K$56</definedName>
    <definedName name="_xlnm.Print_Area" localSheetId="17">'ЦПМСД №1. Шевченківського'!$A$1:$K$23</definedName>
    <definedName name="_xlnm.Print_Area" localSheetId="3">'ЦПМСД №2. Дарницького'!#REF!</definedName>
    <definedName name="_xlnm.Print_Area" localSheetId="11">'ЦПМСД №2. Оболонського'!$A$1:$K$55</definedName>
    <definedName name="_xlnm.Print_Area" localSheetId="13">'ЦПМСД №2. Святошинського'!$A$1:$K$24</definedName>
    <definedName name="_xlnm.Print_Area" localSheetId="16">'ЦПМСД №2. Солом''янського'!$A$1:$K$56</definedName>
    <definedName name="_xlnm.Print_Area" localSheetId="18">'ЦПМСД №2. Шевченківського'!$A$1:$K$56</definedName>
    <definedName name="_xlnm.Print_Area" localSheetId="4">'ЦПМСД №3. Дарницького'!$A$1:$K$14</definedName>
    <definedName name="_xlnm.Print_Area" localSheetId="8">'ЦПМСД №3. Дніпровського'!$A$1:$K$56</definedName>
    <definedName name="_xlnm.Print_Area" localSheetId="14">'ЦПМСД №3. Святошинського'!$A$1:$K$56</definedName>
    <definedName name="_xlnm.Print_Area" localSheetId="19">'ЦПМСД №3. Шевченківського'!$A$1:$K$19</definedName>
    <definedName name="_xlnm.Print_Area" localSheetId="5">'ЦПМСД №4. Деснянського'!$A$1:$K$32</definedName>
    <definedName name="_xlnm.Print_Area" localSheetId="7">'ЦПМСД №4. Дніпровського'!$A$1:$K$24</definedName>
  </definedNames>
  <calcPr calcId="145621"/>
</workbook>
</file>

<file path=xl/calcChain.xml><?xml version="1.0" encoding="utf-8"?>
<calcChain xmlns="http://schemas.openxmlformats.org/spreadsheetml/2006/main">
  <c r="F5" i="23" l="1"/>
  <c r="A6" i="23"/>
  <c r="F6" i="23"/>
  <c r="A7" i="23"/>
  <c r="A8" i="23" s="1"/>
  <c r="A9" i="23" s="1"/>
  <c r="F7" i="23"/>
  <c r="F8" i="23"/>
  <c r="C10" i="23"/>
  <c r="D10" i="23"/>
  <c r="E10" i="23"/>
  <c r="F10" i="23"/>
  <c r="H10" i="23"/>
  <c r="J10" i="23"/>
  <c r="K10" i="23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C48" i="22"/>
  <c r="D48" i="22"/>
  <c r="F48" i="22"/>
  <c r="H48" i="22"/>
  <c r="J48" i="22"/>
  <c r="K48" i="22"/>
  <c r="H16" i="21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C48" i="20"/>
  <c r="K48" i="20" s="1"/>
  <c r="D48" i="20"/>
  <c r="H48" i="20"/>
  <c r="J48" i="20"/>
  <c r="F5" i="19"/>
  <c r="K5" i="19"/>
  <c r="F6" i="19"/>
  <c r="K6" i="19"/>
  <c r="F7" i="19"/>
  <c r="K7" i="19"/>
  <c r="F8" i="19"/>
  <c r="K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C48" i="19"/>
  <c r="K48" i="19" s="1"/>
  <c r="D48" i="19"/>
  <c r="H48" i="19"/>
  <c r="J48" i="19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C48" i="18"/>
  <c r="F48" i="18" s="1"/>
  <c r="D48" i="18"/>
  <c r="H48" i="18"/>
  <c r="J48" i="18"/>
  <c r="K48" i="18"/>
  <c r="F5" i="17"/>
  <c r="K5" i="17" s="1"/>
  <c r="F6" i="17"/>
  <c r="K6" i="17" s="1"/>
  <c r="F7" i="17"/>
  <c r="K7" i="17" s="1"/>
  <c r="F8" i="17"/>
  <c r="K8" i="17" s="1"/>
  <c r="F9" i="17"/>
  <c r="K9" i="17" s="1"/>
  <c r="F10" i="17"/>
  <c r="K10" i="17" s="1"/>
  <c r="F11" i="17"/>
  <c r="K11" i="17" s="1"/>
  <c r="F12" i="17"/>
  <c r="K12" i="17" s="1"/>
  <c r="F13" i="17"/>
  <c r="K13" i="17" s="1"/>
  <c r="F14" i="17"/>
  <c r="K14" i="17" s="1"/>
  <c r="F15" i="17"/>
  <c r="K15" i="17" s="1"/>
  <c r="C16" i="17"/>
  <c r="K16" i="17" s="1"/>
  <c r="D16" i="17"/>
  <c r="F16" i="17"/>
  <c r="H16" i="17"/>
  <c r="J16" i="17"/>
  <c r="F5" i="16"/>
  <c r="C6" i="16"/>
  <c r="D6" i="16"/>
  <c r="F6" i="16"/>
  <c r="H6" i="16"/>
  <c r="J6" i="16"/>
  <c r="K6" i="16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C47" i="15"/>
  <c r="K47" i="15" s="1"/>
  <c r="D47" i="15"/>
  <c r="F47" i="15"/>
  <c r="H47" i="15"/>
  <c r="J47" i="15"/>
  <c r="F48" i="20" l="1"/>
  <c r="F48" i="19"/>
  <c r="C5" i="14"/>
  <c r="D5" i="14"/>
  <c r="F5" i="14"/>
  <c r="K5" i="14"/>
  <c r="F6" i="14"/>
  <c r="K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C48" i="14"/>
  <c r="F48" i="14" s="1"/>
  <c r="D48" i="14"/>
  <c r="H48" i="14"/>
  <c r="J48" i="14"/>
  <c r="K48" i="14"/>
  <c r="F5" i="13"/>
  <c r="F6" i="13"/>
  <c r="F7" i="13"/>
  <c r="F8" i="13"/>
  <c r="F9" i="13"/>
  <c r="C10" i="13"/>
  <c r="F10" i="13" s="1"/>
  <c r="D10" i="13"/>
  <c r="H10" i="13"/>
  <c r="J10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C48" i="12"/>
  <c r="F48" i="12" s="1"/>
  <c r="D48" i="12"/>
  <c r="H48" i="12"/>
  <c r="J48" i="12"/>
  <c r="K48" i="12"/>
  <c r="F5" i="11"/>
  <c r="F6" i="11"/>
  <c r="F7" i="11"/>
  <c r="F8" i="11"/>
  <c r="F9" i="11"/>
  <c r="F10" i="11"/>
  <c r="F11" i="11"/>
  <c r="F12" i="11"/>
  <c r="F13" i="11"/>
  <c r="F14" i="11"/>
  <c r="F15" i="11"/>
  <c r="C16" i="11"/>
  <c r="F16" i="11" s="1"/>
  <c r="D16" i="11"/>
  <c r="H16" i="11"/>
  <c r="J16" i="11"/>
  <c r="K16" i="11"/>
  <c r="F5" i="10"/>
  <c r="F6" i="10"/>
  <c r="F7" i="10"/>
  <c r="F8" i="10"/>
  <c r="F9" i="10"/>
  <c r="F10" i="10"/>
  <c r="F11" i="10"/>
  <c r="F12" i="10"/>
  <c r="F13" i="10"/>
  <c r="F14" i="10"/>
  <c r="F15" i="10"/>
  <c r="C16" i="10"/>
  <c r="F16" i="10" s="1"/>
  <c r="D16" i="10"/>
  <c r="H16" i="10"/>
  <c r="J16" i="10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C24" i="9"/>
  <c r="F24" i="9" s="1"/>
  <c r="D24" i="9"/>
  <c r="H24" i="9"/>
  <c r="J24" i="9"/>
  <c r="K24" i="9"/>
  <c r="C6" i="8"/>
  <c r="K6" i="8" s="1"/>
  <c r="D6" i="8"/>
  <c r="F6" i="8"/>
  <c r="H6" i="8"/>
  <c r="J6" i="8"/>
  <c r="F5" i="7"/>
  <c r="K5" i="7"/>
  <c r="F6" i="7"/>
  <c r="K6" i="7"/>
  <c r="F7" i="7"/>
  <c r="K7" i="7"/>
  <c r="F8" i="7"/>
  <c r="K8" i="7"/>
  <c r="F9" i="7"/>
  <c r="K9" i="7"/>
  <c r="F10" i="7"/>
  <c r="K10" i="7"/>
  <c r="F11" i="7"/>
  <c r="K11" i="7"/>
  <c r="F12" i="7"/>
  <c r="K12" i="7"/>
  <c r="C13" i="7"/>
  <c r="F13" i="7" s="1"/>
  <c r="D13" i="7"/>
  <c r="H13" i="7"/>
  <c r="J13" i="7"/>
  <c r="K13" i="7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C48" i="6"/>
  <c r="F48" i="6" s="1"/>
  <c r="D48" i="6"/>
  <c r="H48" i="6"/>
  <c r="J48" i="6"/>
  <c r="K48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48" i="5"/>
  <c r="F48" i="5" s="1"/>
  <c r="D48" i="5"/>
  <c r="H48" i="5"/>
  <c r="J48" i="5"/>
  <c r="K48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C48" i="4"/>
  <c r="D48" i="4"/>
  <c r="F48" i="4"/>
  <c r="H48" i="4"/>
  <c r="J48" i="4"/>
  <c r="K48" i="4"/>
</calcChain>
</file>

<file path=xl/sharedStrings.xml><?xml version="1.0" encoding="utf-8"?>
<sst xmlns="http://schemas.openxmlformats.org/spreadsheetml/2006/main" count="632" uniqueCount="185">
  <si>
    <t>(підпис)           (ініціали і прізвище) </t>
  </si>
  <si>
    <t>Головний бухгалтер</t>
  </si>
  <si>
    <t>Керівник установи</t>
  </si>
  <si>
    <t>ВСЬОГО по закладу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</si>
  <si>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</si>
  <si>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</si>
  <si>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</si>
  <si>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</si>
  <si>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</si>
  <si>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</si>
  <si>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</si>
  <si>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</si>
  <si>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</si>
  <si>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</si>
  <si>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</si>
  <si>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</si>
  <si>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</si>
  <si>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 1" Голосіївського району м. Києва за І квартал 2022 року </t>
  </si>
  <si>
    <t>т.258-60-79</t>
  </si>
  <si>
    <t>Софіенко О.І.</t>
  </si>
  <si>
    <t>Лось Г.М</t>
  </si>
  <si>
    <t>Директор</t>
  </si>
  <si>
    <t>поставки МОЗ</t>
  </si>
  <si>
    <t>вакціна</t>
  </si>
  <si>
    <t>Централізовани</t>
  </si>
  <si>
    <t>вакцина</t>
  </si>
  <si>
    <t xml:space="preserve">Орендар Кінаш </t>
  </si>
  <si>
    <t>Фізична особа</t>
  </si>
  <si>
    <t>ПрАТ "Київстар"</t>
  </si>
  <si>
    <t>ТОВ "Лайфселл"</t>
  </si>
  <si>
    <r>
      <t xml:space="preserve">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</si>
  <si>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І квартал 2022 рік </t>
  </si>
  <si>
    <t>Т.М. Федорчук</t>
  </si>
  <si>
    <t>Н.М. Терещенко</t>
  </si>
  <si>
    <t>Т.в.о.керівника установи</t>
  </si>
  <si>
    <t>медикаменти</t>
  </si>
  <si>
    <t>СП "Оптіма-Фарм, ЛТД"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</si>
  <si>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</si>
  <si>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№ з/п</t>
  </si>
  <si>
    <r>
      <t xml:space="preserve">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</si>
  <si>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 квартал 2022 року </t>
    </r>
  </si>
  <si>
    <t>тел.097-219-65-49</t>
  </si>
  <si>
    <t xml:space="preserve">                              Волос  Л.В.</t>
  </si>
  <si>
    <t>Виконавець: Зайченко О.І.</t>
  </si>
  <si>
    <t>Дерій А.Ю.</t>
  </si>
  <si>
    <t>Грицишин Л.І.</t>
  </si>
  <si>
    <t>Ноутбук ASUS</t>
  </si>
  <si>
    <t>ФО Поєдинок Н.Ю.</t>
  </si>
  <si>
    <t>Моноблок Lenovo</t>
  </si>
  <si>
    <t>ФОП Грушова О.А..</t>
  </si>
  <si>
    <t>ФОП Сафарова Н.Г.</t>
  </si>
  <si>
    <t>ФОП Софієва Т.В.</t>
  </si>
  <si>
    <t>Штамп "ВИЯВЛЕНО"</t>
  </si>
  <si>
    <t>ФОП Чеботарьова С,М,</t>
  </si>
  <si>
    <t>Урна ,замок навісний, ланцюг оцинкований</t>
  </si>
  <si>
    <t xml:space="preserve">АЛФАВ ІТ Класік Т АБ №60  </t>
  </si>
  <si>
    <t xml:space="preserve">АЛФАВ ІТ Класік Т АБ №120 </t>
  </si>
  <si>
    <t>СП Оптіма -Фарм,ЛТД"</t>
  </si>
  <si>
    <t xml:space="preserve">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</si>
  <si>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 квартал 2022 року </t>
  </si>
  <si>
    <t>Г.М.Булатова</t>
  </si>
  <si>
    <t>І.В.Лук'янчук</t>
  </si>
  <si>
    <t>_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</si>
  <si>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</si>
  <si>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КНП"Центр первинної медико-санітарної допомоги №3 Дарницького району м.Києва" за І квартал 2022 року </t>
  </si>
  <si>
    <t>Житніковська  Г.М.</t>
  </si>
  <si>
    <t>Петришина Г.В.</t>
  </si>
  <si>
    <t>Фізичні особи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</si>
  <si>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</si>
  <si>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  квартал  2022  року </t>
    </r>
  </si>
  <si>
    <t>І.В. Завалкіна</t>
  </si>
  <si>
    <t>Е.В. Коляда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</si>
  <si>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КНП "Центр первинної медико-санітарної допомоги №1 Дніпровського району м. Києва за І квартал 2022 року </t>
  </si>
  <si>
    <t xml:space="preserve">                                                       (підпис)           (ініціали і прізвище) </t>
  </si>
  <si>
    <t>Т.М.Осадча</t>
  </si>
  <si>
    <t xml:space="preserve">                                                          (підпис)           (ініціали і прізвище) </t>
  </si>
  <si>
    <t>Н.П.Лук'яненко</t>
  </si>
  <si>
    <t>Засоби індивідуального захисту</t>
  </si>
  <si>
    <t>КЕКВ 2220 Медикаменти та перев'язувальні  матеріали</t>
  </si>
  <si>
    <t>Вироби медичного призначення</t>
  </si>
  <si>
    <t>Медикаменти</t>
  </si>
  <si>
    <t>медикаменти, вироби медичного призначення.</t>
  </si>
  <si>
    <t>ТОВ "Аптека-Вікторія"</t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</si>
  <si>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</si>
  <si>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</si>
  <si>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</si>
  <si>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                                   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</si>
  <si>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</si>
  <si>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  квартал  2022_____року </t>
  </si>
  <si>
    <t>Н.П.Мірошниченко</t>
  </si>
  <si>
    <t>Т.В.Борисова</t>
  </si>
  <si>
    <t>Фізичні особи  (11 чол )</t>
  </si>
  <si>
    <r>
      <t xml:space="preserve">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</si>
  <si>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</t>
    </r>
    <r>
      <rPr>
        <b/>
        <i/>
        <u/>
        <sz val="14"/>
        <color indexed="8"/>
        <rFont val="Times New Roman"/>
        <family val="1"/>
        <charset val="204"/>
      </rPr>
      <t xml:space="preserve">Комунальне некомерційне підприємство "Центр первинної медико-санітарної допомоги №3 Дніпровського району м.Києва"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за 1 квартал 2022 року </t>
    </r>
  </si>
  <si>
    <t>Н.Г.Христенко</t>
  </si>
  <si>
    <t>Л.В.Шупік</t>
  </si>
  <si>
    <t>Дез.засоби</t>
  </si>
  <si>
    <t>БО "100 відсотків життя. Київський регіон"</t>
  </si>
  <si>
    <t>ТОВ "РА "МЕДІА-СЕРВІС"</t>
  </si>
  <si>
    <t>Каюкіна Еліна Вячеславівна</t>
  </si>
  <si>
    <t>ТОВ "Інститут клітинної терапії"</t>
  </si>
  <si>
    <r>
      <t xml:space="preserve">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</si>
  <si>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1 квартал 2022 року </t>
  </si>
  <si>
    <t>Н. П. Мосійчук</t>
  </si>
  <si>
    <t>Л.М. Вагалюк</t>
  </si>
  <si>
    <t xml:space="preserve">послуги звязку </t>
  </si>
  <si>
    <t xml:space="preserve">костюми </t>
  </si>
  <si>
    <t>БФ "Фундація Сео Клаб"</t>
  </si>
  <si>
    <t xml:space="preserve">презервативи </t>
  </si>
  <si>
    <t>ГО "Українська медична місія"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</si>
  <si>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Подільського району м. Києва за 1 квартал 2022 року </t>
  </si>
  <si>
    <t>Нешкуренко Н.В.</t>
  </si>
  <si>
    <t>Некрасова М.А.</t>
  </si>
  <si>
    <t>благодійна допомoга від населення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</si>
  <si>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</si>
  <si>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 квартал 2022 року </t>
  </si>
  <si>
    <t xml:space="preserve">          Додаток до листа</t>
  </si>
  <si>
    <t>Л.М.Нічегівська</t>
  </si>
  <si>
    <t xml:space="preserve">О.В.Короткий </t>
  </si>
  <si>
    <t>В.о.директора</t>
  </si>
  <si>
    <t>-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</si>
  <si>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району м. Києва за І квартал 2022року </t>
  </si>
  <si>
    <t>С.КОНОНЕЦЬ</t>
  </si>
  <si>
    <t>Н.ПЕТРУЧЕНКО</t>
  </si>
  <si>
    <r>
      <t xml:space="preserve">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</si>
  <si>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Святошинського району м. Києва за  I квартал 2022 року </t>
  </si>
  <si>
    <t>Залишок на 01.01.2022</t>
  </si>
  <si>
    <r>
      <t xml:space="preserve">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</si>
  <si>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Святошинського району м. Києва за  І квартал 2022 року </t>
  </si>
  <si>
    <t>вироби медичного призначення</t>
  </si>
  <si>
    <t>медичні меблі</t>
  </si>
  <si>
    <t>господарські матеріали</t>
  </si>
  <si>
    <t>БО "100 відсотуів життя.Київський регіон"</t>
  </si>
  <si>
    <r>
      <t xml:space="preserve">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</si>
  <si>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Солом'янського району м.Києва  за  І квартал 2022 року </t>
  </si>
  <si>
    <t xml:space="preserve">Людмила ОМЕЛЬЯНОВА </t>
  </si>
  <si>
    <t>Віталій СУНДЄЄВ</t>
  </si>
  <si>
    <r>
      <t xml:space="preserve">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</si>
  <si>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№2" Солом'янського району за І квартал 2022 року </t>
  </si>
  <si>
    <t>Н.М.Поліщук</t>
  </si>
  <si>
    <t xml:space="preserve">  В.І.Рейф</t>
  </si>
  <si>
    <t>Шприци ін'єкційні стерильні (міні-шприц  з автоматичним вимкненням A-D, 0,5 мл Mini</t>
  </si>
  <si>
    <t>База спеціального медичного постачання м.Києва</t>
  </si>
  <si>
    <t>Шприци ін'єкційні стерильні  Луєр Сліп 1 мл 3-х комп. З голкою  23Gx*1</t>
  </si>
  <si>
    <t>Шприци ін'єкційний 2 мл двохкомпонентний з голкою 0.6 мл*25 мл  23Gx*1</t>
  </si>
  <si>
    <t>Шприц ін'єкційні стерильні (Міні- шприц 0,3 мл Syrіnge, A-D,0,3 ml ,Medeko Inject)</t>
  </si>
  <si>
    <t>Sodium chloride,10 мл(розчин для ін'єкцій Sod Chi Inj USP 0,9%10 ml SSOL</t>
  </si>
  <si>
    <t xml:space="preserve"> ВАКЦИНА COMIRNATY 195*0,45ml GVL PUU-F2-ACMF EU</t>
  </si>
  <si>
    <t xml:space="preserve"> ВАКЦИНА  Комінарті/COMIRNATY концентрат для дисперсії  для ін. 1 флакон (0.45 мл) містить 6 доз по 30 мкг, 195 флаконів у картонній коробці</t>
  </si>
  <si>
    <t>ВАКЦИНА AZD1222 LQD 0,5 MLVI 10X10D SK SKB COVAX"</t>
  </si>
  <si>
    <t xml:space="preserve">Контейнер для берігання гострих медичних предметів одноразового використання 25 штук в упаковці </t>
  </si>
  <si>
    <t>КОРОНОВАК ВАКЦИНА ДЛЯ ПРОФІЛАКТИКИ  COVID-19розчин ( ВИРОЩЕНА З ВИКОРИСТАННЯМ КЛІТИН  VERO)ІНАКТИНОВАНА суспензія для ін'єкцій по 5 мл суспензії для ін'єкцій(10 доз) у одноразовому  флаконі, флаконит у картонній коробці</t>
  </si>
  <si>
    <t>Швидкий тест для визначення антигена корона SARS-COV-2(Stardart Q COVID-19 Ag Test)</t>
  </si>
  <si>
    <t>Медикаменти (вакцина) дитяча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</si>
  <si>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тис. грн</t>
    </r>
  </si>
  <si>
    <t xml:space="preserve">     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</si>
  <si>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 Шевченківського району  міста  Києва  за  1 квартал   2022 рік </t>
  </si>
  <si>
    <t>т484-30-07</t>
  </si>
  <si>
    <t>О.В. Палько</t>
  </si>
  <si>
    <t>С.В. Симоненко</t>
  </si>
  <si>
    <t>Вироби медичного призначення(експрес-тести на визначення Сovid-19)</t>
  </si>
  <si>
    <t>Вироби медичного призначення.  Розпорядження ДОЗ ВОКМР КМДА.</t>
  </si>
  <si>
    <t>КНП "Київська міська клінічна лікарня №7"</t>
  </si>
  <si>
    <t>Вакцина(імунобіологічні препарати)COVID-19</t>
  </si>
  <si>
    <t>Вакцина. Розпорядження ДОЗ ВОКМР КМДА (COVID-19)</t>
  </si>
  <si>
    <t>База спец.мед.посчтачання м.Києва</t>
  </si>
  <si>
    <t>Вироби медичного призначення (для щеплень вакциною CHDOXI NCOV-19  CORONA VIRUS)</t>
  </si>
  <si>
    <t>Вироби медичного призначення(експрес-тести на визначення Сovid-19, підгузки, термосумки)</t>
  </si>
  <si>
    <t>Вакцина(імунобіологічні препарати)</t>
  </si>
  <si>
    <t xml:space="preserve">Вакцина. Розпорядження ДОЗ ВОКМР КМДА </t>
  </si>
  <si>
    <r>
      <t xml:space="preserve">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</si>
  <si>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за_1_квартал_2022_року </t>
  </si>
  <si>
    <t>Тетяна БЕРНАЦЬКА</t>
  </si>
  <si>
    <t xml:space="preserve">Людмила ШТЕПА </t>
  </si>
  <si>
    <t>Вакцини, вироби медичного призначення</t>
  </si>
  <si>
    <t>ТОВ Євродерм</t>
  </si>
  <si>
    <t>Ліки (молнупіравір)</t>
  </si>
  <si>
    <t>КНП "ЦПМСД №2" Солом'янського району м.Києва</t>
  </si>
  <si>
    <t>Тести</t>
  </si>
  <si>
    <t xml:space="preserve"> КНП "Київська міська клінічна лікарня № 7"</t>
  </si>
  <si>
    <t>Вакцини, вироби медичного призначення, ліки (молнупіравір)</t>
  </si>
  <si>
    <r>
      <t xml:space="preserve">Сума,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</si>
  <si>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Залишок невикористаних грошових коштів, товарів та послуг на кінець звітного періоду,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</si>
  <si>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</si>
  <si>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                                                                                                                                                                     за   І квартал 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</si>
</sst>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.mm\.yy;@"/>
    <numFmt numFmtId="166" formatCode="0.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i/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5" fillId="0" borderId="0"/>
  </cellStyleXfs>
  <cellXfs count="177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Continuous" vertical="top"/>
    </xf>
    <xf numFmtId="0" fontId="3" fillId="0" borderId="0" xfId="2" applyFont="1" applyAlignment="1">
      <alignment horizontal="centerContinuous" vertical="top"/>
    </xf>
    <xf numFmtId="0" fontId="5" fillId="0" borderId="1" xfId="2" applyFont="1" applyBorder="1" applyAlignment="1">
      <alignment horizontal="center"/>
    </xf>
    <xf numFmtId="0" fontId="6" fillId="0" borderId="0" xfId="1" applyFont="1"/>
    <xf numFmtId="4" fontId="7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wrapText="1"/>
    </xf>
    <xf numFmtId="0" fontId="9" fillId="2" borderId="2" xfId="1" applyFont="1" applyFill="1" applyBorder="1"/>
    <xf numFmtId="2" fontId="7" fillId="2" borderId="2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1" applyFont="1" applyBorder="1"/>
    <xf numFmtId="4" fontId="7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2" fontId="7" fillId="3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wrapText="1"/>
    </xf>
    <xf numFmtId="0" fontId="10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3" fillId="0" borderId="0" xfId="1" applyFont="1"/>
    <xf numFmtId="0" fontId="1" fillId="0" borderId="0" xfId="1" applyBorder="1"/>
    <xf numFmtId="0" fontId="18" fillId="0" borderId="0" xfId="1" applyFont="1" applyFill="1" applyBorder="1" applyAlignment="1">
      <alignment horizontal="left" vertical="top" wrapText="1"/>
    </xf>
    <xf numFmtId="4" fontId="1" fillId="0" borderId="0" xfId="1" applyNumberFormat="1"/>
    <xf numFmtId="49" fontId="19" fillId="0" borderId="3" xfId="1" applyNumberFormat="1" applyFont="1" applyFill="1" applyBorder="1" applyAlignment="1">
      <alignment horizontal="left" vertical="top" wrapText="1"/>
    </xf>
    <xf numFmtId="0" fontId="15" fillId="0" borderId="2" xfId="1" applyFont="1" applyBorder="1"/>
    <xf numFmtId="2" fontId="12" fillId="3" borderId="2" xfId="1" applyNumberFormat="1" applyFont="1" applyFill="1" applyBorder="1" applyAlignment="1">
      <alignment horizontal="center"/>
    </xf>
    <xf numFmtId="4" fontId="11" fillId="0" borderId="2" xfId="1" applyNumberFormat="1" applyFont="1" applyBorder="1" applyAlignment="1">
      <alignment horizontal="center"/>
    </xf>
    <xf numFmtId="49" fontId="19" fillId="0" borderId="4" xfId="1" applyNumberFormat="1" applyFont="1" applyFill="1" applyBorder="1" applyAlignment="1">
      <alignment horizontal="left" vertical="top" wrapText="1"/>
    </xf>
    <xf numFmtId="0" fontId="18" fillId="0" borderId="2" xfId="1" applyFont="1" applyFill="1" applyBorder="1" applyAlignment="1">
      <alignment horizontal="left" wrapText="1"/>
    </xf>
    <xf numFmtId="0" fontId="18" fillId="0" borderId="5" xfId="1" applyFont="1" applyFill="1" applyBorder="1" applyAlignment="1">
      <alignment horizontal="left" wrapText="1"/>
    </xf>
    <xf numFmtId="0" fontId="9" fillId="2" borderId="2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4" fontId="10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20" fillId="0" borderId="2" xfId="1" applyFont="1" applyBorder="1" applyAlignment="1">
      <alignment wrapText="1"/>
    </xf>
    <xf numFmtId="0" fontId="11" fillId="0" borderId="2" xfId="1" applyFont="1" applyBorder="1" applyAlignment="1">
      <alignment wrapText="1"/>
    </xf>
    <xf numFmtId="0" fontId="11" fillId="0" borderId="2" xfId="1" applyFont="1" applyBorder="1" applyAlignment="1">
      <alignment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wrapText="1"/>
    </xf>
    <xf numFmtId="164" fontId="23" fillId="0" borderId="2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wrapText="1"/>
    </xf>
    <xf numFmtId="4" fontId="10" fillId="0" borderId="7" xfId="1" applyNumberFormat="1" applyFont="1" applyBorder="1" applyAlignment="1">
      <alignment horizontal="center"/>
    </xf>
    <xf numFmtId="0" fontId="10" fillId="0" borderId="7" xfId="1" applyFont="1" applyBorder="1"/>
    <xf numFmtId="0" fontId="24" fillId="0" borderId="2" xfId="1" applyFont="1" applyBorder="1" applyAlignment="1">
      <alignment wrapText="1"/>
    </xf>
    <xf numFmtId="0" fontId="24" fillId="0" borderId="2" xfId="1" applyFont="1" applyBorder="1" applyAlignment="1">
      <alignment horizontal="center"/>
    </xf>
    <xf numFmtId="2" fontId="24" fillId="0" borderId="2" xfId="1" applyNumberFormat="1" applyFont="1" applyBorder="1" applyAlignment="1">
      <alignment horizontal="center"/>
    </xf>
    <xf numFmtId="0" fontId="24" fillId="0" borderId="2" xfId="1" applyFont="1" applyBorder="1"/>
    <xf numFmtId="0" fontId="10" fillId="0" borderId="8" xfId="1" applyFont="1" applyBorder="1" applyAlignment="1">
      <alignment wrapText="1"/>
    </xf>
    <xf numFmtId="0" fontId="25" fillId="0" borderId="0" xfId="3"/>
    <xf numFmtId="0" fontId="27" fillId="0" borderId="0" xfId="3" applyFont="1"/>
    <xf numFmtId="0" fontId="5" fillId="0" borderId="9" xfId="2" applyFont="1" applyBorder="1" applyAlignment="1">
      <alignment horizontal="center"/>
    </xf>
    <xf numFmtId="0" fontId="15" fillId="0" borderId="0" xfId="3" applyFont="1"/>
    <xf numFmtId="0" fontId="8" fillId="0" borderId="0" xfId="3" applyFont="1" applyAlignment="1">
      <alignment horizontal="center"/>
    </xf>
    <xf numFmtId="0" fontId="8" fillId="0" borderId="0" xfId="3" applyFont="1"/>
    <xf numFmtId="4" fontId="7" fillId="4" borderId="10" xfId="3" applyNumberFormat="1" applyFont="1" applyFill="1" applyBorder="1" applyAlignment="1">
      <alignment horizontal="center"/>
    </xf>
    <xf numFmtId="4" fontId="8" fillId="4" borderId="10" xfId="3" applyNumberFormat="1" applyFont="1" applyFill="1" applyBorder="1" applyAlignment="1">
      <alignment horizontal="center"/>
    </xf>
    <xf numFmtId="0" fontId="9" fillId="4" borderId="10" xfId="3" applyFont="1" applyFill="1" applyBorder="1" applyAlignment="1">
      <alignment wrapText="1"/>
    </xf>
    <xf numFmtId="0" fontId="9" fillId="4" borderId="10" xfId="3" applyFont="1" applyFill="1" applyBorder="1"/>
    <xf numFmtId="2" fontId="7" fillId="4" borderId="10" xfId="3" applyNumberFormat="1" applyFont="1" applyFill="1" applyBorder="1" applyAlignment="1">
      <alignment horizontal="center"/>
    </xf>
    <xf numFmtId="0" fontId="7" fillId="4" borderId="10" xfId="3" applyFont="1" applyFill="1" applyBorder="1"/>
    <xf numFmtId="0" fontId="9" fillId="0" borderId="10" xfId="3" applyFont="1" applyBorder="1"/>
    <xf numFmtId="4" fontId="7" fillId="0" borderId="10" xfId="3" applyNumberFormat="1" applyFont="1" applyBorder="1" applyAlignment="1">
      <alignment horizontal="center"/>
    </xf>
    <xf numFmtId="4" fontId="9" fillId="0" borderId="10" xfId="3" applyNumberFormat="1" applyFont="1" applyBorder="1" applyAlignment="1">
      <alignment horizontal="center"/>
    </xf>
    <xf numFmtId="0" fontId="9" fillId="0" borderId="10" xfId="3" applyFont="1" applyBorder="1" applyAlignment="1">
      <alignment wrapText="1"/>
    </xf>
    <xf numFmtId="2" fontId="7" fillId="5" borderId="10" xfId="3" applyNumberFormat="1" applyFont="1" applyFill="1" applyBorder="1" applyAlignment="1">
      <alignment horizontal="center"/>
    </xf>
    <xf numFmtId="0" fontId="9" fillId="0" borderId="10" xfId="3" applyFont="1" applyBorder="1" applyAlignment="1">
      <alignment horizontal="center" vertical="center"/>
    </xf>
    <xf numFmtId="4" fontId="10" fillId="0" borderId="10" xfId="3" applyNumberFormat="1" applyFont="1" applyBorder="1" applyAlignment="1">
      <alignment horizontal="center"/>
    </xf>
    <xf numFmtId="0" fontId="10" fillId="0" borderId="10" xfId="3" applyFont="1" applyBorder="1" applyAlignment="1">
      <alignment wrapText="1"/>
    </xf>
    <xf numFmtId="0" fontId="10" fillId="0" borderId="10" xfId="3" applyFont="1" applyBorder="1"/>
    <xf numFmtId="0" fontId="10" fillId="0" borderId="10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wrapText="1"/>
    </xf>
    <xf numFmtId="165" fontId="29" fillId="6" borderId="11" xfId="3" applyNumberFormat="1" applyFont="1" applyFill="1" applyBorder="1" applyAlignment="1" applyProtection="1">
      <alignment horizontal="center"/>
      <protection locked="0"/>
    </xf>
    <xf numFmtId="0" fontId="10" fillId="0" borderId="10" xfId="3" applyFont="1" applyBorder="1" applyAlignment="1">
      <alignment horizontal="center"/>
    </xf>
    <xf numFmtId="14" fontId="30" fillId="6" borderId="12" xfId="3" applyNumberFormat="1" applyFont="1" applyFill="1" applyBorder="1" applyAlignment="1" applyProtection="1">
      <alignment horizontal="left" wrapText="1"/>
      <protection locked="0"/>
    </xf>
    <xf numFmtId="0" fontId="11" fillId="0" borderId="10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top" wrapText="1"/>
    </xf>
    <xf numFmtId="0" fontId="13" fillId="0" borderId="0" xfId="3" applyFont="1"/>
    <xf numFmtId="0" fontId="5" fillId="0" borderId="0" xfId="3" applyFont="1" applyAlignment="1">
      <alignment vertical="top"/>
    </xf>
    <xf numFmtId="0" fontId="13" fillId="0" borderId="0" xfId="3" applyFont="1" applyAlignment="1">
      <alignment vertical="center" wrapText="1"/>
    </xf>
    <xf numFmtId="0" fontId="31" fillId="0" borderId="0" xfId="3" applyFont="1" applyAlignment="1">
      <alignment vertical="top"/>
    </xf>
    <xf numFmtId="4" fontId="7" fillId="2" borderId="2" xfId="1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2" fontId="10" fillId="0" borderId="2" xfId="1" applyNumberFormat="1" applyFont="1" applyBorder="1" applyAlignment="1">
      <alignment horizontal="center" vertical="center" wrapText="1"/>
    </xf>
    <xf numFmtId="0" fontId="32" fillId="0" borderId="0" xfId="1" applyFont="1"/>
    <xf numFmtId="0" fontId="33" fillId="0" borderId="0" xfId="1" applyFont="1"/>
    <xf numFmtId="0" fontId="34" fillId="0" borderId="0" xfId="1" applyFont="1"/>
    <xf numFmtId="0" fontId="35" fillId="0" borderId="0" xfId="2" applyFont="1" applyBorder="1" applyAlignment="1">
      <alignment horizontal="centerContinuous" vertical="top"/>
    </xf>
    <xf numFmtId="0" fontId="35" fillId="0" borderId="0" xfId="2" applyFont="1" applyAlignment="1">
      <alignment horizontal="centerContinuous" vertical="top"/>
    </xf>
    <xf numFmtId="0" fontId="35" fillId="0" borderId="1" xfId="2" applyFont="1" applyBorder="1" applyAlignment="1">
      <alignment horizontal="center"/>
    </xf>
    <xf numFmtId="0" fontId="16" fillId="0" borderId="0" xfId="1" applyFont="1"/>
    <xf numFmtId="0" fontId="7" fillId="0" borderId="0" xfId="1" applyFont="1"/>
    <xf numFmtId="0" fontId="1" fillId="0" borderId="0" xfId="1" applyFont="1"/>
    <xf numFmtId="4" fontId="7" fillId="7" borderId="2" xfId="1" applyNumberFormat="1" applyFont="1" applyFill="1" applyBorder="1" applyAlignment="1">
      <alignment horizontal="center"/>
    </xf>
    <xf numFmtId="4" fontId="8" fillId="7" borderId="2" xfId="1" applyNumberFormat="1" applyFont="1" applyFill="1" applyBorder="1" applyAlignment="1">
      <alignment horizontal="center"/>
    </xf>
    <xf numFmtId="0" fontId="8" fillId="7" borderId="2" xfId="1" applyFont="1" applyFill="1" applyBorder="1" applyAlignment="1">
      <alignment wrapText="1"/>
    </xf>
    <xf numFmtId="0" fontId="8" fillId="7" borderId="2" xfId="1" applyFont="1" applyFill="1" applyBorder="1"/>
    <xf numFmtId="2" fontId="7" fillId="7" borderId="2" xfId="1" applyNumberFormat="1" applyFont="1" applyFill="1" applyBorder="1" applyAlignment="1">
      <alignment horizontal="center"/>
    </xf>
    <xf numFmtId="0" fontId="7" fillId="7" borderId="2" xfId="1" applyFont="1" applyFill="1" applyBorder="1"/>
    <xf numFmtId="0" fontId="7" fillId="0" borderId="2" xfId="1" applyFont="1" applyBorder="1" applyAlignment="1">
      <alignment wrapText="1"/>
    </xf>
    <xf numFmtId="166" fontId="7" fillId="0" borderId="2" xfId="1" applyNumberFormat="1" applyFont="1" applyBorder="1" applyAlignment="1">
      <alignment horizontal="center"/>
    </xf>
    <xf numFmtId="0" fontId="36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35" fillId="0" borderId="13" xfId="1" applyFont="1" applyBorder="1" applyAlignment="1">
      <alignment vertical="center" wrapText="1"/>
    </xf>
    <xf numFmtId="0" fontId="38" fillId="0" borderId="13" xfId="1" applyFont="1" applyBorder="1" applyAlignment="1">
      <alignment vertical="center" wrapText="1"/>
    </xf>
    <xf numFmtId="1" fontId="7" fillId="0" borderId="2" xfId="1" applyNumberFormat="1" applyFont="1" applyBorder="1" applyAlignment="1">
      <alignment horizontal="center" vertical="center" wrapText="1"/>
    </xf>
    <xf numFmtId="0" fontId="37" fillId="0" borderId="2" xfId="1" applyFont="1" applyBorder="1" applyAlignment="1">
      <alignment vertical="center" wrapText="1"/>
    </xf>
    <xf numFmtId="0" fontId="39" fillId="0" borderId="14" xfId="1" applyFont="1" applyBorder="1" applyAlignment="1">
      <alignment vertical="center" wrapText="1"/>
    </xf>
    <xf numFmtId="0" fontId="40" fillId="0" borderId="2" xfId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wrapText="1"/>
    </xf>
    <xf numFmtId="0" fontId="4" fillId="0" borderId="1" xfId="2" applyFont="1" applyBorder="1" applyAlignment="1">
      <alignment horizontal="center"/>
    </xf>
    <xf numFmtId="0" fontId="9" fillId="0" borderId="0" xfId="3" applyFont="1"/>
    <xf numFmtId="0" fontId="41" fillId="0" borderId="0" xfId="3" applyFont="1"/>
    <xf numFmtId="0" fontId="6" fillId="0" borderId="0" xfId="3" applyFont="1"/>
    <xf numFmtId="4" fontId="25" fillId="0" borderId="0" xfId="3" applyNumberFormat="1"/>
    <xf numFmtId="4" fontId="8" fillId="2" borderId="2" xfId="3" applyNumberFormat="1" applyFont="1" applyFill="1" applyBorder="1" applyAlignment="1">
      <alignment horizontal="center"/>
    </xf>
    <xf numFmtId="0" fontId="7" fillId="2" borderId="2" xfId="3" applyFont="1" applyFill="1" applyBorder="1"/>
    <xf numFmtId="0" fontId="9" fillId="0" borderId="2" xfId="3" applyFont="1" applyBorder="1"/>
    <xf numFmtId="0" fontId="25" fillId="0" borderId="0" xfId="3" applyFont="1" applyFill="1"/>
    <xf numFmtId="4" fontId="10" fillId="0" borderId="2" xfId="3" applyNumberFormat="1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wrapText="1"/>
    </xf>
    <xf numFmtId="0" fontId="10" fillId="0" borderId="2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25" fillId="0" borderId="0" xfId="3" applyFill="1"/>
    <xf numFmtId="4" fontId="7" fillId="0" borderId="2" xfId="3" applyNumberFormat="1" applyFont="1" applyFill="1" applyBorder="1" applyAlignment="1">
      <alignment horizontal="center" vertical="center"/>
    </xf>
    <xf numFmtId="4" fontId="10" fillId="6" borderId="2" xfId="3" applyNumberFormat="1" applyFont="1" applyFill="1" applyBorder="1" applyAlignment="1">
      <alignment horizontal="center" vertical="center"/>
    </xf>
    <xf numFmtId="0" fontId="10" fillId="6" borderId="2" xfId="3" applyFont="1" applyFill="1" applyBorder="1" applyAlignment="1">
      <alignment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left" vertical="top"/>
    </xf>
    <xf numFmtId="0" fontId="16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1" fillId="0" borderId="1" xfId="1" applyBorder="1" applyAlignment="1"/>
    <xf numFmtId="0" fontId="11" fillId="0" borderId="2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26" fillId="0" borderId="0" xfId="2" applyFont="1" applyBorder="1" applyAlignment="1">
      <alignment horizontal="center" vertical="top"/>
    </xf>
    <xf numFmtId="0" fontId="28" fillId="0" borderId="9" xfId="2" applyFont="1" applyBorder="1" applyAlignment="1">
      <alignment horizontal="center"/>
    </xf>
    <xf numFmtId="0" fontId="16" fillId="0" borderId="0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left" vertical="top"/>
    </xf>
    <xf numFmtId="0" fontId="11" fillId="0" borderId="10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top" wrapText="1"/>
    </xf>
    <xf numFmtId="0" fontId="13" fillId="0" borderId="1" xfId="1" applyFont="1" applyBorder="1" applyAlignment="1">
      <alignment vertical="top"/>
    </xf>
    <xf numFmtId="0" fontId="35" fillId="0" borderId="1" xfId="2" applyFont="1" applyBorder="1" applyAlignment="1">
      <alignment horizontal="center"/>
    </xf>
    <xf numFmtId="0" fontId="8" fillId="0" borderId="1" xfId="1" applyFont="1" applyBorder="1" applyAlignment="1"/>
    <xf numFmtId="0" fontId="11" fillId="0" borderId="2" xfId="3" applyFont="1" applyBorder="1" applyAlignment="1">
      <alignment horizontal="center" vertical="top" wrapText="1"/>
    </xf>
    <xf numFmtId="0" fontId="13" fillId="0" borderId="1" xfId="3" applyFont="1" applyBorder="1" applyAlignment="1">
      <alignment vertical="center"/>
    </xf>
    <xf numFmtId="0" fontId="12" fillId="0" borderId="2" xfId="3" applyFont="1" applyBorder="1" applyAlignment="1">
      <alignment horizontal="center" vertical="center" wrapText="1"/>
    </xf>
    <xf numFmtId="0" fontId="9" fillId="0" borderId="1" xfId="3" applyFont="1" applyBorder="1" applyAlignment="1"/>
    <xf numFmtId="0" fontId="11" fillId="0" borderId="2" xfId="3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_план використання 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8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31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30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>
        <v>1</v>
      </c>
      <c r="B5" s="20"/>
      <c r="C5" s="18"/>
      <c r="D5" s="18"/>
      <c r="E5" s="19"/>
      <c r="F5" s="16">
        <f t="shared" ref="F5:F48" si="0">SUM(C5,D5)</f>
        <v>0</v>
      </c>
      <c r="G5" s="20">
        <v>2210</v>
      </c>
      <c r="H5" s="18"/>
      <c r="I5" s="23"/>
      <c r="J5" s="18"/>
      <c r="K5" s="13"/>
    </row>
    <row r="6" spans="1:11" ht="15.75" x14ac:dyDescent="0.25">
      <c r="A6" s="22">
        <v>2</v>
      </c>
      <c r="B6" s="20" t="s">
        <v>29</v>
      </c>
      <c r="C6" s="18"/>
      <c r="D6" s="18"/>
      <c r="E6" s="19"/>
      <c r="F6" s="16">
        <f t="shared" si="0"/>
        <v>0</v>
      </c>
      <c r="G6" s="20">
        <v>2220</v>
      </c>
      <c r="H6" s="18"/>
      <c r="I6" s="23"/>
      <c r="J6" s="18"/>
      <c r="K6" s="13"/>
    </row>
    <row r="7" spans="1:11" ht="15.75" x14ac:dyDescent="0.25">
      <c r="A7" s="22">
        <v>3</v>
      </c>
      <c r="B7" s="20" t="s">
        <v>28</v>
      </c>
      <c r="C7" s="18"/>
      <c r="D7" s="18"/>
      <c r="E7" s="19"/>
      <c r="F7" s="16">
        <f t="shared" si="0"/>
        <v>0</v>
      </c>
      <c r="G7" s="20">
        <v>2240</v>
      </c>
      <c r="H7" s="18"/>
      <c r="I7" s="23"/>
      <c r="J7" s="18"/>
      <c r="K7" s="13"/>
    </row>
    <row r="8" spans="1:11" ht="15.75" x14ac:dyDescent="0.25">
      <c r="A8" s="22">
        <v>4</v>
      </c>
      <c r="B8" s="20" t="s">
        <v>27</v>
      </c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>
        <v>5</v>
      </c>
      <c r="B9" s="20" t="s">
        <v>26</v>
      </c>
      <c r="C9" s="18"/>
      <c r="D9" s="18"/>
      <c r="E9" s="19"/>
      <c r="F9" s="16">
        <f t="shared" si="0"/>
        <v>0</v>
      </c>
      <c r="G9" s="20"/>
      <c r="H9" s="18"/>
      <c r="I9" s="23" t="s">
        <v>25</v>
      </c>
      <c r="J9" s="18">
        <v>1269528.43</v>
      </c>
      <c r="K9" s="13"/>
    </row>
    <row r="10" spans="1:11" ht="15.75" x14ac:dyDescent="0.25">
      <c r="A10" s="22">
        <v>6</v>
      </c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20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20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>
        <v>7</v>
      </c>
      <c r="B14" s="20" t="s">
        <v>24</v>
      </c>
      <c r="C14" s="18"/>
      <c r="D14" s="18">
        <v>1269528.43</v>
      </c>
      <c r="E14" s="20" t="s">
        <v>23</v>
      </c>
      <c r="F14" s="16">
        <f t="shared" si="0"/>
        <v>1269528.43</v>
      </c>
      <c r="G14" s="20"/>
      <c r="H14" s="18"/>
      <c r="I14" s="19"/>
      <c r="J14" s="18"/>
      <c r="K14" s="13"/>
    </row>
    <row r="15" spans="1:11" ht="15.75" x14ac:dyDescent="0.25">
      <c r="A15" s="22"/>
      <c r="B15" s="20" t="s">
        <v>22</v>
      </c>
      <c r="C15" s="18"/>
      <c r="D15" s="18"/>
      <c r="E15" s="20"/>
      <c r="F15" s="16">
        <f t="shared" si="0"/>
        <v>0</v>
      </c>
      <c r="G15" s="20"/>
      <c r="H15" s="18"/>
      <c r="I15" s="19"/>
      <c r="J15" s="18"/>
      <c r="K15" s="13"/>
    </row>
    <row r="16" spans="1:11" ht="18.75" customHeight="1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29.25" customHeight="1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0</v>
      </c>
      <c r="D48" s="7">
        <f>SUM(D5:D47)</f>
        <v>1269528.43</v>
      </c>
      <c r="E48" s="8"/>
      <c r="F48" s="10">
        <f t="shared" si="0"/>
        <v>1269528.43</v>
      </c>
      <c r="G48" s="9"/>
      <c r="H48" s="7">
        <f>SUM(H5:H47)</f>
        <v>0</v>
      </c>
      <c r="I48" s="8"/>
      <c r="J48" s="7">
        <f>SUM(J5:J47)</f>
        <v>1269528.43</v>
      </c>
      <c r="K48" s="6">
        <f>C48-H48</f>
        <v>0</v>
      </c>
    </row>
    <row r="51" spans="2:9" ht="15.75" x14ac:dyDescent="0.25">
      <c r="B51" s="5" t="s">
        <v>21</v>
      </c>
      <c r="F51" s="4"/>
      <c r="G51" s="157" t="s">
        <v>20</v>
      </c>
      <c r="H51" s="158"/>
    </row>
    <row r="52" spans="2:9" x14ac:dyDescent="0.25">
      <c r="B52" s="5"/>
      <c r="F52" s="3" t="s">
        <v>0</v>
      </c>
      <c r="G52" s="2"/>
      <c r="H52" s="2"/>
    </row>
    <row r="53" spans="2:9" ht="15.75" x14ac:dyDescent="0.25">
      <c r="B53" s="5" t="s">
        <v>1</v>
      </c>
      <c r="F53" s="4"/>
      <c r="G53" s="157" t="s">
        <v>19</v>
      </c>
      <c r="H53" s="158"/>
      <c r="I53" s="1" t="s">
        <v>18</v>
      </c>
    </row>
    <row r="54" spans="2:9" x14ac:dyDescent="0.25">
      <c r="F54" s="3" t="s">
        <v>0</v>
      </c>
      <c r="G54" s="2"/>
      <c r="H54" s="2"/>
    </row>
  </sheetData>
  <mergeCells count="10">
    <mergeCell ref="G51:H51"/>
    <mergeCell ref="G53:H53"/>
    <mergeCell ref="B1:J1"/>
    <mergeCell ref="A2:K2"/>
    <mergeCell ref="A3:A4"/>
    <mergeCell ref="B3:B4"/>
    <mergeCell ref="C3:E3"/>
    <mergeCell ref="F3:F4"/>
    <mergeCell ref="G3:J3"/>
    <mergeCell ref="K3:K4"/>
  </mergeCells>
  <pageMargins left="1.96" right="0.17" top="0.2" bottom="0.16" header="0.17" footer="0.16"/>
  <pageSetup paperSize="9"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zoomScale="90" zoomScaleNormal="90" workbookViewId="0">
      <selection activeCell="D6" sqref="D6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102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101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24.75" x14ac:dyDescent="0.25">
      <c r="A5" s="22">
        <v>1</v>
      </c>
      <c r="B5" s="54" t="s">
        <v>100</v>
      </c>
      <c r="C5" s="55">
        <v>1.2</v>
      </c>
      <c r="D5" s="18"/>
      <c r="E5" s="19"/>
      <c r="F5" s="16">
        <f t="shared" ref="F5:F10" si="0">SUM(C5,D5)</f>
        <v>1.2</v>
      </c>
      <c r="G5" s="21"/>
      <c r="H5" s="18"/>
      <c r="I5" s="19"/>
      <c r="J5" s="18"/>
      <c r="K5" s="13"/>
    </row>
    <row r="6" spans="1:11" ht="15.75" x14ac:dyDescent="0.25">
      <c r="A6" s="22">
        <v>2</v>
      </c>
      <c r="B6" s="54" t="s">
        <v>99</v>
      </c>
      <c r="C6" s="55">
        <v>0.2</v>
      </c>
      <c r="D6" s="18"/>
      <c r="E6" s="19"/>
      <c r="F6" s="16">
        <f t="shared" si="0"/>
        <v>0.2</v>
      </c>
      <c r="G6" s="21"/>
      <c r="H6" s="18"/>
      <c r="I6" s="19"/>
      <c r="J6" s="18"/>
      <c r="K6" s="13"/>
    </row>
    <row r="7" spans="1:11" ht="47.25" x14ac:dyDescent="0.25">
      <c r="A7" s="22">
        <v>3</v>
      </c>
      <c r="B7" s="54" t="s">
        <v>98</v>
      </c>
      <c r="C7" s="55">
        <v>5</v>
      </c>
      <c r="D7" s="18"/>
      <c r="E7" s="19"/>
      <c r="F7" s="16">
        <f t="shared" si="0"/>
        <v>5</v>
      </c>
      <c r="G7" s="21"/>
      <c r="H7" s="18"/>
      <c r="I7" s="19" t="s">
        <v>77</v>
      </c>
      <c r="J7" s="18">
        <v>1.5509999999999999</v>
      </c>
      <c r="K7" s="13"/>
    </row>
    <row r="8" spans="1:11" ht="56.25" customHeight="1" x14ac:dyDescent="0.25">
      <c r="A8" s="22">
        <v>4</v>
      </c>
      <c r="B8" s="54" t="s">
        <v>97</v>
      </c>
      <c r="C8" s="18"/>
      <c r="D8" s="18">
        <v>6.3239999999999998</v>
      </c>
      <c r="E8" s="19" t="s">
        <v>79</v>
      </c>
      <c r="F8" s="16">
        <f t="shared" si="0"/>
        <v>6.3239999999999998</v>
      </c>
      <c r="G8" s="21"/>
      <c r="H8" s="18"/>
      <c r="I8" s="19" t="s">
        <v>96</v>
      </c>
      <c r="J8" s="18">
        <v>0.47899999999999998</v>
      </c>
      <c r="K8" s="13"/>
    </row>
    <row r="9" spans="1:11" ht="31.5" x14ac:dyDescent="0.25">
      <c r="A9" s="22"/>
      <c r="B9" s="54"/>
      <c r="C9" s="18"/>
      <c r="D9" s="18"/>
      <c r="E9" s="19"/>
      <c r="F9" s="16">
        <f t="shared" si="0"/>
        <v>0</v>
      </c>
      <c r="G9" s="21"/>
      <c r="H9" s="18"/>
      <c r="I9" s="19" t="s">
        <v>79</v>
      </c>
      <c r="J9" s="18">
        <v>0.316</v>
      </c>
      <c r="K9" s="13"/>
    </row>
    <row r="10" spans="1:11" ht="15.75" x14ac:dyDescent="0.25">
      <c r="A10" s="12"/>
      <c r="B10" s="11" t="s">
        <v>3</v>
      </c>
      <c r="C10" s="7">
        <f>SUM(C5:C7)</f>
        <v>6.4</v>
      </c>
      <c r="D10" s="7">
        <f>SUM(D5:D9)</f>
        <v>6.3239999999999998</v>
      </c>
      <c r="E10" s="8"/>
      <c r="F10" s="10">
        <f t="shared" si="0"/>
        <v>12.724</v>
      </c>
      <c r="G10" s="9"/>
      <c r="H10" s="7">
        <f>SUM(H5:H7)</f>
        <v>0</v>
      </c>
      <c r="I10" s="8"/>
      <c r="J10" s="7">
        <f>SUM(J5:J9)</f>
        <v>2.3459999999999996</v>
      </c>
      <c r="K10" s="6">
        <v>78.593999999999994</v>
      </c>
    </row>
    <row r="13" spans="1:11" ht="15.75" x14ac:dyDescent="0.25">
      <c r="B13" s="5" t="s">
        <v>21</v>
      </c>
      <c r="F13" s="4"/>
      <c r="G13" s="157" t="s">
        <v>95</v>
      </c>
      <c r="H13" s="158"/>
    </row>
    <row r="14" spans="1:11" x14ac:dyDescent="0.25">
      <c r="B14" s="5"/>
      <c r="F14" s="3" t="s">
        <v>0</v>
      </c>
      <c r="G14" s="2"/>
      <c r="H14" s="2"/>
    </row>
    <row r="15" spans="1:11" ht="15.75" x14ac:dyDescent="0.25">
      <c r="B15" s="5" t="s">
        <v>1</v>
      </c>
      <c r="F15" s="4"/>
      <c r="G15" s="157" t="s">
        <v>94</v>
      </c>
      <c r="H15" s="158"/>
    </row>
    <row r="16" spans="1:11" x14ac:dyDescent="0.25">
      <c r="F16" s="3" t="s">
        <v>0</v>
      </c>
      <c r="G16" s="2"/>
      <c r="H16" s="2"/>
    </row>
  </sheetData>
  <mergeCells count="10">
    <mergeCell ref="K3:K4"/>
    <mergeCell ref="A2:K2"/>
    <mergeCell ref="B1:J1"/>
    <mergeCell ref="C3:E3"/>
    <mergeCell ref="G15:H15"/>
    <mergeCell ref="G13:H1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110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68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31.5" x14ac:dyDescent="0.25">
      <c r="A5" s="22"/>
      <c r="B5" s="63" t="s">
        <v>109</v>
      </c>
      <c r="C5" s="18">
        <f>4485/1000</f>
        <v>4.4850000000000003</v>
      </c>
      <c r="D5" s="18">
        <f>7200/1000</f>
        <v>7.2</v>
      </c>
      <c r="E5" s="19" t="s">
        <v>108</v>
      </c>
      <c r="F5" s="16">
        <f t="shared" ref="F5:F48" si="0">SUM(C5,D5)</f>
        <v>11.685</v>
      </c>
      <c r="G5" s="20"/>
      <c r="H5" s="18"/>
      <c r="I5" s="19" t="s">
        <v>108</v>
      </c>
      <c r="J5" s="18">
        <v>4.32</v>
      </c>
      <c r="K5" s="13">
        <f>4.49-4.32</f>
        <v>0.16999999999999993</v>
      </c>
    </row>
    <row r="6" spans="1:11" ht="15.75" x14ac:dyDescent="0.25">
      <c r="A6" s="22"/>
      <c r="B6" s="62" t="s">
        <v>107</v>
      </c>
      <c r="C6" s="61">
        <v>6</v>
      </c>
      <c r="D6" s="60">
        <v>0.04</v>
      </c>
      <c r="E6" s="59" t="s">
        <v>106</v>
      </c>
      <c r="F6" s="16">
        <f t="shared" si="0"/>
        <v>6.04</v>
      </c>
      <c r="G6" s="39"/>
      <c r="H6" s="18"/>
      <c r="I6" s="59" t="s">
        <v>106</v>
      </c>
      <c r="J6" s="18">
        <v>4.05</v>
      </c>
      <c r="K6" s="13">
        <f>6-4.05</f>
        <v>1.9500000000000002</v>
      </c>
    </row>
    <row r="7" spans="1:11" ht="15.75" x14ac:dyDescent="0.25">
      <c r="A7" s="22"/>
      <c r="B7" s="58" t="s">
        <v>27</v>
      </c>
      <c r="C7" s="57">
        <v>43.487000000000002</v>
      </c>
      <c r="D7" s="57"/>
      <c r="E7" s="56"/>
      <c r="F7" s="16">
        <f t="shared" si="0"/>
        <v>43.487000000000002</v>
      </c>
      <c r="G7" s="39">
        <v>2240</v>
      </c>
      <c r="H7" s="18">
        <v>1.26</v>
      </c>
      <c r="I7" s="23" t="s">
        <v>105</v>
      </c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53.972000000000001</v>
      </c>
      <c r="D48" s="7">
        <f>SUM(D5:D47)</f>
        <v>7.24</v>
      </c>
      <c r="E48" s="8"/>
      <c r="F48" s="10">
        <f t="shared" si="0"/>
        <v>61.212000000000003</v>
      </c>
      <c r="G48" s="9"/>
      <c r="H48" s="7">
        <f>SUM(H5:H47)</f>
        <v>1.26</v>
      </c>
      <c r="I48" s="8"/>
      <c r="J48" s="7">
        <f>SUM(J5:J47)</f>
        <v>8.370000000000001</v>
      </c>
      <c r="K48" s="6">
        <f>C48-H48</f>
        <v>52.712000000000003</v>
      </c>
    </row>
    <row r="51" spans="2:8" ht="15.75" x14ac:dyDescent="0.25">
      <c r="B51" s="5" t="s">
        <v>2</v>
      </c>
      <c r="F51" s="4"/>
      <c r="G51" s="157" t="s">
        <v>104</v>
      </c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 t="s">
        <v>103</v>
      </c>
      <c r="H53" s="158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view="pageBreakPreview" zoomScale="80" zoomScaleNormal="75" zoomScaleSheetLayoutView="80" workbookViewId="0">
      <selection activeCell="B3" sqref="B3:J3"/>
    </sheetView>
  </sheetViews>
  <sheetFormatPr defaultRowHeight="15" x14ac:dyDescent="0.25"/>
  <cols>
    <col min="1" max="1" width="7.28515625" style="64" customWidth="1"/>
    <col min="2" max="2" width="29.42578125" style="64" customWidth="1"/>
    <col min="3" max="3" width="16.28515625" style="64" customWidth="1"/>
    <col min="4" max="4" width="16.7109375" style="64" customWidth="1"/>
    <col min="5" max="5" width="30.140625" style="64" customWidth="1"/>
    <col min="6" max="6" width="15.85546875" style="64" customWidth="1"/>
    <col min="7" max="7" width="14.42578125" style="64" customWidth="1"/>
    <col min="8" max="8" width="11.5703125" style="64" customWidth="1"/>
    <col min="9" max="9" width="32.28515625" style="64" customWidth="1"/>
    <col min="10" max="10" width="14" style="64" customWidth="1"/>
    <col min="11" max="11" width="15.5703125" style="64" customWidth="1"/>
    <col min="12" max="16384" width="9.140625" style="64"/>
  </cols>
  <sheetData>
    <row r="1" spans="1:13" ht="18.75" customHeight="1" x14ac:dyDescent="0.25">
      <c r="K1" s="95"/>
      <c r="L1" s="95"/>
      <c r="M1" s="95" t="s">
        <v>116</v>
      </c>
    </row>
    <row r="2" spans="1:13" ht="20.25" customHeight="1" x14ac:dyDescent="0.25">
      <c r="A2" s="92"/>
      <c r="B2" s="92"/>
      <c r="C2" s="92"/>
      <c r="D2" s="92"/>
      <c r="E2" s="92"/>
      <c r="F2" s="92"/>
      <c r="G2" s="92"/>
      <c r="H2" s="94"/>
      <c r="I2" s="94"/>
      <c r="K2" s="93"/>
      <c r="L2" s="93"/>
      <c r="M2" s="93"/>
    </row>
    <row r="3" spans="1:13" ht="61.5" customHeight="1" x14ac:dyDescent="0.25">
      <c r="A3" s="92"/>
      <c r="B3" s="164" t="s">
        <v>115</v>
      </c>
      <c r="C3" s="164"/>
      <c r="D3" s="164"/>
      <c r="E3" s="164"/>
      <c r="F3" s="164"/>
      <c r="G3" s="164"/>
      <c r="H3" s="164"/>
      <c r="I3" s="164"/>
      <c r="J3" s="164"/>
      <c r="K3" s="92"/>
    </row>
    <row r="4" spans="1:13" ht="37.5" customHeight="1" x14ac:dyDescent="0.25">
      <c r="A4" s="165" t="s">
        <v>114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3" ht="33" customHeight="1" x14ac:dyDescent="0.25">
      <c r="A5" s="166" t="s">
        <v>15</v>
      </c>
      <c r="B5" s="166" t="s">
        <v>14</v>
      </c>
      <c r="C5" s="167" t="s">
        <v>13</v>
      </c>
      <c r="D5" s="167"/>
      <c r="E5" s="167"/>
      <c r="F5" s="167" t="s">
        <v>12</v>
      </c>
      <c r="G5" s="167" t="s">
        <v>11</v>
      </c>
      <c r="H5" s="167"/>
      <c r="I5" s="167"/>
      <c r="J5" s="167"/>
      <c r="K5" s="168" t="s">
        <v>10</v>
      </c>
    </row>
    <row r="6" spans="1:13" ht="158.25" customHeight="1" x14ac:dyDescent="0.25">
      <c r="A6" s="166"/>
      <c r="B6" s="166"/>
      <c r="C6" s="90" t="s">
        <v>9</v>
      </c>
      <c r="D6" s="90" t="s">
        <v>8</v>
      </c>
      <c r="E6" s="90" t="s">
        <v>7</v>
      </c>
      <c r="F6" s="167"/>
      <c r="G6" s="91" t="s">
        <v>6</v>
      </c>
      <c r="H6" s="90" t="s">
        <v>4</v>
      </c>
      <c r="I6" s="90" t="s">
        <v>5</v>
      </c>
      <c r="J6" s="90" t="s">
        <v>4</v>
      </c>
      <c r="K6" s="168"/>
    </row>
    <row r="7" spans="1:13" ht="68.25" customHeight="1" x14ac:dyDescent="0.25">
      <c r="A7" s="86">
        <v>1</v>
      </c>
      <c r="B7" s="83" t="s">
        <v>113</v>
      </c>
      <c r="C7" s="82">
        <v>1.61</v>
      </c>
      <c r="D7" s="82"/>
      <c r="E7" s="83"/>
      <c r="F7" s="80">
        <f t="shared" ref="F7:F47" si="0">SUM(C7,D7)</f>
        <v>1.61</v>
      </c>
      <c r="G7" s="88"/>
      <c r="H7" s="82"/>
      <c r="I7" s="83"/>
      <c r="J7" s="82"/>
      <c r="K7" s="77"/>
    </row>
    <row r="8" spans="1:13" ht="51" customHeight="1" x14ac:dyDescent="0.25">
      <c r="A8" s="86">
        <v>2</v>
      </c>
      <c r="B8" s="89"/>
      <c r="C8" s="82"/>
      <c r="D8" s="82"/>
      <c r="E8" s="83"/>
      <c r="F8" s="80">
        <f t="shared" si="0"/>
        <v>0</v>
      </c>
      <c r="G8" s="88"/>
      <c r="H8" s="82"/>
      <c r="I8" s="83"/>
      <c r="J8" s="82"/>
      <c r="K8" s="77"/>
    </row>
    <row r="9" spans="1:13" ht="57" customHeight="1" x14ac:dyDescent="0.25">
      <c r="A9" s="86">
        <v>3</v>
      </c>
      <c r="B9" s="83"/>
      <c r="C9" s="82"/>
      <c r="D9" s="82"/>
      <c r="E9" s="83"/>
      <c r="F9" s="80">
        <f t="shared" si="0"/>
        <v>0</v>
      </c>
      <c r="G9" s="88"/>
      <c r="H9" s="82"/>
      <c r="I9" s="83"/>
      <c r="J9" s="82"/>
      <c r="K9" s="77"/>
    </row>
    <row r="10" spans="1:13" ht="15.75" x14ac:dyDescent="0.25">
      <c r="A10" s="86">
        <v>4</v>
      </c>
      <c r="B10" s="87"/>
      <c r="C10" s="82"/>
      <c r="D10" s="82"/>
      <c r="E10" s="83"/>
      <c r="F10" s="80">
        <f t="shared" si="0"/>
        <v>0</v>
      </c>
      <c r="G10" s="88"/>
      <c r="H10" s="82"/>
      <c r="I10" s="83"/>
      <c r="J10" s="82"/>
      <c r="K10" s="77"/>
    </row>
    <row r="11" spans="1:13" ht="55.5" hidden="1" customHeight="1" x14ac:dyDescent="0.25">
      <c r="A11" s="86">
        <v>5</v>
      </c>
      <c r="B11" s="83"/>
      <c r="C11" s="82"/>
      <c r="D11" s="82"/>
      <c r="E11" s="83"/>
      <c r="F11" s="80">
        <f t="shared" si="0"/>
        <v>0</v>
      </c>
      <c r="G11" s="88"/>
      <c r="H11" s="82"/>
      <c r="I11" s="83"/>
      <c r="J11" s="82"/>
      <c r="K11" s="77"/>
    </row>
    <row r="12" spans="1:13" ht="15.75" hidden="1" x14ac:dyDescent="0.25">
      <c r="A12" s="86">
        <v>6</v>
      </c>
      <c r="B12" s="87"/>
      <c r="C12" s="82"/>
      <c r="D12" s="82"/>
      <c r="E12" s="83"/>
      <c r="F12" s="80">
        <f t="shared" si="0"/>
        <v>0</v>
      </c>
      <c r="G12" s="85"/>
      <c r="H12" s="82"/>
      <c r="I12" s="83"/>
      <c r="J12" s="82"/>
      <c r="K12" s="77"/>
    </row>
    <row r="13" spans="1:13" ht="15.75" hidden="1" x14ac:dyDescent="0.25">
      <c r="A13" s="86"/>
      <c r="B13" s="84"/>
      <c r="C13" s="82"/>
      <c r="D13" s="82"/>
      <c r="E13" s="83"/>
      <c r="F13" s="80">
        <f t="shared" si="0"/>
        <v>0</v>
      </c>
      <c r="G13" s="85"/>
      <c r="H13" s="82"/>
      <c r="I13" s="83"/>
      <c r="J13" s="82"/>
      <c r="K13" s="77"/>
    </row>
    <row r="14" spans="1:13" ht="15.75" hidden="1" x14ac:dyDescent="0.25">
      <c r="A14" s="86"/>
      <c r="B14" s="84"/>
      <c r="C14" s="82"/>
      <c r="D14" s="82"/>
      <c r="E14" s="83"/>
      <c r="F14" s="80">
        <f t="shared" si="0"/>
        <v>0</v>
      </c>
      <c r="G14" s="84"/>
      <c r="H14" s="82"/>
      <c r="I14" s="83"/>
      <c r="J14" s="82"/>
      <c r="K14" s="77"/>
    </row>
    <row r="15" spans="1:13" ht="15.75" hidden="1" x14ac:dyDescent="0.25">
      <c r="A15" s="85"/>
      <c r="B15" s="84"/>
      <c r="C15" s="82"/>
      <c r="D15" s="82"/>
      <c r="E15" s="83"/>
      <c r="F15" s="80">
        <f t="shared" si="0"/>
        <v>0</v>
      </c>
      <c r="G15" s="84"/>
      <c r="H15" s="82"/>
      <c r="I15" s="83"/>
      <c r="J15" s="82"/>
      <c r="K15" s="77"/>
    </row>
    <row r="16" spans="1:13" ht="15" hidden="1" customHeight="1" x14ac:dyDescent="0.25">
      <c r="A16" s="85"/>
      <c r="B16" s="84"/>
      <c r="C16" s="82"/>
      <c r="D16" s="82"/>
      <c r="E16" s="83"/>
      <c r="F16" s="80">
        <f t="shared" si="0"/>
        <v>0</v>
      </c>
      <c r="G16" s="84"/>
      <c r="H16" s="82"/>
      <c r="I16" s="83"/>
      <c r="J16" s="82"/>
      <c r="K16" s="77"/>
    </row>
    <row r="17" spans="1:11" ht="15.75" hidden="1" x14ac:dyDescent="0.25">
      <c r="A17" s="86"/>
      <c r="B17" s="84"/>
      <c r="C17" s="82"/>
      <c r="D17" s="82"/>
      <c r="E17" s="83"/>
      <c r="F17" s="80">
        <f t="shared" si="0"/>
        <v>0</v>
      </c>
      <c r="G17" s="84"/>
      <c r="H17" s="82"/>
      <c r="I17" s="83"/>
      <c r="J17" s="82"/>
      <c r="K17" s="77"/>
    </row>
    <row r="18" spans="1:11" ht="15.75" hidden="1" x14ac:dyDescent="0.25">
      <c r="A18" s="86"/>
      <c r="B18" s="84"/>
      <c r="C18" s="82"/>
      <c r="D18" s="82"/>
      <c r="E18" s="83"/>
      <c r="F18" s="80">
        <f t="shared" si="0"/>
        <v>0</v>
      </c>
      <c r="G18" s="84"/>
      <c r="H18" s="82"/>
      <c r="I18" s="83"/>
      <c r="J18" s="82"/>
      <c r="K18" s="77"/>
    </row>
    <row r="19" spans="1:11" ht="15.75" hidden="1" x14ac:dyDescent="0.25">
      <c r="A19" s="86"/>
      <c r="B19" s="84"/>
      <c r="C19" s="82"/>
      <c r="D19" s="82"/>
      <c r="E19" s="83"/>
      <c r="F19" s="80">
        <f t="shared" si="0"/>
        <v>0</v>
      </c>
      <c r="G19" s="84"/>
      <c r="H19" s="82"/>
      <c r="I19" s="83"/>
      <c r="J19" s="82"/>
      <c r="K19" s="77"/>
    </row>
    <row r="20" spans="1:11" ht="15.75" hidden="1" x14ac:dyDescent="0.25">
      <c r="A20" s="86"/>
      <c r="B20" s="84"/>
      <c r="C20" s="82"/>
      <c r="D20" s="82"/>
      <c r="E20" s="83"/>
      <c r="F20" s="80">
        <f t="shared" si="0"/>
        <v>0</v>
      </c>
      <c r="G20" s="84"/>
      <c r="H20" s="82"/>
      <c r="I20" s="83"/>
      <c r="J20" s="82"/>
      <c r="K20" s="77"/>
    </row>
    <row r="21" spans="1:11" ht="15.75" hidden="1" x14ac:dyDescent="0.25">
      <c r="A21" s="86"/>
      <c r="B21" s="84"/>
      <c r="C21" s="82"/>
      <c r="D21" s="82"/>
      <c r="E21" s="83"/>
      <c r="F21" s="80">
        <f t="shared" si="0"/>
        <v>0</v>
      </c>
      <c r="G21" s="84"/>
      <c r="H21" s="82"/>
      <c r="I21" s="83"/>
      <c r="J21" s="82"/>
      <c r="K21" s="77"/>
    </row>
    <row r="22" spans="1:11" ht="15.75" hidden="1" x14ac:dyDescent="0.25">
      <c r="A22" s="86"/>
      <c r="B22" s="84"/>
      <c r="C22" s="82"/>
      <c r="D22" s="82"/>
      <c r="E22" s="83"/>
      <c r="F22" s="80">
        <f t="shared" si="0"/>
        <v>0</v>
      </c>
      <c r="G22" s="84"/>
      <c r="H22" s="82"/>
      <c r="I22" s="83"/>
      <c r="J22" s="82"/>
      <c r="K22" s="77"/>
    </row>
    <row r="23" spans="1:11" ht="15.75" hidden="1" x14ac:dyDescent="0.25">
      <c r="A23" s="86"/>
      <c r="B23" s="84"/>
      <c r="C23" s="82"/>
      <c r="D23" s="82"/>
      <c r="E23" s="83"/>
      <c r="F23" s="80">
        <f t="shared" si="0"/>
        <v>0</v>
      </c>
      <c r="G23" s="84"/>
      <c r="H23" s="82"/>
      <c r="I23" s="83"/>
      <c r="J23" s="82"/>
      <c r="K23" s="77"/>
    </row>
    <row r="24" spans="1:11" ht="15.75" hidden="1" x14ac:dyDescent="0.25">
      <c r="A24" s="86"/>
      <c r="B24" s="84"/>
      <c r="C24" s="82"/>
      <c r="D24" s="82"/>
      <c r="E24" s="83"/>
      <c r="F24" s="80">
        <f t="shared" si="0"/>
        <v>0</v>
      </c>
      <c r="G24" s="84"/>
      <c r="H24" s="82"/>
      <c r="I24" s="83"/>
      <c r="J24" s="82"/>
      <c r="K24" s="77"/>
    </row>
    <row r="25" spans="1:11" ht="15.75" hidden="1" x14ac:dyDescent="0.25">
      <c r="A25" s="85"/>
      <c r="B25" s="84"/>
      <c r="C25" s="82"/>
      <c r="D25" s="82"/>
      <c r="E25" s="83"/>
      <c r="F25" s="80">
        <f t="shared" si="0"/>
        <v>0</v>
      </c>
      <c r="G25" s="84"/>
      <c r="H25" s="82"/>
      <c r="I25" s="83"/>
      <c r="J25" s="82"/>
      <c r="K25" s="77"/>
    </row>
    <row r="26" spans="1:11" ht="15.75" hidden="1" x14ac:dyDescent="0.25">
      <c r="A26" s="85"/>
      <c r="B26" s="84"/>
      <c r="C26" s="82"/>
      <c r="D26" s="82"/>
      <c r="E26" s="83"/>
      <c r="F26" s="80">
        <f t="shared" si="0"/>
        <v>0</v>
      </c>
      <c r="G26" s="84"/>
      <c r="H26" s="82"/>
      <c r="I26" s="83"/>
      <c r="J26" s="82"/>
      <c r="K26" s="77"/>
    </row>
    <row r="27" spans="1:11" ht="15.75" hidden="1" x14ac:dyDescent="0.25">
      <c r="A27" s="86"/>
      <c r="B27" s="84"/>
      <c r="C27" s="82"/>
      <c r="D27" s="82"/>
      <c r="E27" s="83"/>
      <c r="F27" s="80">
        <f t="shared" si="0"/>
        <v>0</v>
      </c>
      <c r="G27" s="84"/>
      <c r="H27" s="82"/>
      <c r="I27" s="83"/>
      <c r="J27" s="82"/>
      <c r="K27" s="77"/>
    </row>
    <row r="28" spans="1:11" ht="15.75" hidden="1" x14ac:dyDescent="0.25">
      <c r="A28" s="86"/>
      <c r="B28" s="84"/>
      <c r="C28" s="82"/>
      <c r="D28" s="82"/>
      <c r="E28" s="83"/>
      <c r="F28" s="80">
        <f t="shared" si="0"/>
        <v>0</v>
      </c>
      <c r="G28" s="84"/>
      <c r="H28" s="82"/>
      <c r="I28" s="83"/>
      <c r="J28" s="82"/>
      <c r="K28" s="77"/>
    </row>
    <row r="29" spans="1:11" ht="15.75" hidden="1" x14ac:dyDescent="0.25">
      <c r="A29" s="86"/>
      <c r="B29" s="84"/>
      <c r="C29" s="82"/>
      <c r="D29" s="82"/>
      <c r="E29" s="83"/>
      <c r="F29" s="80">
        <f t="shared" si="0"/>
        <v>0</v>
      </c>
      <c r="G29" s="84"/>
      <c r="H29" s="82"/>
      <c r="I29" s="83"/>
      <c r="J29" s="82"/>
      <c r="K29" s="77"/>
    </row>
    <row r="30" spans="1:11" ht="15.75" hidden="1" x14ac:dyDescent="0.25">
      <c r="A30" s="86"/>
      <c r="B30" s="84"/>
      <c r="C30" s="82"/>
      <c r="D30" s="82"/>
      <c r="E30" s="83"/>
      <c r="F30" s="80">
        <f t="shared" si="0"/>
        <v>0</v>
      </c>
      <c r="G30" s="84"/>
      <c r="H30" s="82"/>
      <c r="I30" s="83"/>
      <c r="J30" s="82"/>
      <c r="K30" s="77"/>
    </row>
    <row r="31" spans="1:11" ht="15.75" hidden="1" x14ac:dyDescent="0.25">
      <c r="A31" s="86"/>
      <c r="B31" s="84"/>
      <c r="C31" s="82"/>
      <c r="D31" s="82"/>
      <c r="E31" s="83"/>
      <c r="F31" s="80">
        <f t="shared" si="0"/>
        <v>0</v>
      </c>
      <c r="G31" s="84"/>
      <c r="H31" s="82"/>
      <c r="I31" s="83"/>
      <c r="J31" s="82"/>
      <c r="K31" s="77"/>
    </row>
    <row r="32" spans="1:11" ht="15.75" hidden="1" x14ac:dyDescent="0.25">
      <c r="A32" s="86"/>
      <c r="B32" s="84"/>
      <c r="C32" s="82"/>
      <c r="D32" s="82"/>
      <c r="E32" s="83"/>
      <c r="F32" s="80">
        <f t="shared" si="0"/>
        <v>0</v>
      </c>
      <c r="G32" s="84"/>
      <c r="H32" s="82"/>
      <c r="I32" s="83"/>
      <c r="J32" s="82"/>
      <c r="K32" s="77"/>
    </row>
    <row r="33" spans="1:11" ht="15.75" hidden="1" x14ac:dyDescent="0.25">
      <c r="A33" s="86"/>
      <c r="B33" s="84"/>
      <c r="C33" s="82"/>
      <c r="D33" s="82"/>
      <c r="E33" s="83"/>
      <c r="F33" s="80">
        <f t="shared" si="0"/>
        <v>0</v>
      </c>
      <c r="G33" s="84"/>
      <c r="H33" s="82"/>
      <c r="I33" s="83"/>
      <c r="J33" s="82"/>
      <c r="K33" s="77"/>
    </row>
    <row r="34" spans="1:11" ht="15.75" hidden="1" x14ac:dyDescent="0.25">
      <c r="A34" s="86"/>
      <c r="B34" s="84"/>
      <c r="C34" s="82"/>
      <c r="D34" s="82"/>
      <c r="E34" s="83"/>
      <c r="F34" s="80">
        <f t="shared" si="0"/>
        <v>0</v>
      </c>
      <c r="G34" s="84"/>
      <c r="H34" s="82"/>
      <c r="I34" s="83"/>
      <c r="J34" s="82"/>
      <c r="K34" s="77"/>
    </row>
    <row r="35" spans="1:11" ht="15.75" hidden="1" x14ac:dyDescent="0.25">
      <c r="A35" s="85"/>
      <c r="B35" s="84"/>
      <c r="C35" s="82"/>
      <c r="D35" s="82"/>
      <c r="E35" s="83"/>
      <c r="F35" s="80">
        <f t="shared" si="0"/>
        <v>0</v>
      </c>
      <c r="G35" s="84"/>
      <c r="H35" s="82"/>
      <c r="I35" s="83"/>
      <c r="J35" s="82"/>
      <c r="K35" s="77"/>
    </row>
    <row r="36" spans="1:11" ht="15.75" hidden="1" x14ac:dyDescent="0.25">
      <c r="A36" s="86"/>
      <c r="B36" s="84"/>
      <c r="C36" s="82"/>
      <c r="D36" s="82"/>
      <c r="E36" s="83"/>
      <c r="F36" s="80">
        <f t="shared" si="0"/>
        <v>0</v>
      </c>
      <c r="G36" s="84"/>
      <c r="H36" s="82"/>
      <c r="I36" s="83"/>
      <c r="J36" s="82"/>
      <c r="K36" s="77"/>
    </row>
    <row r="37" spans="1:11" ht="15.75" hidden="1" x14ac:dyDescent="0.25">
      <c r="A37" s="86"/>
      <c r="B37" s="84"/>
      <c r="C37" s="82"/>
      <c r="D37" s="82"/>
      <c r="E37" s="83"/>
      <c r="F37" s="80">
        <f t="shared" si="0"/>
        <v>0</v>
      </c>
      <c r="G37" s="84"/>
      <c r="H37" s="82"/>
      <c r="I37" s="83"/>
      <c r="J37" s="82"/>
      <c r="K37" s="77"/>
    </row>
    <row r="38" spans="1:11" ht="15.75" hidden="1" x14ac:dyDescent="0.25">
      <c r="A38" s="86"/>
      <c r="B38" s="84"/>
      <c r="C38" s="82"/>
      <c r="D38" s="82"/>
      <c r="E38" s="83"/>
      <c r="F38" s="80">
        <f t="shared" si="0"/>
        <v>0</v>
      </c>
      <c r="G38" s="84"/>
      <c r="H38" s="82"/>
      <c r="I38" s="83"/>
      <c r="J38" s="82"/>
      <c r="K38" s="77"/>
    </row>
    <row r="39" spans="1:11" ht="15.75" hidden="1" x14ac:dyDescent="0.25">
      <c r="A39" s="86"/>
      <c r="B39" s="84"/>
      <c r="C39" s="82"/>
      <c r="D39" s="82"/>
      <c r="E39" s="83"/>
      <c r="F39" s="80">
        <f t="shared" si="0"/>
        <v>0</v>
      </c>
      <c r="G39" s="84"/>
      <c r="H39" s="82"/>
      <c r="I39" s="83"/>
      <c r="J39" s="82"/>
      <c r="K39" s="77"/>
    </row>
    <row r="40" spans="1:11" ht="15.75" hidden="1" x14ac:dyDescent="0.25">
      <c r="A40" s="86"/>
      <c r="B40" s="84"/>
      <c r="C40" s="82"/>
      <c r="D40" s="82"/>
      <c r="E40" s="83"/>
      <c r="F40" s="80">
        <f t="shared" si="0"/>
        <v>0</v>
      </c>
      <c r="G40" s="84"/>
      <c r="H40" s="82"/>
      <c r="I40" s="83"/>
      <c r="J40" s="82"/>
      <c r="K40" s="77"/>
    </row>
    <row r="41" spans="1:11" ht="15.75" hidden="1" x14ac:dyDescent="0.25">
      <c r="A41" s="86"/>
      <c r="B41" s="84"/>
      <c r="C41" s="82"/>
      <c r="D41" s="82"/>
      <c r="E41" s="83"/>
      <c r="F41" s="80">
        <f t="shared" si="0"/>
        <v>0</v>
      </c>
      <c r="G41" s="84"/>
      <c r="H41" s="82"/>
      <c r="I41" s="83"/>
      <c r="J41" s="82"/>
      <c r="K41" s="77"/>
    </row>
    <row r="42" spans="1:11" ht="15.75" hidden="1" x14ac:dyDescent="0.25">
      <c r="A42" s="85"/>
      <c r="B42" s="84"/>
      <c r="C42" s="82"/>
      <c r="D42" s="82"/>
      <c r="E42" s="83"/>
      <c r="F42" s="80">
        <f t="shared" si="0"/>
        <v>0</v>
      </c>
      <c r="G42" s="84"/>
      <c r="H42" s="82"/>
      <c r="I42" s="83"/>
      <c r="J42" s="82"/>
      <c r="K42" s="77"/>
    </row>
    <row r="43" spans="1:11" ht="15.75" hidden="1" x14ac:dyDescent="0.25">
      <c r="A43" s="85"/>
      <c r="B43" s="84"/>
      <c r="C43" s="82"/>
      <c r="D43" s="82"/>
      <c r="E43" s="83"/>
      <c r="F43" s="80">
        <f t="shared" si="0"/>
        <v>0</v>
      </c>
      <c r="G43" s="84"/>
      <c r="H43" s="82"/>
      <c r="I43" s="83"/>
      <c r="J43" s="82"/>
      <c r="K43" s="77"/>
    </row>
    <row r="44" spans="1:11" ht="15.75" hidden="1" x14ac:dyDescent="0.25">
      <c r="A44" s="81"/>
      <c r="B44" s="76"/>
      <c r="C44" s="78"/>
      <c r="D44" s="78"/>
      <c r="E44" s="79"/>
      <c r="F44" s="80">
        <f t="shared" si="0"/>
        <v>0</v>
      </c>
      <c r="G44" s="76"/>
      <c r="H44" s="78"/>
      <c r="I44" s="79"/>
      <c r="J44" s="78"/>
      <c r="K44" s="77"/>
    </row>
    <row r="45" spans="1:11" ht="15.75" hidden="1" x14ac:dyDescent="0.25">
      <c r="A45" s="81"/>
      <c r="B45" s="76"/>
      <c r="C45" s="78"/>
      <c r="D45" s="78"/>
      <c r="E45" s="79"/>
      <c r="F45" s="80">
        <f t="shared" si="0"/>
        <v>0</v>
      </c>
      <c r="G45" s="76"/>
      <c r="H45" s="78"/>
      <c r="I45" s="79"/>
      <c r="J45" s="78"/>
      <c r="K45" s="77"/>
    </row>
    <row r="46" spans="1:11" ht="15.75" x14ac:dyDescent="0.25">
      <c r="A46" s="81"/>
      <c r="B46" s="76"/>
      <c r="C46" s="78"/>
      <c r="D46" s="78"/>
      <c r="E46" s="79"/>
      <c r="F46" s="80">
        <f t="shared" si="0"/>
        <v>0</v>
      </c>
      <c r="G46" s="76"/>
      <c r="H46" s="78"/>
      <c r="I46" s="79"/>
      <c r="J46" s="78"/>
      <c r="K46" s="77"/>
    </row>
    <row r="47" spans="1:11" ht="15.75" x14ac:dyDescent="0.25">
      <c r="A47" s="76"/>
      <c r="B47" s="75" t="s">
        <v>3</v>
      </c>
      <c r="C47" s="71">
        <f>SUM(C7:C46)</f>
        <v>1.61</v>
      </c>
      <c r="D47" s="71">
        <f>SUM(D7:D46)</f>
        <v>0</v>
      </c>
      <c r="E47" s="72"/>
      <c r="F47" s="74">
        <f t="shared" si="0"/>
        <v>1.61</v>
      </c>
      <c r="G47" s="73"/>
      <c r="H47" s="71">
        <f>SUM(H7:H46)</f>
        <v>0</v>
      </c>
      <c r="I47" s="72"/>
      <c r="J47" s="71">
        <f>SUM(J7:J46)</f>
        <v>0</v>
      </c>
      <c r="K47" s="70">
        <f>C47-H47</f>
        <v>1.61</v>
      </c>
    </row>
    <row r="48" spans="1:11" ht="18.75" customHeight="1" x14ac:dyDescent="0.25">
      <c r="B48" s="69"/>
      <c r="C48" s="68"/>
    </row>
    <row r="50" spans="2:8" ht="18.75" x14ac:dyDescent="0.3">
      <c r="B50" s="67" t="s">
        <v>21</v>
      </c>
      <c r="C50" s="65"/>
      <c r="D50" s="65"/>
      <c r="E50" s="65"/>
      <c r="F50" s="66"/>
      <c r="G50" s="163" t="s">
        <v>112</v>
      </c>
      <c r="H50" s="163"/>
    </row>
    <row r="51" spans="2:8" ht="18.75" x14ac:dyDescent="0.3">
      <c r="B51" s="67"/>
      <c r="C51" s="65"/>
      <c r="D51" s="65"/>
      <c r="E51" s="65"/>
      <c r="F51" s="162" t="s">
        <v>0</v>
      </c>
      <c r="G51" s="162"/>
      <c r="H51" s="162"/>
    </row>
    <row r="52" spans="2:8" ht="18.75" x14ac:dyDescent="0.3">
      <c r="B52" s="67" t="s">
        <v>1</v>
      </c>
      <c r="C52" s="65"/>
      <c r="D52" s="65"/>
      <c r="E52" s="65"/>
      <c r="F52" s="66"/>
      <c r="G52" s="163" t="s">
        <v>111</v>
      </c>
      <c r="H52" s="163"/>
    </row>
    <row r="53" spans="2:8" ht="18.75" x14ac:dyDescent="0.3">
      <c r="B53" s="65"/>
      <c r="C53" s="65"/>
      <c r="D53" s="65"/>
      <c r="E53" s="65"/>
      <c r="F53" s="162" t="s">
        <v>0</v>
      </c>
      <c r="G53" s="162"/>
      <c r="H53" s="162"/>
    </row>
  </sheetData>
  <sheetProtection selectLockedCells="1" selectUnlockedCells="1"/>
  <mergeCells count="12">
    <mergeCell ref="F51:H51"/>
    <mergeCell ref="G52:H52"/>
    <mergeCell ref="F53:H53"/>
    <mergeCell ref="B3:J3"/>
    <mergeCell ref="A4:K4"/>
    <mergeCell ref="A5:A6"/>
    <mergeCell ref="B5:B6"/>
    <mergeCell ref="C5:E5"/>
    <mergeCell ref="F5:F6"/>
    <mergeCell ref="G5:J5"/>
    <mergeCell ref="K5:K6"/>
    <mergeCell ref="G50:H50"/>
  </mergeCells>
  <printOptions horizontalCentered="1" verticalCentered="1"/>
  <pageMargins left="0" right="0" top="0" bottom="0" header="0.51180555555555551" footer="0.51180555555555551"/>
  <pageSetup paperSize="9" scale="73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80" zoomScaleNormal="80" workbookViewId="0">
      <selection activeCell="O3" sqref="O3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121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68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 t="s">
        <v>120</v>
      </c>
      <c r="B5" s="39" t="s">
        <v>120</v>
      </c>
      <c r="C5" s="39" t="s">
        <v>120</v>
      </c>
      <c r="D5" s="39" t="s">
        <v>120</v>
      </c>
      <c r="E5" s="39" t="s">
        <v>120</v>
      </c>
      <c r="F5" s="16">
        <f>SUM(C5,D5)</f>
        <v>0</v>
      </c>
      <c r="G5" s="39" t="s">
        <v>120</v>
      </c>
      <c r="H5" s="39" t="s">
        <v>120</v>
      </c>
      <c r="I5" s="39" t="s">
        <v>120</v>
      </c>
      <c r="J5" s="39" t="s">
        <v>120</v>
      </c>
      <c r="K5" s="39" t="s">
        <v>120</v>
      </c>
    </row>
    <row r="6" spans="1:11" ht="15.75" x14ac:dyDescent="0.25">
      <c r="A6" s="12"/>
      <c r="B6" s="11" t="s">
        <v>3</v>
      </c>
      <c r="C6" s="7">
        <f>SUM(C5:C5)</f>
        <v>0</v>
      </c>
      <c r="D6" s="7">
        <f>SUM(D5:D5)</f>
        <v>0</v>
      </c>
      <c r="E6" s="8"/>
      <c r="F6" s="10">
        <f>SUM(C6,D6)</f>
        <v>0</v>
      </c>
      <c r="G6" s="9"/>
      <c r="H6" s="7">
        <f>SUM(H5:H5)</f>
        <v>0</v>
      </c>
      <c r="I6" s="8"/>
      <c r="J6" s="7">
        <f>SUM(J5:J5)</f>
        <v>0</v>
      </c>
      <c r="K6" s="6">
        <f>C6-H6</f>
        <v>0</v>
      </c>
    </row>
    <row r="9" spans="1:11" ht="15.75" x14ac:dyDescent="0.25">
      <c r="B9" s="5" t="s">
        <v>119</v>
      </c>
      <c r="F9" s="4"/>
      <c r="G9" s="157" t="s">
        <v>118</v>
      </c>
      <c r="H9" s="158"/>
    </row>
    <row r="10" spans="1:11" x14ac:dyDescent="0.25">
      <c r="B10" s="5"/>
      <c r="F10" s="3" t="s">
        <v>0</v>
      </c>
      <c r="G10" s="2"/>
      <c r="H10" s="2"/>
    </row>
    <row r="11" spans="1:11" ht="15.75" x14ac:dyDescent="0.25">
      <c r="B11" s="5" t="s">
        <v>1</v>
      </c>
      <c r="F11" s="4"/>
      <c r="G11" s="157" t="s">
        <v>117</v>
      </c>
      <c r="H11" s="158"/>
    </row>
    <row r="12" spans="1:11" x14ac:dyDescent="0.25">
      <c r="F12" s="3" t="s">
        <v>0</v>
      </c>
      <c r="G12" s="2"/>
      <c r="H12" s="2"/>
    </row>
  </sheetData>
  <mergeCells count="10">
    <mergeCell ref="K3:K4"/>
    <mergeCell ref="A2:K2"/>
    <mergeCell ref="B1:J1"/>
    <mergeCell ref="C3:E3"/>
    <mergeCell ref="G11:H11"/>
    <mergeCell ref="G9:H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90" zoomScaleNormal="90" workbookViewId="0">
      <selection activeCell="E4" sqref="E4"/>
    </sheetView>
  </sheetViews>
  <sheetFormatPr defaultRowHeight="15" x14ac:dyDescent="0.25"/>
  <cols>
    <col min="1" max="1" width="7.28515625" style="1" customWidth="1"/>
    <col min="2" max="2" width="25.5703125" style="1" customWidth="1"/>
    <col min="3" max="3" width="16.28515625" style="1" customWidth="1"/>
    <col min="4" max="4" width="13.5703125" style="1" customWidth="1"/>
    <col min="5" max="5" width="38.140625" style="1" customWidth="1"/>
    <col min="6" max="6" width="15.85546875" style="1" customWidth="1"/>
    <col min="7" max="7" width="16.5703125" style="1" customWidth="1"/>
    <col min="8" max="8" width="10.140625" style="1" customWidth="1"/>
    <col min="9" max="9" width="34.28515625" style="1" customWidth="1"/>
    <col min="10" max="10" width="12.140625" style="1" customWidth="1"/>
    <col min="11" max="11" width="14.85546875" style="1" customWidth="1"/>
    <col min="12" max="16384" width="9.140625" style="1"/>
  </cols>
  <sheetData>
    <row r="1" spans="1:11" ht="60.75" customHeight="1" x14ac:dyDescent="0.25">
      <c r="A1" s="26"/>
      <c r="B1" s="154" t="s">
        <v>125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124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51" customHeight="1" x14ac:dyDescent="0.25">
      <c r="A5" s="22">
        <v>1</v>
      </c>
      <c r="B5" s="22" t="s">
        <v>120</v>
      </c>
      <c r="C5" s="102">
        <v>0</v>
      </c>
      <c r="D5" s="102">
        <v>0</v>
      </c>
      <c r="E5" s="22" t="s">
        <v>120</v>
      </c>
      <c r="F5" s="51">
        <f t="shared" ref="F5:F16" si="0">SUM(C5,D5)</f>
        <v>0</v>
      </c>
      <c r="G5" s="21" t="s">
        <v>120</v>
      </c>
      <c r="H5" s="40">
        <v>0</v>
      </c>
      <c r="I5" s="22" t="s">
        <v>120</v>
      </c>
      <c r="J5" s="40">
        <v>0</v>
      </c>
      <c r="K5" s="101">
        <f t="shared" ref="K5:K15" si="1">F5-J5</f>
        <v>0</v>
      </c>
    </row>
    <row r="6" spans="1:11" ht="34.9" customHeight="1" x14ac:dyDescent="0.25">
      <c r="A6" s="22">
        <v>2</v>
      </c>
      <c r="B6" s="22" t="s">
        <v>120</v>
      </c>
      <c r="C6" s="102">
        <v>0</v>
      </c>
      <c r="D6" s="102">
        <v>0</v>
      </c>
      <c r="E6" s="22" t="s">
        <v>120</v>
      </c>
      <c r="F6" s="51">
        <f t="shared" si="0"/>
        <v>0</v>
      </c>
      <c r="G6" s="21" t="s">
        <v>120</v>
      </c>
      <c r="H6" s="40">
        <v>0</v>
      </c>
      <c r="I6" s="22" t="s">
        <v>120</v>
      </c>
      <c r="J6" s="40">
        <v>0</v>
      </c>
      <c r="K6" s="101">
        <f t="shared" si="1"/>
        <v>0</v>
      </c>
    </row>
    <row r="7" spans="1:11" ht="33" customHeight="1" x14ac:dyDescent="0.25">
      <c r="A7" s="22">
        <v>3</v>
      </c>
      <c r="B7" s="22" t="s">
        <v>120</v>
      </c>
      <c r="C7" s="102">
        <v>0</v>
      </c>
      <c r="D7" s="102">
        <v>0</v>
      </c>
      <c r="E7" s="22" t="s">
        <v>120</v>
      </c>
      <c r="F7" s="51">
        <f t="shared" si="0"/>
        <v>0</v>
      </c>
      <c r="G7" s="21" t="s">
        <v>120</v>
      </c>
      <c r="H7" s="40">
        <v>0</v>
      </c>
      <c r="I7" s="22" t="s">
        <v>120</v>
      </c>
      <c r="J7" s="40">
        <v>0</v>
      </c>
      <c r="K7" s="101">
        <f t="shared" si="1"/>
        <v>0</v>
      </c>
    </row>
    <row r="8" spans="1:11" ht="33" customHeight="1" x14ac:dyDescent="0.25">
      <c r="A8" s="22">
        <v>4</v>
      </c>
      <c r="B8" s="22" t="s">
        <v>120</v>
      </c>
      <c r="C8" s="102">
        <v>0</v>
      </c>
      <c r="D8" s="102">
        <v>0</v>
      </c>
      <c r="E8" s="22" t="s">
        <v>120</v>
      </c>
      <c r="F8" s="51">
        <f t="shared" si="0"/>
        <v>0</v>
      </c>
      <c r="G8" s="21" t="s">
        <v>120</v>
      </c>
      <c r="H8" s="40">
        <v>0</v>
      </c>
      <c r="I8" s="22" t="s">
        <v>120</v>
      </c>
      <c r="J8" s="40">
        <v>0</v>
      </c>
      <c r="K8" s="101">
        <f t="shared" si="1"/>
        <v>0</v>
      </c>
    </row>
    <row r="9" spans="1:11" ht="25.15" customHeight="1" x14ac:dyDescent="0.25">
      <c r="A9" s="22">
        <v>5</v>
      </c>
      <c r="B9" s="22" t="s">
        <v>120</v>
      </c>
      <c r="C9" s="102">
        <v>0</v>
      </c>
      <c r="D9" s="102">
        <v>0</v>
      </c>
      <c r="E9" s="22" t="s">
        <v>120</v>
      </c>
      <c r="F9" s="51">
        <f t="shared" si="0"/>
        <v>0</v>
      </c>
      <c r="G9" s="21" t="s">
        <v>120</v>
      </c>
      <c r="H9" s="40">
        <v>0</v>
      </c>
      <c r="I9" s="22" t="s">
        <v>120</v>
      </c>
      <c r="J9" s="40">
        <v>0</v>
      </c>
      <c r="K9" s="101">
        <f t="shared" si="1"/>
        <v>0</v>
      </c>
    </row>
    <row r="10" spans="1:11" ht="28.15" customHeight="1" x14ac:dyDescent="0.25">
      <c r="A10" s="22">
        <v>6</v>
      </c>
      <c r="B10" s="22" t="s">
        <v>120</v>
      </c>
      <c r="C10" s="102">
        <v>0</v>
      </c>
      <c r="D10" s="102">
        <v>0</v>
      </c>
      <c r="E10" s="22" t="s">
        <v>120</v>
      </c>
      <c r="F10" s="51">
        <f t="shared" si="0"/>
        <v>0</v>
      </c>
      <c r="G10" s="21" t="s">
        <v>120</v>
      </c>
      <c r="H10" s="40">
        <v>0</v>
      </c>
      <c r="I10" s="22" t="s">
        <v>120</v>
      </c>
      <c r="J10" s="40">
        <v>0</v>
      </c>
      <c r="K10" s="101">
        <f t="shared" si="1"/>
        <v>0</v>
      </c>
    </row>
    <row r="11" spans="1:11" ht="37.15" customHeight="1" x14ac:dyDescent="0.25">
      <c r="A11" s="22">
        <v>7</v>
      </c>
      <c r="B11" s="22" t="s">
        <v>120</v>
      </c>
      <c r="C11" s="102">
        <v>0</v>
      </c>
      <c r="D11" s="102">
        <v>0</v>
      </c>
      <c r="E11" s="22" t="s">
        <v>120</v>
      </c>
      <c r="F11" s="51">
        <f t="shared" si="0"/>
        <v>0</v>
      </c>
      <c r="G11" s="21" t="s">
        <v>120</v>
      </c>
      <c r="H11" s="40">
        <v>0</v>
      </c>
      <c r="I11" s="22" t="s">
        <v>120</v>
      </c>
      <c r="J11" s="40">
        <v>0</v>
      </c>
      <c r="K11" s="101">
        <f t="shared" si="1"/>
        <v>0</v>
      </c>
    </row>
    <row r="12" spans="1:11" ht="15.75" x14ac:dyDescent="0.25">
      <c r="A12" s="22">
        <v>8</v>
      </c>
      <c r="B12" s="22" t="s">
        <v>120</v>
      </c>
      <c r="C12" s="102">
        <v>0</v>
      </c>
      <c r="D12" s="102">
        <v>0</v>
      </c>
      <c r="E12" s="22" t="s">
        <v>120</v>
      </c>
      <c r="F12" s="51">
        <f t="shared" si="0"/>
        <v>0</v>
      </c>
      <c r="G12" s="21" t="s">
        <v>120</v>
      </c>
      <c r="H12" s="40">
        <v>0</v>
      </c>
      <c r="I12" s="22" t="s">
        <v>120</v>
      </c>
      <c r="J12" s="40">
        <v>0</v>
      </c>
      <c r="K12" s="101">
        <f t="shared" si="1"/>
        <v>0</v>
      </c>
    </row>
    <row r="13" spans="1:11" ht="15.75" x14ac:dyDescent="0.25">
      <c r="A13" s="22">
        <v>9</v>
      </c>
      <c r="B13" s="22" t="s">
        <v>120</v>
      </c>
      <c r="C13" s="102">
        <v>0</v>
      </c>
      <c r="D13" s="102">
        <v>0</v>
      </c>
      <c r="E13" s="22" t="s">
        <v>120</v>
      </c>
      <c r="F13" s="51">
        <f t="shared" si="0"/>
        <v>0</v>
      </c>
      <c r="G13" s="21" t="s">
        <v>120</v>
      </c>
      <c r="H13" s="40">
        <v>0</v>
      </c>
      <c r="I13" s="22" t="s">
        <v>120</v>
      </c>
      <c r="J13" s="40">
        <v>0</v>
      </c>
      <c r="K13" s="101">
        <f t="shared" si="1"/>
        <v>0</v>
      </c>
    </row>
    <row r="14" spans="1:11" ht="15.75" x14ac:dyDescent="0.25">
      <c r="A14" s="22">
        <v>10</v>
      </c>
      <c r="B14" s="22" t="s">
        <v>120</v>
      </c>
      <c r="C14" s="102">
        <v>0</v>
      </c>
      <c r="D14" s="102">
        <v>0</v>
      </c>
      <c r="E14" s="22" t="s">
        <v>120</v>
      </c>
      <c r="F14" s="51">
        <f t="shared" si="0"/>
        <v>0</v>
      </c>
      <c r="G14" s="21" t="s">
        <v>120</v>
      </c>
      <c r="H14" s="40">
        <v>0</v>
      </c>
      <c r="I14" s="22" t="s">
        <v>120</v>
      </c>
      <c r="J14" s="40">
        <v>0</v>
      </c>
      <c r="K14" s="101">
        <f t="shared" si="1"/>
        <v>0</v>
      </c>
    </row>
    <row r="15" spans="1:11" ht="15.75" x14ac:dyDescent="0.25">
      <c r="A15" s="22">
        <v>11</v>
      </c>
      <c r="B15" s="22" t="s">
        <v>120</v>
      </c>
      <c r="C15" s="102">
        <v>0</v>
      </c>
      <c r="D15" s="102">
        <v>0</v>
      </c>
      <c r="E15" s="22" t="s">
        <v>120</v>
      </c>
      <c r="F15" s="51">
        <f t="shared" si="0"/>
        <v>0</v>
      </c>
      <c r="G15" s="21" t="s">
        <v>120</v>
      </c>
      <c r="H15" s="40">
        <v>0</v>
      </c>
      <c r="I15" s="22" t="s">
        <v>120</v>
      </c>
      <c r="J15" s="40">
        <v>0</v>
      </c>
      <c r="K15" s="101">
        <f t="shared" si="1"/>
        <v>0</v>
      </c>
    </row>
    <row r="16" spans="1:11" ht="15.75" x14ac:dyDescent="0.25">
      <c r="A16" s="17"/>
      <c r="B16" s="100" t="s">
        <v>3</v>
      </c>
      <c r="C16" s="97">
        <f>SUM(C5:C15)</f>
        <v>0</v>
      </c>
      <c r="D16" s="97">
        <f>SUM(D5:D15)</f>
        <v>0</v>
      </c>
      <c r="E16" s="98"/>
      <c r="F16" s="99">
        <f t="shared" si="0"/>
        <v>0</v>
      </c>
      <c r="G16" s="47"/>
      <c r="H16" s="97">
        <f>SUM(H5:H15)</f>
        <v>0</v>
      </c>
      <c r="I16" s="98"/>
      <c r="J16" s="97">
        <f>SUM(J5:J15)</f>
        <v>0</v>
      </c>
      <c r="K16" s="96">
        <f>C16-H16</f>
        <v>0</v>
      </c>
    </row>
    <row r="19" spans="2:8" ht="15.75" x14ac:dyDescent="0.25">
      <c r="B19" s="5" t="s">
        <v>21</v>
      </c>
      <c r="F19" s="4"/>
      <c r="G19" s="157" t="s">
        <v>123</v>
      </c>
      <c r="H19" s="158"/>
    </row>
    <row r="20" spans="2:8" x14ac:dyDescent="0.25">
      <c r="B20" s="5"/>
      <c r="F20" s="3" t="s">
        <v>0</v>
      </c>
      <c r="G20" s="2"/>
      <c r="H20" s="2"/>
    </row>
    <row r="21" spans="2:8" ht="15.75" x14ac:dyDescent="0.25">
      <c r="B21" s="5" t="s">
        <v>1</v>
      </c>
      <c r="F21" s="4"/>
      <c r="G21" s="157" t="s">
        <v>122</v>
      </c>
      <c r="H21" s="158"/>
    </row>
    <row r="22" spans="2:8" x14ac:dyDescent="0.25">
      <c r="F22" s="3" t="s">
        <v>0</v>
      </c>
      <c r="G22" s="2"/>
      <c r="H22" s="2"/>
    </row>
  </sheetData>
  <mergeCells count="10">
    <mergeCell ref="K3:K4"/>
    <mergeCell ref="B1:J1"/>
    <mergeCell ref="A2:K2"/>
    <mergeCell ref="G19:H19"/>
    <mergeCell ref="G21:H21"/>
    <mergeCell ref="A3:A4"/>
    <mergeCell ref="B3:B4"/>
    <mergeCell ref="C3:E3"/>
    <mergeCell ref="F3:F4"/>
    <mergeCell ref="G3:J3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128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127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/>
      <c r="B5" s="20" t="s">
        <v>126</v>
      </c>
      <c r="C5" s="18">
        <v>16.899999999999999</v>
      </c>
      <c r="D5" s="18"/>
      <c r="E5" s="19"/>
      <c r="F5" s="16">
        <f t="shared" ref="F5:F48" si="0">SUM(C5,D5)</f>
        <v>16.899999999999999</v>
      </c>
      <c r="G5" s="20">
        <v>2240</v>
      </c>
      <c r="H5" s="18">
        <v>15</v>
      </c>
      <c r="I5" s="23"/>
      <c r="J5" s="18"/>
      <c r="K5" s="13"/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16.899999999999999</v>
      </c>
      <c r="D48" s="7">
        <f>SUM(D5:D47)</f>
        <v>0</v>
      </c>
      <c r="E48" s="8"/>
      <c r="F48" s="10">
        <f t="shared" si="0"/>
        <v>16.899999999999999</v>
      </c>
      <c r="G48" s="9"/>
      <c r="H48" s="7">
        <f>SUM(H5:H47)</f>
        <v>15</v>
      </c>
      <c r="I48" s="8"/>
      <c r="J48" s="7">
        <f>SUM(J5:J47)</f>
        <v>0</v>
      </c>
      <c r="K48" s="6">
        <f>C48-H48</f>
        <v>1.8999999999999986</v>
      </c>
    </row>
    <row r="51" spans="2:8" ht="15.75" x14ac:dyDescent="0.25">
      <c r="B51" s="5" t="s">
        <v>2</v>
      </c>
      <c r="F51" s="4"/>
      <c r="G51" s="157"/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/>
      <c r="H53" s="158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8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7.85546875" style="1" customWidth="1"/>
    <col min="12" max="16384" width="9.140625" style="1"/>
  </cols>
  <sheetData>
    <row r="1" spans="1:11" ht="61.5" customHeight="1" x14ac:dyDescent="0.25">
      <c r="A1" s="26"/>
      <c r="B1" s="154" t="s">
        <v>134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133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31.5" x14ac:dyDescent="0.25">
      <c r="A5" s="22">
        <v>1</v>
      </c>
      <c r="B5" s="19" t="s">
        <v>132</v>
      </c>
      <c r="C5" s="18"/>
      <c r="D5" s="18">
        <v>12.26</v>
      </c>
      <c r="E5" s="19" t="s">
        <v>131</v>
      </c>
      <c r="F5" s="16">
        <f t="shared" ref="F5:F48" si="0">SUM(C5,D5)</f>
        <v>12.26</v>
      </c>
      <c r="G5" s="20"/>
      <c r="H5" s="18"/>
      <c r="I5" s="23"/>
      <c r="J5" s="18"/>
      <c r="K5" s="13">
        <f>C5+D5-H5-J5</f>
        <v>12.26</v>
      </c>
    </row>
    <row r="6" spans="1:11" ht="15.75" x14ac:dyDescent="0.25">
      <c r="A6" s="22"/>
      <c r="B6" s="20"/>
      <c r="C6" s="18"/>
      <c r="D6" s="18">
        <v>4</v>
      </c>
      <c r="E6" s="19" t="s">
        <v>130</v>
      </c>
      <c r="F6" s="16">
        <f t="shared" si="0"/>
        <v>4</v>
      </c>
      <c r="G6" s="20"/>
      <c r="H6" s="18"/>
      <c r="I6" s="23"/>
      <c r="J6" s="18"/>
      <c r="K6" s="13">
        <f>C6+D6-H6-J6</f>
        <v>4</v>
      </c>
    </row>
    <row r="7" spans="1:11" ht="47.25" x14ac:dyDescent="0.25">
      <c r="A7" s="22"/>
      <c r="B7" s="20"/>
      <c r="C7" s="18"/>
      <c r="D7" s="18">
        <v>16.43</v>
      </c>
      <c r="E7" s="19" t="s">
        <v>129</v>
      </c>
      <c r="F7" s="16">
        <f t="shared" si="0"/>
        <v>16.43</v>
      </c>
      <c r="G7" s="20"/>
      <c r="H7" s="18"/>
      <c r="I7" s="23"/>
      <c r="J7" s="18"/>
      <c r="K7" s="13">
        <f>C7+D7-H7-J7</f>
        <v>16.43</v>
      </c>
    </row>
    <row r="8" spans="1:11" ht="15.75" x14ac:dyDescent="0.25">
      <c r="A8" s="22">
        <v>2</v>
      </c>
      <c r="B8" s="20" t="s">
        <v>36</v>
      </c>
      <c r="C8" s="18"/>
      <c r="D8" s="18">
        <v>14.784000000000001</v>
      </c>
      <c r="E8" s="19" t="s">
        <v>35</v>
      </c>
      <c r="F8" s="16">
        <f t="shared" si="0"/>
        <v>14.784000000000001</v>
      </c>
      <c r="G8" s="20"/>
      <c r="H8" s="18"/>
      <c r="I8" s="23"/>
      <c r="J8" s="18"/>
      <c r="K8" s="13">
        <f>C8+D8-H8-J8</f>
        <v>14.784000000000001</v>
      </c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0</v>
      </c>
      <c r="D48" s="7">
        <f>SUM(D5:D47)</f>
        <v>47.473999999999997</v>
      </c>
      <c r="E48" s="8"/>
      <c r="F48" s="10">
        <f t="shared" si="0"/>
        <v>47.473999999999997</v>
      </c>
      <c r="G48" s="9"/>
      <c r="H48" s="7">
        <f>SUM(H5:H47)</f>
        <v>0</v>
      </c>
      <c r="I48" s="8"/>
      <c r="J48" s="7">
        <f>SUM(J5:J47)</f>
        <v>0</v>
      </c>
      <c r="K48" s="6">
        <f>C48-H48</f>
        <v>0</v>
      </c>
    </row>
    <row r="51" spans="2:8" ht="15.75" x14ac:dyDescent="0.25">
      <c r="B51" s="5" t="s">
        <v>2</v>
      </c>
      <c r="F51" s="4"/>
      <c r="G51" s="157"/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/>
      <c r="H53" s="158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138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137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/>
      <c r="B5" s="20"/>
      <c r="C5" s="18"/>
      <c r="D5" s="18"/>
      <c r="E5" s="19"/>
      <c r="F5" s="16">
        <f t="shared" ref="F5:F48" si="0">SUM(C5,D5)</f>
        <v>0</v>
      </c>
      <c r="G5" s="20"/>
      <c r="H5" s="18"/>
      <c r="I5" s="23"/>
      <c r="J5" s="18"/>
      <c r="K5" s="13"/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0</v>
      </c>
      <c r="D48" s="7">
        <f>SUM(D5:D47)</f>
        <v>0</v>
      </c>
      <c r="E48" s="8"/>
      <c r="F48" s="10">
        <f t="shared" si="0"/>
        <v>0</v>
      </c>
      <c r="G48" s="9"/>
      <c r="H48" s="7">
        <f>SUM(H5:H47)</f>
        <v>0</v>
      </c>
      <c r="I48" s="8"/>
      <c r="J48" s="7">
        <f>SUM(J5:J47)</f>
        <v>0</v>
      </c>
      <c r="K48" s="6">
        <f>C48-H48</f>
        <v>0</v>
      </c>
    </row>
    <row r="51" spans="2:8" ht="15.75" x14ac:dyDescent="0.25">
      <c r="B51" s="5" t="s">
        <v>2</v>
      </c>
      <c r="F51" s="4"/>
      <c r="G51" s="157" t="s">
        <v>136</v>
      </c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 t="s">
        <v>135</v>
      </c>
      <c r="H53" s="158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="89" zoomScaleNormal="89" workbookViewId="0"/>
  </sheetViews>
  <sheetFormatPr defaultRowHeight="15" x14ac:dyDescent="0.25"/>
  <cols>
    <col min="1" max="1" width="7.28515625" style="1" customWidth="1"/>
    <col min="2" max="2" width="25.140625" style="1" customWidth="1"/>
    <col min="3" max="3" width="16.28515625" style="1" customWidth="1"/>
    <col min="4" max="4" width="13.5703125" style="1" customWidth="1"/>
    <col min="5" max="5" width="29.5703125" style="1" customWidth="1"/>
    <col min="6" max="6" width="15.85546875" style="1" customWidth="1"/>
    <col min="7" max="7" width="16.5703125" style="1" customWidth="1"/>
    <col min="8" max="8" width="11.5703125" style="1" customWidth="1"/>
    <col min="9" max="9" width="28.4257812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156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69" t="s">
        <v>155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154</v>
      </c>
      <c r="K4" s="152"/>
    </row>
    <row r="5" spans="1:11" ht="47.25" x14ac:dyDescent="0.25">
      <c r="A5" s="121">
        <v>1</v>
      </c>
      <c r="B5" s="121" t="s">
        <v>142</v>
      </c>
      <c r="C5" s="18"/>
      <c r="D5" s="112">
        <v>40.869999999999997</v>
      </c>
      <c r="E5" s="121" t="s">
        <v>153</v>
      </c>
      <c r="F5" s="116">
        <v>40.869999999999997</v>
      </c>
      <c r="G5" s="123">
        <v>2220</v>
      </c>
      <c r="H5" s="13"/>
      <c r="I5" s="121" t="s">
        <v>153</v>
      </c>
      <c r="J5" s="13">
        <v>40.869999999999997</v>
      </c>
      <c r="K5" s="13">
        <v>0</v>
      </c>
    </row>
    <row r="6" spans="1:11" ht="84" customHeight="1" x14ac:dyDescent="0.25">
      <c r="A6" s="121">
        <v>2</v>
      </c>
      <c r="B6" s="121" t="s">
        <v>142</v>
      </c>
      <c r="C6" s="18"/>
      <c r="D6" s="112">
        <v>432.28</v>
      </c>
      <c r="E6" s="130" t="s">
        <v>152</v>
      </c>
      <c r="F6" s="116">
        <v>432.28</v>
      </c>
      <c r="G6" s="123">
        <v>2220</v>
      </c>
      <c r="H6" s="13"/>
      <c r="I6" s="121" t="s">
        <v>152</v>
      </c>
      <c r="J6" s="13">
        <v>432.28</v>
      </c>
      <c r="K6" s="13">
        <v>0</v>
      </c>
    </row>
    <row r="7" spans="1:11" ht="133.5" customHeight="1" x14ac:dyDescent="0.25">
      <c r="A7" s="121">
        <v>3</v>
      </c>
      <c r="B7" s="121" t="s">
        <v>142</v>
      </c>
      <c r="C7" s="18"/>
      <c r="D7" s="112">
        <v>682.44</v>
      </c>
      <c r="E7" s="129" t="s">
        <v>151</v>
      </c>
      <c r="F7" s="116">
        <v>682.44</v>
      </c>
      <c r="G7" s="123">
        <v>2200</v>
      </c>
      <c r="H7" s="13"/>
      <c r="I7" s="129" t="s">
        <v>151</v>
      </c>
      <c r="J7" s="112">
        <v>682.44</v>
      </c>
      <c r="K7" s="13">
        <v>0</v>
      </c>
    </row>
    <row r="8" spans="1:11" ht="96.75" customHeight="1" x14ac:dyDescent="0.25">
      <c r="A8" s="121">
        <v>4</v>
      </c>
      <c r="B8" s="121" t="s">
        <v>142</v>
      </c>
      <c r="C8" s="18"/>
      <c r="D8" s="112">
        <v>3.83</v>
      </c>
      <c r="E8" s="128" t="s">
        <v>150</v>
      </c>
      <c r="F8" s="116">
        <v>3.83</v>
      </c>
      <c r="G8" s="123">
        <v>2220</v>
      </c>
      <c r="H8" s="13"/>
      <c r="I8" s="128" t="s">
        <v>150</v>
      </c>
      <c r="J8" s="112">
        <v>3.83</v>
      </c>
      <c r="K8" s="13">
        <v>0</v>
      </c>
    </row>
    <row r="9" spans="1:11" ht="51" customHeight="1" x14ac:dyDescent="0.25">
      <c r="A9" s="127">
        <v>5</v>
      </c>
      <c r="B9" s="121" t="s">
        <v>142</v>
      </c>
      <c r="C9" s="18"/>
      <c r="D9" s="112">
        <v>4.49</v>
      </c>
      <c r="E9" s="126" t="s">
        <v>149</v>
      </c>
      <c r="F9" s="116">
        <v>4.49</v>
      </c>
      <c r="G9" s="123">
        <v>2220</v>
      </c>
      <c r="H9" s="13"/>
      <c r="I9" s="125" t="s">
        <v>149</v>
      </c>
      <c r="J9" s="112">
        <v>4.49</v>
      </c>
      <c r="K9" s="13">
        <v>0</v>
      </c>
    </row>
    <row r="10" spans="1:11" ht="129.75" customHeight="1" x14ac:dyDescent="0.25">
      <c r="A10" s="121">
        <v>6</v>
      </c>
      <c r="B10" s="121" t="s">
        <v>142</v>
      </c>
      <c r="C10" s="18"/>
      <c r="D10" s="112">
        <v>35.32</v>
      </c>
      <c r="E10" s="122" t="s">
        <v>148</v>
      </c>
      <c r="F10" s="116">
        <v>35.32</v>
      </c>
      <c r="G10" s="123">
        <v>2220</v>
      </c>
      <c r="H10" s="13"/>
      <c r="I10" s="122" t="s">
        <v>147</v>
      </c>
      <c r="J10" s="112">
        <v>35.32</v>
      </c>
      <c r="K10" s="13">
        <v>0</v>
      </c>
    </row>
    <row r="11" spans="1:11" ht="63" customHeight="1" x14ac:dyDescent="0.25">
      <c r="A11" s="121">
        <v>7</v>
      </c>
      <c r="B11" s="121" t="s">
        <v>142</v>
      </c>
      <c r="C11" s="18"/>
      <c r="D11" s="112">
        <v>1.31</v>
      </c>
      <c r="E11" s="122" t="s">
        <v>146</v>
      </c>
      <c r="F11" s="116">
        <v>1.31</v>
      </c>
      <c r="G11" s="123">
        <v>2220</v>
      </c>
      <c r="H11" s="13"/>
      <c r="I11" s="122" t="s">
        <v>146</v>
      </c>
      <c r="J11" s="112">
        <v>1.31</v>
      </c>
      <c r="K11" s="13">
        <v>0</v>
      </c>
    </row>
    <row r="12" spans="1:11" ht="73.5" customHeight="1" x14ac:dyDescent="0.25">
      <c r="A12" s="124">
        <v>8</v>
      </c>
      <c r="B12" s="121" t="s">
        <v>142</v>
      </c>
      <c r="C12" s="18"/>
      <c r="D12" s="112">
        <v>0.24</v>
      </c>
      <c r="E12" s="122" t="s">
        <v>145</v>
      </c>
      <c r="F12" s="116">
        <v>0.24</v>
      </c>
      <c r="G12" s="123">
        <v>2220</v>
      </c>
      <c r="H12" s="13"/>
      <c r="I12" s="122" t="s">
        <v>145</v>
      </c>
      <c r="J12" s="112">
        <v>0.24</v>
      </c>
      <c r="K12" s="13">
        <v>0</v>
      </c>
    </row>
    <row r="13" spans="1:11" ht="63" customHeight="1" x14ac:dyDescent="0.25">
      <c r="A13" s="124">
        <v>9</v>
      </c>
      <c r="B13" s="121" t="s">
        <v>142</v>
      </c>
      <c r="C13" s="18"/>
      <c r="D13" s="112">
        <v>0.68</v>
      </c>
      <c r="E13" s="122" t="s">
        <v>144</v>
      </c>
      <c r="F13" s="116">
        <v>0.68</v>
      </c>
      <c r="G13" s="123">
        <v>2220</v>
      </c>
      <c r="H13" s="13"/>
      <c r="I13" s="122" t="s">
        <v>143</v>
      </c>
      <c r="J13" s="112">
        <v>0.68</v>
      </c>
      <c r="K13" s="13"/>
    </row>
    <row r="14" spans="1:11" ht="82.5" customHeight="1" x14ac:dyDescent="0.25">
      <c r="A14" s="124">
        <v>10</v>
      </c>
      <c r="B14" s="121" t="s">
        <v>142</v>
      </c>
      <c r="C14" s="18"/>
      <c r="D14" s="112">
        <v>3.8</v>
      </c>
      <c r="E14" s="122" t="s">
        <v>141</v>
      </c>
      <c r="F14" s="116">
        <v>3.8</v>
      </c>
      <c r="G14" s="123">
        <v>2220</v>
      </c>
      <c r="H14" s="13"/>
      <c r="I14" s="122" t="s">
        <v>141</v>
      </c>
      <c r="J14" s="112">
        <v>3.8</v>
      </c>
      <c r="K14" s="13">
        <v>0</v>
      </c>
    </row>
    <row r="15" spans="1:11" ht="30.75" customHeight="1" x14ac:dyDescent="0.25">
      <c r="A15" s="121">
        <v>11</v>
      </c>
      <c r="B15" s="121" t="s">
        <v>27</v>
      </c>
      <c r="C15" s="13"/>
      <c r="D15" s="13">
        <v>0</v>
      </c>
      <c r="E15" s="120"/>
      <c r="F15" s="116">
        <v>0</v>
      </c>
      <c r="G15" s="119"/>
      <c r="H15" s="13"/>
      <c r="I15" s="118"/>
      <c r="J15" s="13">
        <v>0</v>
      </c>
      <c r="K15" s="13">
        <v>0</v>
      </c>
    </row>
    <row r="16" spans="1:11" ht="24" customHeight="1" x14ac:dyDescent="0.25">
      <c r="A16" s="12"/>
      <c r="B16" s="117" t="s">
        <v>3</v>
      </c>
      <c r="C16" s="113">
        <v>2.33</v>
      </c>
      <c r="D16" s="113">
        <v>1205.26</v>
      </c>
      <c r="E16" s="114"/>
      <c r="F16" s="116">
        <v>1205.26</v>
      </c>
      <c r="G16" s="115"/>
      <c r="H16" s="113">
        <f>SUM(H5:H14)</f>
        <v>0</v>
      </c>
      <c r="I16" s="114"/>
      <c r="J16" s="113">
        <v>1205.26</v>
      </c>
      <c r="K16" s="112">
        <v>2.33</v>
      </c>
    </row>
    <row r="17" spans="1:11" x14ac:dyDescent="0.25">
      <c r="B17" s="104"/>
      <c r="D17" s="104"/>
      <c r="E17" s="104"/>
      <c r="F17" s="104"/>
      <c r="G17" s="104"/>
      <c r="H17" s="104"/>
      <c r="I17" s="104"/>
      <c r="J17" s="104"/>
      <c r="K17" s="104"/>
    </row>
    <row r="18" spans="1:11" ht="15.75" x14ac:dyDescent="0.25">
      <c r="B18" s="111"/>
      <c r="D18" s="104"/>
      <c r="E18" s="104"/>
      <c r="F18" s="105"/>
      <c r="G18" s="105"/>
      <c r="H18" s="105"/>
      <c r="I18" s="105"/>
      <c r="J18" s="104"/>
      <c r="K18" s="104"/>
    </row>
    <row r="19" spans="1:11" ht="18.75" x14ac:dyDescent="0.3">
      <c r="A19" s="103"/>
      <c r="B19" s="109" t="s">
        <v>21</v>
      </c>
      <c r="C19" s="103"/>
      <c r="D19" s="105"/>
      <c r="E19" s="105"/>
      <c r="F19" s="108"/>
      <c r="G19" s="170" t="s">
        <v>140</v>
      </c>
      <c r="H19" s="171"/>
      <c r="I19" s="105"/>
      <c r="J19" s="104"/>
      <c r="K19" s="104"/>
    </row>
    <row r="20" spans="1:11" ht="15.75" x14ac:dyDescent="0.25">
      <c r="A20" s="103"/>
      <c r="B20" s="110"/>
      <c r="C20" s="103"/>
      <c r="D20" s="105"/>
      <c r="E20" s="105"/>
      <c r="F20" s="107" t="s">
        <v>0</v>
      </c>
      <c r="G20" s="106"/>
      <c r="H20" s="106"/>
      <c r="I20" s="105"/>
      <c r="J20" s="104"/>
      <c r="K20" s="104"/>
    </row>
    <row r="21" spans="1:11" ht="18.75" x14ac:dyDescent="0.3">
      <c r="A21" s="103"/>
      <c r="B21" s="109" t="s">
        <v>1</v>
      </c>
      <c r="C21" s="103"/>
      <c r="D21" s="105"/>
      <c r="E21" s="105"/>
      <c r="F21" s="108"/>
      <c r="G21" s="170" t="s">
        <v>139</v>
      </c>
      <c r="H21" s="171"/>
      <c r="I21" s="105"/>
      <c r="J21" s="104"/>
      <c r="K21" s="104"/>
    </row>
    <row r="22" spans="1:11" ht="15.75" x14ac:dyDescent="0.25">
      <c r="A22" s="103"/>
      <c r="B22" s="103"/>
      <c r="C22" s="103"/>
      <c r="D22" s="105"/>
      <c r="E22" s="105"/>
      <c r="F22" s="107" t="s">
        <v>0</v>
      </c>
      <c r="G22" s="106"/>
      <c r="H22" s="106"/>
      <c r="I22" s="105"/>
      <c r="J22" s="104"/>
      <c r="K22" s="104"/>
    </row>
    <row r="23" spans="1:11" ht="15.75" x14ac:dyDescent="0.25">
      <c r="B23" s="103"/>
      <c r="C23" s="103"/>
      <c r="F23" s="103"/>
      <c r="G23" s="103"/>
      <c r="H23" s="103"/>
      <c r="I23" s="103"/>
    </row>
    <row r="24" spans="1:11" ht="15.75" x14ac:dyDescent="0.25">
      <c r="B24" s="103"/>
      <c r="C24" s="103"/>
    </row>
    <row r="25" spans="1:11" ht="15.75" x14ac:dyDescent="0.25">
      <c r="B25" s="103"/>
      <c r="C25" s="103"/>
    </row>
  </sheetData>
  <mergeCells count="10">
    <mergeCell ref="K3:K4"/>
    <mergeCell ref="A2:K2"/>
    <mergeCell ref="B1:J1"/>
    <mergeCell ref="C3:E3"/>
    <mergeCell ref="G21:H21"/>
    <mergeCell ref="G19:H1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34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171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170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63" x14ac:dyDescent="0.25">
      <c r="A5" s="22">
        <v>1</v>
      </c>
      <c r="B5" s="131" t="s">
        <v>165</v>
      </c>
      <c r="C5" s="18"/>
      <c r="D5" s="18">
        <v>35.628</v>
      </c>
      <c r="E5" s="19" t="s">
        <v>169</v>
      </c>
      <c r="F5" s="16">
        <f t="shared" ref="F5:F48" si="0">SUM(C5,D5)</f>
        <v>35.628</v>
      </c>
      <c r="G5" s="20"/>
      <c r="H5" s="18"/>
      <c r="I5" s="19" t="s">
        <v>168</v>
      </c>
      <c r="J5" s="18">
        <v>35.628</v>
      </c>
      <c r="K5" s="13"/>
    </row>
    <row r="6" spans="1:11" ht="94.5" x14ac:dyDescent="0.25">
      <c r="A6" s="22">
        <v>2</v>
      </c>
      <c r="B6" s="131" t="s">
        <v>165</v>
      </c>
      <c r="C6" s="18"/>
      <c r="D6" s="18">
        <v>118.48</v>
      </c>
      <c r="E6" s="19" t="s">
        <v>161</v>
      </c>
      <c r="F6" s="16">
        <f t="shared" si="0"/>
        <v>118.48</v>
      </c>
      <c r="G6" s="20"/>
      <c r="H6" s="18"/>
      <c r="I6" s="23" t="s">
        <v>167</v>
      </c>
      <c r="J6" s="18">
        <v>118.48</v>
      </c>
      <c r="K6" s="13"/>
    </row>
    <row r="7" spans="1:11" ht="94.5" x14ac:dyDescent="0.25">
      <c r="A7" s="22">
        <v>3</v>
      </c>
      <c r="B7" s="131" t="s">
        <v>165</v>
      </c>
      <c r="C7" s="18"/>
      <c r="D7" s="18">
        <v>6.16</v>
      </c>
      <c r="E7" s="19" t="s">
        <v>161</v>
      </c>
      <c r="F7" s="16">
        <f t="shared" si="0"/>
        <v>6.16</v>
      </c>
      <c r="G7" s="20"/>
      <c r="H7" s="18"/>
      <c r="I7" s="23" t="s">
        <v>166</v>
      </c>
      <c r="J7" s="18">
        <v>6.16</v>
      </c>
      <c r="K7" s="13"/>
    </row>
    <row r="8" spans="1:11" ht="78.75" x14ac:dyDescent="0.25">
      <c r="A8" s="22">
        <v>4</v>
      </c>
      <c r="B8" s="131" t="s">
        <v>165</v>
      </c>
      <c r="C8" s="18"/>
      <c r="D8" s="18">
        <v>253.023</v>
      </c>
      <c r="E8" s="19" t="s">
        <v>164</v>
      </c>
      <c r="F8" s="16">
        <f t="shared" si="0"/>
        <v>253.023</v>
      </c>
      <c r="G8" s="20"/>
      <c r="H8" s="18"/>
      <c r="I8" s="19" t="s">
        <v>163</v>
      </c>
      <c r="J8" s="18">
        <v>253.023</v>
      </c>
      <c r="K8" s="13"/>
    </row>
    <row r="9" spans="1:11" ht="94.5" x14ac:dyDescent="0.25">
      <c r="A9" s="22">
        <v>4</v>
      </c>
      <c r="B9" s="131" t="s">
        <v>162</v>
      </c>
      <c r="C9" s="18"/>
      <c r="D9" s="18">
        <v>224.10900000000001</v>
      </c>
      <c r="E9" s="19" t="s">
        <v>161</v>
      </c>
      <c r="F9" s="16">
        <f t="shared" si="0"/>
        <v>224.10900000000001</v>
      </c>
      <c r="G9" s="20"/>
      <c r="H9" s="18"/>
      <c r="I9" s="23" t="s">
        <v>160</v>
      </c>
      <c r="J9" s="18">
        <v>224.10900000000001</v>
      </c>
      <c r="K9" s="13"/>
    </row>
    <row r="10" spans="1:11" ht="15.75" x14ac:dyDescent="0.25">
      <c r="A10" s="22">
        <v>6</v>
      </c>
      <c r="B10" s="131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>
        <v>7</v>
      </c>
      <c r="B11" s="131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>
        <v>8</v>
      </c>
      <c r="B12" s="131"/>
      <c r="C12" s="18"/>
      <c r="D12" s="18"/>
      <c r="E12" s="19"/>
      <c r="F12" s="16">
        <f t="shared" si="0"/>
        <v>0</v>
      </c>
      <c r="G12" s="20"/>
      <c r="H12" s="18"/>
      <c r="I12" s="23"/>
      <c r="J12" s="18"/>
      <c r="K12" s="13"/>
    </row>
    <row r="13" spans="1:11" ht="15.75" x14ac:dyDescent="0.25">
      <c r="A13" s="21">
        <v>9</v>
      </c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0</v>
      </c>
      <c r="D48" s="7">
        <f>SUM(D5:D47)</f>
        <v>637.4</v>
      </c>
      <c r="E48" s="8"/>
      <c r="F48" s="10">
        <f t="shared" si="0"/>
        <v>637.4</v>
      </c>
      <c r="G48" s="9"/>
      <c r="H48" s="7">
        <f>SUM(H5:H47)</f>
        <v>0</v>
      </c>
      <c r="I48" s="8"/>
      <c r="J48" s="7">
        <f>SUM(J5:J47)</f>
        <v>637.4</v>
      </c>
      <c r="K48" s="6">
        <f>C48-H48</f>
        <v>0</v>
      </c>
    </row>
    <row r="51" spans="2:8" ht="15.75" x14ac:dyDescent="0.25">
      <c r="B51" s="5" t="s">
        <v>2</v>
      </c>
      <c r="F51" s="4"/>
      <c r="G51" s="157" t="s">
        <v>159</v>
      </c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 t="s">
        <v>158</v>
      </c>
      <c r="H53" s="158"/>
    </row>
    <row r="54" spans="2:8" x14ac:dyDescent="0.25">
      <c r="B54" s="1" t="s">
        <v>157</v>
      </c>
      <c r="F54" s="3" t="s">
        <v>0</v>
      </c>
      <c r="G54" s="2"/>
      <c r="H54" s="2"/>
    </row>
  </sheetData>
  <mergeCells count="10">
    <mergeCell ref="G51:H51"/>
    <mergeCell ref="G53:H53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5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D13" sqref="D13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17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/>
      <c r="B5" s="20"/>
      <c r="C5" s="18"/>
      <c r="D5" s="18"/>
      <c r="E5" s="19"/>
      <c r="F5" s="16">
        <f t="shared" ref="F5:F48" si="0">SUM(C5,D5)</f>
        <v>0</v>
      </c>
      <c r="G5" s="20"/>
      <c r="H5" s="18"/>
      <c r="I5" s="23"/>
      <c r="J5" s="18"/>
      <c r="K5" s="13"/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0</v>
      </c>
      <c r="D48" s="7">
        <f>SUM(D5:D47)</f>
        <v>0</v>
      </c>
      <c r="E48" s="8"/>
      <c r="F48" s="10">
        <f t="shared" si="0"/>
        <v>0</v>
      </c>
      <c r="G48" s="9"/>
      <c r="H48" s="7">
        <f>SUM(H5:H47)</f>
        <v>0</v>
      </c>
      <c r="I48" s="8"/>
      <c r="J48" s="7">
        <f>SUM(J5:J47)</f>
        <v>0</v>
      </c>
      <c r="K48" s="6">
        <f>C48-H48</f>
        <v>0</v>
      </c>
    </row>
    <row r="51" spans="2:8" ht="15.75" x14ac:dyDescent="0.25">
      <c r="B51" s="5" t="s">
        <v>2</v>
      </c>
      <c r="F51" s="4"/>
      <c r="G51" s="157"/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/>
      <c r="H53" s="158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0" zoomScaleNormal="80" workbookViewId="0">
      <selection activeCell="B6" sqref="B6"/>
    </sheetView>
  </sheetViews>
  <sheetFormatPr defaultRowHeight="15" x14ac:dyDescent="0.25"/>
  <cols>
    <col min="1" max="1" width="5.140625" style="64" customWidth="1"/>
    <col min="2" max="2" width="34.28515625" style="64" customWidth="1"/>
    <col min="3" max="3" width="16.28515625" style="64" customWidth="1"/>
    <col min="4" max="4" width="13.5703125" style="64" customWidth="1"/>
    <col min="5" max="5" width="27.28515625" style="64" customWidth="1"/>
    <col min="6" max="6" width="15.85546875" style="64" customWidth="1"/>
    <col min="7" max="7" width="16.5703125" style="64" customWidth="1"/>
    <col min="8" max="8" width="14.28515625" style="64" customWidth="1"/>
    <col min="9" max="9" width="31.140625" style="64" customWidth="1"/>
    <col min="10" max="10" width="12.140625" style="64" customWidth="1"/>
    <col min="11" max="11" width="17" style="64" customWidth="1"/>
    <col min="12" max="16384" width="9.140625" style="64"/>
  </cols>
  <sheetData>
    <row r="1" spans="1:11" ht="78.599999999999994" customHeight="1" x14ac:dyDescent="0.25">
      <c r="A1" s="92"/>
      <c r="B1" s="164" t="s">
        <v>184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4.75" customHeight="1" x14ac:dyDescent="0.25">
      <c r="A2" s="173" t="s">
        <v>183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33" customHeight="1" x14ac:dyDescent="0.25">
      <c r="A3" s="176" t="s">
        <v>15</v>
      </c>
      <c r="B3" s="176" t="s">
        <v>14</v>
      </c>
      <c r="C3" s="174" t="s">
        <v>13</v>
      </c>
      <c r="D3" s="174"/>
      <c r="E3" s="174"/>
      <c r="F3" s="174" t="s">
        <v>12</v>
      </c>
      <c r="G3" s="174" t="s">
        <v>11</v>
      </c>
      <c r="H3" s="174"/>
      <c r="I3" s="174"/>
      <c r="J3" s="174"/>
      <c r="K3" s="172" t="s">
        <v>182</v>
      </c>
    </row>
    <row r="4" spans="1:11" ht="115.9" customHeight="1" x14ac:dyDescent="0.25">
      <c r="A4" s="176"/>
      <c r="B4" s="176"/>
      <c r="C4" s="150" t="s">
        <v>9</v>
      </c>
      <c r="D4" s="150" t="s">
        <v>8</v>
      </c>
      <c r="E4" s="150" t="s">
        <v>7</v>
      </c>
      <c r="F4" s="174"/>
      <c r="G4" s="151" t="s">
        <v>6</v>
      </c>
      <c r="H4" s="150" t="s">
        <v>181</v>
      </c>
      <c r="I4" s="150" t="s">
        <v>5</v>
      </c>
      <c r="J4" s="150" t="s">
        <v>4</v>
      </c>
      <c r="K4" s="172"/>
    </row>
    <row r="5" spans="1:11" s="146" customFormat="1" ht="43.15" customHeight="1" x14ac:dyDescent="0.25">
      <c r="A5" s="145">
        <v>1</v>
      </c>
      <c r="B5" s="149" t="s">
        <v>142</v>
      </c>
      <c r="C5" s="141">
        <v>0</v>
      </c>
      <c r="D5" s="141">
        <v>881.12</v>
      </c>
      <c r="E5" s="142" t="s">
        <v>180</v>
      </c>
      <c r="F5" s="141">
        <f>D5</f>
        <v>881.12</v>
      </c>
      <c r="G5" s="143">
        <v>2220</v>
      </c>
      <c r="H5" s="141">
        <v>0</v>
      </c>
      <c r="I5" s="142" t="s">
        <v>180</v>
      </c>
      <c r="J5" s="148">
        <v>881.12</v>
      </c>
      <c r="K5" s="147">
        <v>0</v>
      </c>
    </row>
    <row r="6" spans="1:11" s="146" customFormat="1" ht="34.15" customHeight="1" x14ac:dyDescent="0.25">
      <c r="A6" s="145">
        <f>A5+1</f>
        <v>2</v>
      </c>
      <c r="B6" s="142" t="s">
        <v>179</v>
      </c>
      <c r="C6" s="141">
        <v>0</v>
      </c>
      <c r="D6" s="141">
        <v>433.47</v>
      </c>
      <c r="E6" s="144" t="s">
        <v>178</v>
      </c>
      <c r="F6" s="141">
        <f>D6</f>
        <v>433.47</v>
      </c>
      <c r="G6" s="143">
        <v>2220</v>
      </c>
      <c r="H6" s="141">
        <v>0</v>
      </c>
      <c r="I6" s="144" t="s">
        <v>178</v>
      </c>
      <c r="J6" s="148">
        <v>433.47</v>
      </c>
      <c r="K6" s="147">
        <v>0</v>
      </c>
    </row>
    <row r="7" spans="1:11" s="146" customFormat="1" ht="46.15" customHeight="1" x14ac:dyDescent="0.25">
      <c r="A7" s="145">
        <f>A6+1</f>
        <v>3</v>
      </c>
      <c r="B7" s="144" t="s">
        <v>177</v>
      </c>
      <c r="C7" s="141">
        <v>0</v>
      </c>
      <c r="D7" s="141">
        <v>0</v>
      </c>
      <c r="E7" s="144" t="s">
        <v>176</v>
      </c>
      <c r="F7" s="141">
        <f>D7</f>
        <v>0</v>
      </c>
      <c r="G7" s="143">
        <v>2220</v>
      </c>
      <c r="H7" s="141">
        <v>0</v>
      </c>
      <c r="I7" s="144" t="s">
        <v>176</v>
      </c>
      <c r="J7" s="148">
        <v>0</v>
      </c>
      <c r="K7" s="147">
        <v>0</v>
      </c>
    </row>
    <row r="8" spans="1:11" s="146" customFormat="1" ht="46.15" customHeight="1" x14ac:dyDescent="0.25">
      <c r="A8" s="145">
        <f>A7+1</f>
        <v>4</v>
      </c>
      <c r="B8" s="144" t="s">
        <v>175</v>
      </c>
      <c r="C8" s="141">
        <v>0</v>
      </c>
      <c r="D8" s="141">
        <v>4.8000000000000001E-2</v>
      </c>
      <c r="E8" s="144" t="s">
        <v>174</v>
      </c>
      <c r="F8" s="141">
        <f>D8</f>
        <v>4.8000000000000001E-2</v>
      </c>
      <c r="G8" s="143">
        <v>2220</v>
      </c>
      <c r="H8" s="141">
        <v>0</v>
      </c>
      <c r="I8" s="144" t="s">
        <v>174</v>
      </c>
      <c r="J8" s="141">
        <v>4.8000000000000001E-2</v>
      </c>
      <c r="K8" s="147">
        <v>0</v>
      </c>
    </row>
    <row r="9" spans="1:11" s="140" customFormat="1" ht="49.9" customHeight="1" x14ac:dyDescent="0.25">
      <c r="A9" s="145">
        <f>A8+1</f>
        <v>5</v>
      </c>
      <c r="B9" s="144" t="s">
        <v>27</v>
      </c>
      <c r="C9" s="141">
        <v>0</v>
      </c>
      <c r="D9" s="141">
        <v>0</v>
      </c>
      <c r="E9" s="142"/>
      <c r="F9" s="141">
        <v>0</v>
      </c>
      <c r="G9" s="143">
        <v>2240</v>
      </c>
      <c r="H9" s="141">
        <v>0</v>
      </c>
      <c r="I9" s="142"/>
      <c r="J9" s="141">
        <v>0</v>
      </c>
      <c r="K9" s="141">
        <v>100.4</v>
      </c>
    </row>
    <row r="10" spans="1:11" ht="15.75" x14ac:dyDescent="0.25">
      <c r="A10" s="139"/>
      <c r="B10" s="138" t="s">
        <v>3</v>
      </c>
      <c r="C10" s="137">
        <f>SUM(C5:C9)</f>
        <v>0</v>
      </c>
      <c r="D10" s="137">
        <f>SUM(D5:D9)</f>
        <v>1314.6380000000001</v>
      </c>
      <c r="E10" s="137">
        <f>SUM(E5:E9)</f>
        <v>0</v>
      </c>
      <c r="F10" s="137">
        <f>SUM(F5:F9)</f>
        <v>1314.6380000000001</v>
      </c>
      <c r="G10" s="137">
        <v>0</v>
      </c>
      <c r="H10" s="137">
        <f>SUM(H5:H9)</f>
        <v>0</v>
      </c>
      <c r="I10" s="137">
        <v>0</v>
      </c>
      <c r="J10" s="137">
        <f>SUM(J5:J9)</f>
        <v>1314.6380000000001</v>
      </c>
      <c r="K10" s="137">
        <f>SUM(K5:K9)</f>
        <v>100.4</v>
      </c>
    </row>
    <row r="11" spans="1:11" x14ac:dyDescent="0.25">
      <c r="D11" s="136"/>
    </row>
    <row r="13" spans="1:11" ht="15.75" x14ac:dyDescent="0.25">
      <c r="B13" s="134" t="s">
        <v>21</v>
      </c>
      <c r="C13" s="133"/>
      <c r="D13" s="133"/>
      <c r="E13" s="133"/>
      <c r="F13" s="132"/>
      <c r="G13" s="157" t="s">
        <v>173</v>
      </c>
      <c r="H13" s="175"/>
    </row>
    <row r="14" spans="1:11" x14ac:dyDescent="0.25">
      <c r="B14" s="135"/>
      <c r="F14" s="3" t="s">
        <v>0</v>
      </c>
      <c r="G14" s="2"/>
      <c r="H14" s="2"/>
    </row>
    <row r="15" spans="1:11" x14ac:dyDescent="0.25">
      <c r="B15" s="135"/>
      <c r="F15" s="3"/>
      <c r="G15" s="2"/>
      <c r="H15" s="2"/>
    </row>
    <row r="16" spans="1:11" ht="15.75" x14ac:dyDescent="0.25">
      <c r="B16" s="134" t="s">
        <v>1</v>
      </c>
      <c r="C16" s="133"/>
      <c r="D16" s="133"/>
      <c r="E16" s="133"/>
      <c r="F16" s="132"/>
      <c r="G16" s="157" t="s">
        <v>172</v>
      </c>
      <c r="H16" s="175"/>
    </row>
    <row r="17" spans="6:8" x14ac:dyDescent="0.25">
      <c r="F17" s="3" t="s">
        <v>0</v>
      </c>
      <c r="G17" s="2"/>
      <c r="H17" s="2"/>
    </row>
    <row r="18" spans="6:8" x14ac:dyDescent="0.25">
      <c r="F18" s="3"/>
      <c r="G18" s="2"/>
      <c r="H18" s="2"/>
    </row>
    <row r="19" spans="6:8" x14ac:dyDescent="0.25">
      <c r="F19" s="3"/>
      <c r="G19" s="2"/>
      <c r="H19" s="2"/>
    </row>
  </sheetData>
  <mergeCells count="10">
    <mergeCell ref="K3:K4"/>
    <mergeCell ref="A2:K2"/>
    <mergeCell ref="C3:E3"/>
    <mergeCell ref="B1:K1"/>
    <mergeCell ref="G16:H16"/>
    <mergeCell ref="G13:H13"/>
    <mergeCell ref="A3:A4"/>
    <mergeCell ref="B3:B4"/>
    <mergeCell ref="F3:F4"/>
    <mergeCell ref="G3:J3"/>
  </mergeCells>
  <printOptions horizontalCentered="1" verticalCentered="1"/>
  <pageMargins left="0.19685039370078741" right="0.19685039370078741" top="0.19685039370078741" bottom="0.19685039370078741" header="0" footer="0"/>
  <pageSetup paperSize="9" scale="6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6.5703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7.14062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40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38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37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>
        <v>1</v>
      </c>
      <c r="B5" s="20" t="s">
        <v>36</v>
      </c>
      <c r="C5" s="18"/>
      <c r="D5" s="18">
        <v>83.084999999999994</v>
      </c>
      <c r="E5" s="19" t="s">
        <v>35</v>
      </c>
      <c r="F5" s="16">
        <f t="shared" ref="F5:F48" si="0">SUM(C5,D5)</f>
        <v>83.084999999999994</v>
      </c>
      <c r="G5" s="20"/>
      <c r="H5" s="18"/>
      <c r="I5" s="23" t="s">
        <v>35</v>
      </c>
      <c r="J5" s="18">
        <v>83.084999999999994</v>
      </c>
      <c r="K5" s="13">
        <v>22.315000000000001</v>
      </c>
    </row>
    <row r="6" spans="1:11" ht="15.75" x14ac:dyDescent="0.25">
      <c r="A6" s="22"/>
      <c r="B6" s="19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19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0</v>
      </c>
      <c r="D48" s="7">
        <f>SUM(D5:D47)</f>
        <v>83.084999999999994</v>
      </c>
      <c r="E48" s="8"/>
      <c r="F48" s="10">
        <f t="shared" si="0"/>
        <v>83.084999999999994</v>
      </c>
      <c r="G48" s="9"/>
      <c r="H48" s="7">
        <f>SUM(H5:H47)</f>
        <v>0</v>
      </c>
      <c r="I48" s="8"/>
      <c r="J48" s="7">
        <f>SUM(J5:J47)</f>
        <v>83.084999999999994</v>
      </c>
      <c r="K48" s="6">
        <f>C48-H48</f>
        <v>0</v>
      </c>
    </row>
    <row r="51" spans="2:8" ht="15.75" x14ac:dyDescent="0.25">
      <c r="B51" s="5" t="s">
        <v>34</v>
      </c>
      <c r="F51" s="4"/>
      <c r="G51" s="157" t="s">
        <v>33</v>
      </c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 t="s">
        <v>32</v>
      </c>
      <c r="H53" s="158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80" zoomScaleNormal="80" workbookViewId="0">
      <selection activeCell="C8" sqref="C8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2.25" customHeight="1" x14ac:dyDescent="0.25">
      <c r="A1" s="26"/>
      <c r="B1" s="154" t="s">
        <v>59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21.75" customHeight="1" x14ac:dyDescent="0.25">
      <c r="A2" s="153" t="s">
        <v>58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60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40.25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30" customHeight="1" x14ac:dyDescent="0.3">
      <c r="A5" s="22">
        <v>1</v>
      </c>
      <c r="B5" s="36" t="s">
        <v>57</v>
      </c>
      <c r="C5" s="33"/>
      <c r="D5" s="33">
        <v>14.08</v>
      </c>
      <c r="E5" s="34" t="s">
        <v>56</v>
      </c>
      <c r="F5" s="32">
        <f t="shared" ref="F5:F13" si="0">SUM(C5,D5)</f>
        <v>14.08</v>
      </c>
      <c r="G5" s="31"/>
      <c r="H5" s="18"/>
      <c r="I5" s="34" t="s">
        <v>56</v>
      </c>
      <c r="J5" s="18">
        <v>14.08</v>
      </c>
      <c r="K5" s="13">
        <f t="shared" ref="K5:K12" si="1">D5-J5</f>
        <v>0</v>
      </c>
    </row>
    <row r="6" spans="1:11" ht="25.5" x14ac:dyDescent="0.3">
      <c r="A6" s="22">
        <v>2</v>
      </c>
      <c r="B6" s="35"/>
      <c r="C6" s="33"/>
      <c r="D6" s="33">
        <v>8.91</v>
      </c>
      <c r="E6" s="34" t="s">
        <v>55</v>
      </c>
      <c r="F6" s="32">
        <f t="shared" si="0"/>
        <v>8.91</v>
      </c>
      <c r="G6" s="31"/>
      <c r="H6" s="18"/>
      <c r="I6" s="34" t="s">
        <v>55</v>
      </c>
      <c r="J6" s="18">
        <v>8.91</v>
      </c>
      <c r="K6" s="13">
        <f t="shared" si="1"/>
        <v>0</v>
      </c>
    </row>
    <row r="7" spans="1:11" ht="45.75" customHeight="1" x14ac:dyDescent="0.3">
      <c r="A7" s="22">
        <v>3</v>
      </c>
      <c r="B7" s="34" t="s">
        <v>53</v>
      </c>
      <c r="C7" s="33"/>
      <c r="D7" s="33">
        <v>1.37</v>
      </c>
      <c r="E7" s="34" t="s">
        <v>54</v>
      </c>
      <c r="F7" s="32">
        <f t="shared" si="0"/>
        <v>1.37</v>
      </c>
      <c r="G7" s="31"/>
      <c r="H7" s="18"/>
      <c r="I7" s="34" t="s">
        <v>54</v>
      </c>
      <c r="J7" s="18"/>
      <c r="K7" s="13">
        <f t="shared" si="1"/>
        <v>1.37</v>
      </c>
    </row>
    <row r="8" spans="1:11" ht="45.75" customHeight="1" x14ac:dyDescent="0.3">
      <c r="A8" s="22">
        <v>4</v>
      </c>
      <c r="B8" s="34" t="s">
        <v>53</v>
      </c>
      <c r="C8" s="33"/>
      <c r="D8" s="33">
        <v>1.1100000000000001</v>
      </c>
      <c r="E8" s="30" t="s">
        <v>52</v>
      </c>
      <c r="F8" s="32">
        <f t="shared" si="0"/>
        <v>1.1100000000000001</v>
      </c>
      <c r="G8" s="31"/>
      <c r="H8" s="18"/>
      <c r="I8" s="30" t="s">
        <v>52</v>
      </c>
      <c r="J8" s="18"/>
      <c r="K8" s="13">
        <f t="shared" si="1"/>
        <v>1.1100000000000001</v>
      </c>
    </row>
    <row r="9" spans="1:11" ht="45.75" customHeight="1" x14ac:dyDescent="0.3">
      <c r="A9" s="22">
        <v>5</v>
      </c>
      <c r="B9" s="30" t="s">
        <v>51</v>
      </c>
      <c r="C9" s="33"/>
      <c r="D9" s="33">
        <v>22.4</v>
      </c>
      <c r="E9" s="30" t="s">
        <v>48</v>
      </c>
      <c r="F9" s="32">
        <f t="shared" si="0"/>
        <v>22.4</v>
      </c>
      <c r="G9" s="31"/>
      <c r="H9" s="18"/>
      <c r="I9" s="30" t="s">
        <v>48</v>
      </c>
      <c r="J9" s="18"/>
      <c r="K9" s="13">
        <f t="shared" si="1"/>
        <v>22.4</v>
      </c>
    </row>
    <row r="10" spans="1:11" ht="45.75" customHeight="1" x14ac:dyDescent="0.3">
      <c r="A10" s="22">
        <v>6</v>
      </c>
      <c r="B10" s="30" t="s">
        <v>50</v>
      </c>
      <c r="C10" s="33"/>
      <c r="D10" s="33">
        <v>22.4</v>
      </c>
      <c r="E10" s="30" t="s">
        <v>48</v>
      </c>
      <c r="F10" s="32">
        <f t="shared" si="0"/>
        <v>22.4</v>
      </c>
      <c r="G10" s="31"/>
      <c r="H10" s="18"/>
      <c r="I10" s="30" t="s">
        <v>48</v>
      </c>
      <c r="J10" s="18"/>
      <c r="K10" s="13">
        <f t="shared" si="1"/>
        <v>22.4</v>
      </c>
    </row>
    <row r="11" spans="1:11" ht="45.75" customHeight="1" x14ac:dyDescent="0.3">
      <c r="A11" s="22">
        <v>7</v>
      </c>
      <c r="B11" s="30" t="s">
        <v>49</v>
      </c>
      <c r="C11" s="33"/>
      <c r="D11" s="33">
        <v>22.4</v>
      </c>
      <c r="E11" s="30" t="s">
        <v>48</v>
      </c>
      <c r="F11" s="32">
        <f t="shared" si="0"/>
        <v>22.4</v>
      </c>
      <c r="G11" s="31"/>
      <c r="H11" s="18"/>
      <c r="I11" s="30" t="s">
        <v>48</v>
      </c>
      <c r="J11" s="18"/>
      <c r="K11" s="13">
        <f t="shared" si="1"/>
        <v>22.4</v>
      </c>
    </row>
    <row r="12" spans="1:11" ht="45.75" customHeight="1" x14ac:dyDescent="0.3">
      <c r="A12" s="22">
        <v>8</v>
      </c>
      <c r="B12" s="30" t="s">
        <v>47</v>
      </c>
      <c r="C12" s="33"/>
      <c r="D12" s="33">
        <v>26</v>
      </c>
      <c r="E12" s="30" t="s">
        <v>46</v>
      </c>
      <c r="F12" s="32">
        <f t="shared" si="0"/>
        <v>26</v>
      </c>
      <c r="G12" s="31"/>
      <c r="H12" s="18"/>
      <c r="I12" s="30" t="s">
        <v>46</v>
      </c>
      <c r="J12" s="18"/>
      <c r="K12" s="13">
        <f t="shared" si="1"/>
        <v>26</v>
      </c>
    </row>
    <row r="13" spans="1:11" ht="15.75" x14ac:dyDescent="0.25">
      <c r="A13" s="12"/>
      <c r="B13" s="11" t="s">
        <v>3</v>
      </c>
      <c r="C13" s="7">
        <f>SUM(C5:C6)</f>
        <v>0</v>
      </c>
      <c r="D13" s="7">
        <f>SUM(D5:D12)</f>
        <v>118.67000000000002</v>
      </c>
      <c r="E13" s="8"/>
      <c r="F13" s="10">
        <f t="shared" si="0"/>
        <v>118.67000000000002</v>
      </c>
      <c r="G13" s="9"/>
      <c r="H13" s="7">
        <f>SUM(H5:H6)</f>
        <v>0</v>
      </c>
      <c r="I13" s="8"/>
      <c r="J13" s="7">
        <f>SUM(J5:J7)</f>
        <v>22.990000000000002</v>
      </c>
      <c r="K13" s="6">
        <f>SUM(K5:K12)</f>
        <v>95.68</v>
      </c>
    </row>
    <row r="14" spans="1:11" x14ac:dyDescent="0.25">
      <c r="K14" s="29"/>
    </row>
    <row r="16" spans="1:11" ht="15.75" x14ac:dyDescent="0.25">
      <c r="B16" s="5" t="s">
        <v>21</v>
      </c>
      <c r="F16" s="4"/>
      <c r="G16" s="157" t="s">
        <v>45</v>
      </c>
      <c r="H16" s="158"/>
    </row>
    <row r="17" spans="1:8" x14ac:dyDescent="0.25">
      <c r="B17" s="5"/>
      <c r="F17" s="3" t="s">
        <v>0</v>
      </c>
      <c r="G17" s="2"/>
      <c r="H17" s="2"/>
    </row>
    <row r="18" spans="1:8" ht="15.75" x14ac:dyDescent="0.25">
      <c r="B18" s="5" t="s">
        <v>1</v>
      </c>
      <c r="F18" s="4"/>
      <c r="G18" s="157" t="s">
        <v>44</v>
      </c>
      <c r="H18" s="158"/>
    </row>
    <row r="19" spans="1:8" x14ac:dyDescent="0.25">
      <c r="F19" s="3" t="s">
        <v>0</v>
      </c>
      <c r="G19" s="2"/>
      <c r="H19" s="2"/>
    </row>
    <row r="22" spans="1:8" x14ac:dyDescent="0.25">
      <c r="B22" s="1" t="s">
        <v>43</v>
      </c>
    </row>
    <row r="23" spans="1:8" x14ac:dyDescent="0.25">
      <c r="B23" s="1" t="s">
        <v>42</v>
      </c>
      <c r="C23" s="1" t="s">
        <v>41</v>
      </c>
    </row>
    <row r="28" spans="1:8" x14ac:dyDescent="0.25">
      <c r="A28" s="27"/>
      <c r="B28" s="28"/>
      <c r="C28" s="27"/>
    </row>
  </sheetData>
  <mergeCells count="10">
    <mergeCell ref="G16:H16"/>
    <mergeCell ref="G18:H18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64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21.6" customHeight="1" x14ac:dyDescent="0.25">
      <c r="A2" s="160" t="s">
        <v>63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41.45" customHeight="1" x14ac:dyDescent="0.25">
      <c r="A5" s="22" t="s">
        <v>62</v>
      </c>
      <c r="B5" s="21" t="s">
        <v>62</v>
      </c>
      <c r="C5" s="22" t="s">
        <v>62</v>
      </c>
      <c r="D5" s="21" t="s">
        <v>62</v>
      </c>
      <c r="E5" s="22" t="s">
        <v>62</v>
      </c>
      <c r="F5" s="21" t="s">
        <v>62</v>
      </c>
      <c r="G5" s="22" t="s">
        <v>62</v>
      </c>
      <c r="H5" s="21" t="s">
        <v>62</v>
      </c>
      <c r="I5" s="22" t="s">
        <v>62</v>
      </c>
      <c r="J5" s="21" t="s">
        <v>62</v>
      </c>
      <c r="K5" s="22" t="s">
        <v>62</v>
      </c>
    </row>
    <row r="6" spans="1:11" ht="15.75" x14ac:dyDescent="0.25">
      <c r="A6" s="12"/>
      <c r="B6" s="11" t="s">
        <v>3</v>
      </c>
      <c r="C6" s="7">
        <f>SUM(C5:C5)</f>
        <v>0</v>
      </c>
      <c r="D6" s="7">
        <f>SUM(D5:D5)</f>
        <v>0</v>
      </c>
      <c r="E6" s="8"/>
      <c r="F6" s="10">
        <f>SUM(C6,D6)</f>
        <v>0</v>
      </c>
      <c r="G6" s="9"/>
      <c r="H6" s="7">
        <f>SUM(H5:H5)</f>
        <v>0</v>
      </c>
      <c r="I6" s="37"/>
      <c r="J6" s="7">
        <f>SUM(J5:J5)</f>
        <v>0</v>
      </c>
      <c r="K6" s="6">
        <f>C6-H6</f>
        <v>0</v>
      </c>
    </row>
    <row r="9" spans="1:11" ht="32.450000000000003" customHeight="1" x14ac:dyDescent="0.25">
      <c r="B9" s="5" t="s">
        <v>2</v>
      </c>
      <c r="F9" s="4"/>
      <c r="G9" s="157" t="s">
        <v>61</v>
      </c>
      <c r="H9" s="158"/>
    </row>
    <row r="10" spans="1:11" x14ac:dyDescent="0.25">
      <c r="B10" s="5"/>
      <c r="F10" s="3" t="s">
        <v>0</v>
      </c>
      <c r="G10" s="2"/>
      <c r="H10" s="2"/>
    </row>
    <row r="11" spans="1:11" ht="36" customHeight="1" x14ac:dyDescent="0.25">
      <c r="B11" s="5" t="s">
        <v>1</v>
      </c>
      <c r="F11" s="4"/>
      <c r="G11" s="157" t="s">
        <v>60</v>
      </c>
      <c r="H11" s="158"/>
    </row>
    <row r="12" spans="1:11" x14ac:dyDescent="0.25">
      <c r="F12" s="3" t="s">
        <v>0</v>
      </c>
      <c r="G12" s="2"/>
      <c r="H12" s="2"/>
    </row>
  </sheetData>
  <mergeCells count="10">
    <mergeCell ref="K3:K4"/>
    <mergeCell ref="A2:K2"/>
    <mergeCell ref="B1:J1"/>
    <mergeCell ref="C3:E3"/>
    <mergeCell ref="G11:H11"/>
    <mergeCell ref="G9:H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0" zoomScaleNormal="80" workbookViewId="0">
      <selection activeCell="C7" sqref="C7"/>
    </sheetView>
  </sheetViews>
  <sheetFormatPr defaultColWidth="8.85546875"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8.85546875" style="1"/>
  </cols>
  <sheetData>
    <row r="1" spans="1:11" ht="61.5" customHeight="1" x14ac:dyDescent="0.25">
      <c r="A1" s="26"/>
      <c r="B1" s="154" t="s">
        <v>69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68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31.9" customHeight="1" x14ac:dyDescent="0.25">
      <c r="A5" s="22">
        <v>1</v>
      </c>
      <c r="B5" s="21" t="s">
        <v>67</v>
      </c>
      <c r="C5" s="42">
        <v>1.9</v>
      </c>
      <c r="D5" s="42"/>
      <c r="E5" s="22"/>
      <c r="F5" s="44">
        <f t="shared" ref="F5:F24" si="0">SUM(C5,D5)</f>
        <v>1.9</v>
      </c>
      <c r="G5" s="22"/>
      <c r="H5" s="42"/>
      <c r="I5" s="43"/>
      <c r="J5" s="42"/>
      <c r="K5" s="41"/>
    </row>
    <row r="6" spans="1:11" ht="15.75" x14ac:dyDescent="0.25">
      <c r="A6" s="22"/>
      <c r="B6" s="21"/>
      <c r="C6" s="40"/>
      <c r="D6" s="18"/>
      <c r="E6" s="19"/>
      <c r="F6" s="16">
        <f t="shared" si="0"/>
        <v>0</v>
      </c>
      <c r="G6" s="39"/>
      <c r="H6" s="18"/>
      <c r="I6" s="38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.75" x14ac:dyDescent="0.25">
      <c r="A14" s="22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1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1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17"/>
      <c r="B21" s="12"/>
      <c r="C21" s="14"/>
      <c r="D21" s="14"/>
      <c r="E21" s="15"/>
      <c r="F21" s="16">
        <f t="shared" si="0"/>
        <v>0</v>
      </c>
      <c r="G21" s="12"/>
      <c r="H21" s="14"/>
      <c r="I21" s="15"/>
      <c r="J21" s="14"/>
      <c r="K21" s="13"/>
    </row>
    <row r="22" spans="1:11" ht="15.75" x14ac:dyDescent="0.25">
      <c r="A22" s="17"/>
      <c r="B22" s="12"/>
      <c r="C22" s="14"/>
      <c r="D22" s="14"/>
      <c r="E22" s="15"/>
      <c r="F22" s="16">
        <f t="shared" si="0"/>
        <v>0</v>
      </c>
      <c r="G22" s="12"/>
      <c r="H22" s="14"/>
      <c r="I22" s="15"/>
      <c r="J22" s="14"/>
      <c r="K22" s="13"/>
    </row>
    <row r="23" spans="1:11" ht="15.75" x14ac:dyDescent="0.25">
      <c r="A23" s="17"/>
      <c r="B23" s="12"/>
      <c r="C23" s="14"/>
      <c r="D23" s="14"/>
      <c r="E23" s="15"/>
      <c r="F23" s="16">
        <f t="shared" si="0"/>
        <v>0</v>
      </c>
      <c r="G23" s="12"/>
      <c r="H23" s="14"/>
      <c r="I23" s="15"/>
      <c r="J23" s="14"/>
      <c r="K23" s="13"/>
    </row>
    <row r="24" spans="1:11" ht="15.75" x14ac:dyDescent="0.25">
      <c r="A24" s="12"/>
      <c r="B24" s="11" t="s">
        <v>3</v>
      </c>
      <c r="C24" s="7">
        <f>SUM(C5:C23)</f>
        <v>1.9</v>
      </c>
      <c r="D24" s="7">
        <f>SUM(D5:D23)</f>
        <v>0</v>
      </c>
      <c r="E24" s="8"/>
      <c r="F24" s="10">
        <f t="shared" si="0"/>
        <v>1.9</v>
      </c>
      <c r="G24" s="9"/>
      <c r="H24" s="7">
        <f>SUM(H5:H23)</f>
        <v>0</v>
      </c>
      <c r="I24" s="8"/>
      <c r="J24" s="7">
        <f>SUM(J5:J23)</f>
        <v>0</v>
      </c>
      <c r="K24" s="6">
        <f>C24-H24</f>
        <v>1.9</v>
      </c>
    </row>
    <row r="27" spans="1:11" ht="15.75" x14ac:dyDescent="0.25">
      <c r="B27" s="5" t="s">
        <v>2</v>
      </c>
      <c r="F27" s="4"/>
      <c r="G27" s="157" t="s">
        <v>66</v>
      </c>
      <c r="H27" s="158"/>
    </row>
    <row r="28" spans="1:11" x14ac:dyDescent="0.25">
      <c r="B28" s="5"/>
      <c r="F28" s="3" t="s">
        <v>0</v>
      </c>
      <c r="G28" s="2"/>
      <c r="H28" s="2"/>
    </row>
    <row r="29" spans="1:11" ht="15.75" x14ac:dyDescent="0.25">
      <c r="B29" s="5" t="s">
        <v>1</v>
      </c>
      <c r="F29" s="4"/>
      <c r="G29" s="157" t="s">
        <v>65</v>
      </c>
      <c r="H29" s="158"/>
    </row>
    <row r="30" spans="1:11" x14ac:dyDescent="0.25">
      <c r="F30" s="3" t="s">
        <v>0</v>
      </c>
      <c r="G30" s="2"/>
      <c r="H30" s="2"/>
    </row>
  </sheetData>
  <mergeCells count="10">
    <mergeCell ref="G27:H27"/>
    <mergeCell ref="G29:H29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80" zoomScaleNormal="80" zoomScaleSheetLayoutView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54" t="s">
        <v>72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/>
      <c r="B5" s="20"/>
      <c r="C5" s="18"/>
      <c r="D5" s="18"/>
      <c r="E5" s="19"/>
      <c r="F5" s="16">
        <f t="shared" ref="F5:F16" si="0">SUM(C5,D5)</f>
        <v>0</v>
      </c>
      <c r="G5" s="20"/>
      <c r="H5" s="18"/>
      <c r="I5" s="19"/>
      <c r="J5" s="18"/>
      <c r="K5" s="13">
        <v>51.24</v>
      </c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19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19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19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19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0"/>
      <c r="H10" s="18"/>
      <c r="I10" s="19"/>
      <c r="J10" s="18"/>
      <c r="K10" s="13"/>
    </row>
    <row r="11" spans="1:11" ht="15.75" x14ac:dyDescent="0.25">
      <c r="A11" s="21"/>
      <c r="B11" s="20"/>
      <c r="C11" s="18"/>
      <c r="D11" s="18"/>
      <c r="E11" s="19"/>
      <c r="F11" s="16">
        <f t="shared" si="0"/>
        <v>0</v>
      </c>
      <c r="G11" s="20"/>
      <c r="H11" s="18"/>
      <c r="I11" s="19"/>
      <c r="J11" s="18"/>
      <c r="K11" s="13"/>
    </row>
    <row r="12" spans="1:11" ht="15.75" x14ac:dyDescent="0.25">
      <c r="A12" s="21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17"/>
      <c r="B13" s="12"/>
      <c r="C13" s="14"/>
      <c r="D13" s="14"/>
      <c r="E13" s="15"/>
      <c r="F13" s="16">
        <f t="shared" si="0"/>
        <v>0</v>
      </c>
      <c r="G13" s="12"/>
      <c r="H13" s="14"/>
      <c r="I13" s="15"/>
      <c r="J13" s="14"/>
      <c r="K13" s="13"/>
    </row>
    <row r="14" spans="1:11" ht="15.75" x14ac:dyDescent="0.25">
      <c r="A14" s="17"/>
      <c r="B14" s="12"/>
      <c r="C14" s="14"/>
      <c r="D14" s="14"/>
      <c r="E14" s="15"/>
      <c r="F14" s="16">
        <f t="shared" si="0"/>
        <v>0</v>
      </c>
      <c r="G14" s="12"/>
      <c r="H14" s="14"/>
      <c r="I14" s="15"/>
      <c r="J14" s="14"/>
      <c r="K14" s="13"/>
    </row>
    <row r="15" spans="1:11" ht="15.75" x14ac:dyDescent="0.25">
      <c r="A15" s="17"/>
      <c r="B15" s="12"/>
      <c r="C15" s="14"/>
      <c r="D15" s="14"/>
      <c r="E15" s="15"/>
      <c r="F15" s="16">
        <f t="shared" si="0"/>
        <v>0</v>
      </c>
      <c r="G15" s="12"/>
      <c r="H15" s="14"/>
      <c r="I15" s="15"/>
      <c r="J15" s="14"/>
      <c r="K15" s="13"/>
    </row>
    <row r="16" spans="1:11" ht="15.75" x14ac:dyDescent="0.25">
      <c r="A16" s="12"/>
      <c r="B16" s="11" t="s">
        <v>3</v>
      </c>
      <c r="C16" s="7">
        <f>SUM(C5:C15)</f>
        <v>0</v>
      </c>
      <c r="D16" s="7">
        <f>SUM(D5:D15)</f>
        <v>0</v>
      </c>
      <c r="E16" s="8"/>
      <c r="F16" s="10">
        <f t="shared" si="0"/>
        <v>0</v>
      </c>
      <c r="G16" s="9"/>
      <c r="H16" s="7">
        <f>SUM(H5:H15)</f>
        <v>0</v>
      </c>
      <c r="I16" s="8"/>
      <c r="J16" s="7">
        <f>SUM(J5:J15)</f>
        <v>0</v>
      </c>
      <c r="K16" s="6">
        <v>51.24</v>
      </c>
    </row>
    <row r="19" spans="2:8" ht="15.75" x14ac:dyDescent="0.25">
      <c r="B19" s="5" t="s">
        <v>2</v>
      </c>
      <c r="F19" s="4"/>
      <c r="G19" s="157" t="s">
        <v>71</v>
      </c>
      <c r="H19" s="158"/>
    </row>
    <row r="20" spans="2:8" x14ac:dyDescent="0.25">
      <c r="B20" s="5"/>
      <c r="F20" s="3" t="s">
        <v>0</v>
      </c>
      <c r="G20" s="2"/>
      <c r="H20" s="2"/>
    </row>
    <row r="21" spans="2:8" ht="15.75" x14ac:dyDescent="0.25">
      <c r="B21" s="5" t="s">
        <v>1</v>
      </c>
      <c r="F21" s="4"/>
      <c r="G21" s="157" t="s">
        <v>70</v>
      </c>
      <c r="H21" s="158"/>
    </row>
    <row r="22" spans="2:8" x14ac:dyDescent="0.25">
      <c r="F22" s="3" t="s">
        <v>0</v>
      </c>
      <c r="G22" s="2"/>
      <c r="H22" s="2"/>
    </row>
  </sheetData>
  <mergeCells count="10">
    <mergeCell ref="K3:K4"/>
    <mergeCell ref="A2:K2"/>
    <mergeCell ref="B1:J1"/>
    <mergeCell ref="C3:E3"/>
    <mergeCell ref="G21:H21"/>
    <mergeCell ref="G19:H19"/>
    <mergeCell ref="A3:A4"/>
    <mergeCell ref="B3:B4"/>
    <mergeCell ref="F3:F4"/>
    <mergeCell ref="G3:J3"/>
  </mergeCells>
  <printOptions horizontalCentered="1" verticalCentered="1"/>
  <pageMargins left="0.39370078740157483" right="0.39370078740157483" top="1.1811023622047245" bottom="0.59055118110236227" header="0" footer="0"/>
  <pageSetup paperSize="9" scale="76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80" zoomScaleNormal="75" zoomScaleSheetLayoutView="80" workbookViewId="0">
      <selection sqref="A1:K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5.425781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22.7109375" style="45" customWidth="1"/>
    <col min="8" max="8" width="13.42578125" style="1" customWidth="1"/>
    <col min="9" max="9" width="22.85546875" style="1" customWidth="1"/>
    <col min="10" max="10" width="12.85546875" style="1" customWidth="1"/>
    <col min="11" max="11" width="15.42578125" style="1" customWidth="1"/>
    <col min="12" max="16384" width="9.140625" style="1"/>
  </cols>
  <sheetData>
    <row r="1" spans="1:11" ht="81.75" customHeight="1" x14ac:dyDescent="0.25">
      <c r="A1" s="154" t="s">
        <v>88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31.5" customHeight="1" x14ac:dyDescent="0.25">
      <c r="A2" s="153" t="s">
        <v>87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s="45" customFormat="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9" t="s">
        <v>86</v>
      </c>
    </row>
    <row r="4" spans="1:11" s="45" customFormat="1" ht="158.25" customHeight="1" x14ac:dyDescent="0.25">
      <c r="A4" s="159"/>
      <c r="B4" s="159"/>
      <c r="C4" s="24" t="s">
        <v>9</v>
      </c>
      <c r="D4" s="24" t="s">
        <v>85</v>
      </c>
      <c r="E4" s="24" t="s">
        <v>7</v>
      </c>
      <c r="F4" s="156"/>
      <c r="G4" s="24" t="s">
        <v>6</v>
      </c>
      <c r="H4" s="24" t="s">
        <v>84</v>
      </c>
      <c r="I4" s="24" t="s">
        <v>5</v>
      </c>
      <c r="J4" s="24" t="s">
        <v>83</v>
      </c>
      <c r="K4" s="159"/>
    </row>
    <row r="5" spans="1:11" ht="63" x14ac:dyDescent="0.25">
      <c r="A5" s="22">
        <v>1</v>
      </c>
      <c r="B5" s="22" t="s">
        <v>82</v>
      </c>
      <c r="C5" s="40"/>
      <c r="D5" s="40">
        <v>38.76</v>
      </c>
      <c r="E5" s="22" t="s">
        <v>81</v>
      </c>
      <c r="F5" s="51">
        <f t="shared" ref="F5:F16" si="0">SUM(C5,D5)</f>
        <v>38.76</v>
      </c>
      <c r="G5" s="24" t="s">
        <v>78</v>
      </c>
      <c r="H5" s="40"/>
      <c r="I5" s="53" t="s">
        <v>80</v>
      </c>
      <c r="J5" s="52">
        <v>0.18</v>
      </c>
      <c r="K5" s="13"/>
    </row>
    <row r="6" spans="1:11" ht="55.15" customHeight="1" x14ac:dyDescent="0.25">
      <c r="A6" s="22"/>
      <c r="B6" s="21"/>
      <c r="C6" s="40"/>
      <c r="D6" s="40"/>
      <c r="E6" s="22"/>
      <c r="F6" s="51">
        <f t="shared" si="0"/>
        <v>0</v>
      </c>
      <c r="G6" s="24" t="s">
        <v>78</v>
      </c>
      <c r="H6" s="40"/>
      <c r="I6" s="24" t="s">
        <v>79</v>
      </c>
      <c r="J6" s="52">
        <v>10.69</v>
      </c>
      <c r="K6" s="13"/>
    </row>
    <row r="7" spans="1:11" ht="44.45" customHeight="1" x14ac:dyDescent="0.25">
      <c r="A7" s="22"/>
      <c r="B7" s="20"/>
      <c r="C7" s="18"/>
      <c r="D7" s="18"/>
      <c r="E7" s="19"/>
      <c r="F7" s="51">
        <f t="shared" si="0"/>
        <v>0</v>
      </c>
      <c r="G7" s="24" t="s">
        <v>78</v>
      </c>
      <c r="H7" s="40"/>
      <c r="I7" s="24" t="s">
        <v>77</v>
      </c>
      <c r="J7" s="40">
        <v>1.81</v>
      </c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1"/>
      <c r="H8" s="40"/>
      <c r="I8" s="24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1"/>
      <c r="H9" s="18"/>
      <c r="I9" s="50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49"/>
      <c r="J10" s="18"/>
      <c r="K10" s="13"/>
    </row>
    <row r="11" spans="1:11" ht="15.75" x14ac:dyDescent="0.25">
      <c r="A11" s="21"/>
      <c r="B11" s="20"/>
      <c r="C11" s="18"/>
      <c r="D11" s="18"/>
      <c r="E11" s="19"/>
      <c r="F11" s="16">
        <f t="shared" si="0"/>
        <v>0</v>
      </c>
      <c r="G11" s="21"/>
      <c r="H11" s="18"/>
      <c r="I11" s="49"/>
      <c r="J11" s="18"/>
      <c r="K11" s="13"/>
    </row>
    <row r="12" spans="1:11" ht="15.75" x14ac:dyDescent="0.25">
      <c r="A12" s="21"/>
      <c r="B12" s="20"/>
      <c r="C12" s="18"/>
      <c r="D12" s="18"/>
      <c r="E12" s="19"/>
      <c r="F12" s="16">
        <f t="shared" si="0"/>
        <v>0</v>
      </c>
      <c r="G12" s="21"/>
      <c r="H12" s="18"/>
      <c r="I12" s="49"/>
      <c r="J12" s="18"/>
      <c r="K12" s="13"/>
    </row>
    <row r="13" spans="1:11" ht="15.75" x14ac:dyDescent="0.25">
      <c r="A13" s="17"/>
      <c r="B13" s="12"/>
      <c r="C13" s="14"/>
      <c r="D13" s="14"/>
      <c r="E13" s="15"/>
      <c r="F13" s="16">
        <f t="shared" si="0"/>
        <v>0</v>
      </c>
      <c r="G13" s="17"/>
      <c r="H13" s="14"/>
      <c r="I13" s="48"/>
      <c r="J13" s="14"/>
      <c r="K13" s="13"/>
    </row>
    <row r="14" spans="1:11" ht="15.75" x14ac:dyDescent="0.25">
      <c r="A14" s="17"/>
      <c r="B14" s="12"/>
      <c r="C14" s="14"/>
      <c r="D14" s="14"/>
      <c r="E14" s="15"/>
      <c r="F14" s="16">
        <f t="shared" si="0"/>
        <v>0</v>
      </c>
      <c r="G14" s="17"/>
      <c r="H14" s="14"/>
      <c r="I14" s="48"/>
      <c r="J14" s="14"/>
      <c r="K14" s="13"/>
    </row>
    <row r="15" spans="1:11" ht="15.75" x14ac:dyDescent="0.25">
      <c r="A15" s="17"/>
      <c r="B15" s="12"/>
      <c r="C15" s="14"/>
      <c r="D15" s="14"/>
      <c r="E15" s="15"/>
      <c r="F15" s="16">
        <f t="shared" si="0"/>
        <v>0</v>
      </c>
      <c r="G15" s="17"/>
      <c r="H15" s="14"/>
      <c r="I15" s="48"/>
      <c r="J15" s="14"/>
      <c r="K15" s="13"/>
    </row>
    <row r="16" spans="1:11" ht="15.75" x14ac:dyDescent="0.25">
      <c r="A16" s="12"/>
      <c r="B16" s="11" t="s">
        <v>3</v>
      </c>
      <c r="C16" s="7">
        <f>SUM(C5:C15)</f>
        <v>0</v>
      </c>
      <c r="D16" s="7">
        <f>SUM(D5:D15)</f>
        <v>38.76</v>
      </c>
      <c r="E16" s="8"/>
      <c r="F16" s="10">
        <f t="shared" si="0"/>
        <v>38.76</v>
      </c>
      <c r="G16" s="47"/>
      <c r="H16" s="7">
        <f>SUM(H5:H15)</f>
        <v>0</v>
      </c>
      <c r="I16" s="8"/>
      <c r="J16" s="7">
        <f>SUM(J5:J15)</f>
        <v>12.68</v>
      </c>
      <c r="K16" s="6">
        <f>C16-H16</f>
        <v>0</v>
      </c>
    </row>
    <row r="19" spans="2:8" ht="15.75" customHeight="1" x14ac:dyDescent="0.25">
      <c r="B19" s="5" t="s">
        <v>21</v>
      </c>
      <c r="F19" s="161" t="s">
        <v>76</v>
      </c>
      <c r="G19" s="161"/>
      <c r="H19" s="161"/>
    </row>
    <row r="20" spans="2:8" x14ac:dyDescent="0.25">
      <c r="B20" s="5"/>
      <c r="F20" s="3" t="s">
        <v>75</v>
      </c>
      <c r="G20" s="46"/>
      <c r="H20" s="2"/>
    </row>
    <row r="21" spans="2:8" ht="15.75" customHeight="1" x14ac:dyDescent="0.25">
      <c r="B21" s="5" t="s">
        <v>1</v>
      </c>
      <c r="F21" s="161" t="s">
        <v>74</v>
      </c>
      <c r="G21" s="161"/>
      <c r="H21" s="161"/>
    </row>
    <row r="22" spans="2:8" x14ac:dyDescent="0.25">
      <c r="F22" s="3" t="s">
        <v>73</v>
      </c>
      <c r="G22" s="46"/>
      <c r="H22" s="2"/>
    </row>
  </sheetData>
  <mergeCells count="10">
    <mergeCell ref="F3:F4"/>
    <mergeCell ref="G3:J3"/>
    <mergeCell ref="F19:H19"/>
    <mergeCell ref="F21:H21"/>
    <mergeCell ref="A1:K1"/>
    <mergeCell ref="K3:K4"/>
    <mergeCell ref="A2:K2"/>
    <mergeCell ref="C3:E3"/>
    <mergeCell ref="A3:A4"/>
    <mergeCell ref="B3:B4"/>
  </mergeCells>
  <printOptions horizontalCentered="1" verticalCentered="1"/>
  <pageMargins left="0.39370078740157483" right="0" top="0" bottom="0" header="0" footer="0"/>
  <pageSetup paperSize="9" scale="78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A3" sqref="A3:A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75.75" customHeight="1" x14ac:dyDescent="0.25">
      <c r="A1" s="26"/>
      <c r="B1" s="154" t="s">
        <v>93</v>
      </c>
      <c r="C1" s="155"/>
      <c r="D1" s="155"/>
      <c r="E1" s="155"/>
      <c r="F1" s="155"/>
      <c r="G1" s="155"/>
      <c r="H1" s="155"/>
      <c r="I1" s="155"/>
      <c r="J1" s="155"/>
      <c r="K1" s="26"/>
    </row>
    <row r="2" spans="1:11" ht="31.5" customHeight="1" x14ac:dyDescent="0.25">
      <c r="A2" s="153" t="s">
        <v>92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3" customHeight="1" x14ac:dyDescent="0.25">
      <c r="A3" s="159" t="s">
        <v>15</v>
      </c>
      <c r="B3" s="159" t="s">
        <v>14</v>
      </c>
      <c r="C3" s="156" t="s">
        <v>13</v>
      </c>
      <c r="D3" s="156"/>
      <c r="E3" s="156"/>
      <c r="F3" s="156" t="s">
        <v>12</v>
      </c>
      <c r="G3" s="156" t="s">
        <v>11</v>
      </c>
      <c r="H3" s="156"/>
      <c r="I3" s="156"/>
      <c r="J3" s="156"/>
      <c r="K3" s="152" t="s">
        <v>10</v>
      </c>
    </row>
    <row r="4" spans="1:11" ht="158.25" customHeight="1" x14ac:dyDescent="0.25">
      <c r="A4" s="159"/>
      <c r="B4" s="159"/>
      <c r="C4" s="24" t="s">
        <v>9</v>
      </c>
      <c r="D4" s="24" t="s">
        <v>8</v>
      </c>
      <c r="E4" s="24" t="s">
        <v>7</v>
      </c>
      <c r="F4" s="156"/>
      <c r="G4" s="25" t="s">
        <v>6</v>
      </c>
      <c r="H4" s="24" t="s">
        <v>4</v>
      </c>
      <c r="I4" s="24" t="s">
        <v>5</v>
      </c>
      <c r="J4" s="24" t="s">
        <v>4</v>
      </c>
      <c r="K4" s="152"/>
    </row>
    <row r="5" spans="1:11" ht="15.75" x14ac:dyDescent="0.25">
      <c r="A5" s="22">
        <v>1</v>
      </c>
      <c r="B5" s="20" t="s">
        <v>91</v>
      </c>
      <c r="C5" s="18">
        <v>2.1</v>
      </c>
      <c r="D5" s="18"/>
      <c r="E5" s="19"/>
      <c r="F5" s="16">
        <f t="shared" ref="F5:F48" si="0">SUM(C5,D5)</f>
        <v>2.1</v>
      </c>
      <c r="G5" s="20"/>
      <c r="H5" s="18"/>
      <c r="I5" s="23"/>
      <c r="J5" s="18"/>
      <c r="K5" s="13"/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3</v>
      </c>
      <c r="C48" s="7">
        <f>SUM(C5:C47)</f>
        <v>2.1</v>
      </c>
      <c r="D48" s="7">
        <f>SUM(D5:D47)</f>
        <v>0</v>
      </c>
      <c r="E48" s="8"/>
      <c r="F48" s="10">
        <f t="shared" si="0"/>
        <v>2.1</v>
      </c>
      <c r="G48" s="9"/>
      <c r="H48" s="7">
        <f>SUM(H5:H47)</f>
        <v>0</v>
      </c>
      <c r="I48" s="8"/>
      <c r="J48" s="7">
        <f>SUM(J5:J47)</f>
        <v>0</v>
      </c>
      <c r="K48" s="6">
        <f>C48-H48</f>
        <v>2.1</v>
      </c>
    </row>
    <row r="51" spans="2:8" ht="15.75" x14ac:dyDescent="0.25">
      <c r="B51" s="5" t="s">
        <v>2</v>
      </c>
      <c r="F51" s="4"/>
      <c r="G51" s="157" t="s">
        <v>90</v>
      </c>
      <c r="H51" s="158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57" t="s">
        <v>89</v>
      </c>
      <c r="H53" s="158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18</vt:i4>
      </vt:variant>
    </vt:vector>
  </HeadingPairs>
  <TitlesOfParts>
    <vt:vector size="38" baseType="lpstr">
      <vt:lpstr>ЦПМСД №2. Голосіївського</vt:lpstr>
      <vt:lpstr>ЦПМСД № 1. Голосіївського</vt:lpstr>
      <vt:lpstr>ЦПМСД №1. Дарницького</vt:lpstr>
      <vt:lpstr>ЦПМСД №2. Дарницького</vt:lpstr>
      <vt:lpstr>ЦПМСД №3. Дарницького</vt:lpstr>
      <vt:lpstr>ЦПМСД №4. Деснянського</vt:lpstr>
      <vt:lpstr>ЦПМСД №1. Дніпровського</vt:lpstr>
      <vt:lpstr>ЦПМСД №4. Дніпровського</vt:lpstr>
      <vt:lpstr>ЦПМСД №3. Дніпровського</vt:lpstr>
      <vt:lpstr>ЦПМСД "Русанівка"</vt:lpstr>
      <vt:lpstr>ЦПМСД №1. Подільського</vt:lpstr>
      <vt:lpstr>ЦПМСД №2. Оболонського</vt:lpstr>
      <vt:lpstr>ЦПМСД №1. Святошинського</vt:lpstr>
      <vt:lpstr>ЦПМСД №2. Святошинського</vt:lpstr>
      <vt:lpstr>ЦПМСД №3. Святошинського</vt:lpstr>
      <vt:lpstr>ЦПМСД №1. Солом'янського</vt:lpstr>
      <vt:lpstr>ЦПМСД №2. Солом'янського</vt:lpstr>
      <vt:lpstr>ЦПМСД №1. Шевченківського</vt:lpstr>
      <vt:lpstr>ЦПМСД №2. Шевченківського</vt:lpstr>
      <vt:lpstr>ЦПМСД №3. Шевченківського</vt:lpstr>
      <vt:lpstr>'ЦПМСД "Русанівка"'!Область_печати</vt:lpstr>
      <vt:lpstr>'ЦПМСД № 1. Голосіївського'!Область_печати</vt:lpstr>
      <vt:lpstr>'ЦПМСД №1. Дарницького'!Область_печати</vt:lpstr>
      <vt:lpstr>'ЦПМСД №1. Дніпровського'!Область_печати</vt:lpstr>
      <vt:lpstr>'ЦПМСД №1. Подільського'!Область_печати</vt:lpstr>
      <vt:lpstr>'ЦПМСД №1. Святошинського'!Область_печати</vt:lpstr>
      <vt:lpstr>'ЦПМСД №1. Солом''янського'!Область_печати</vt:lpstr>
      <vt:lpstr>'ЦПМСД №1. Шевченківського'!Область_печати</vt:lpstr>
      <vt:lpstr>'ЦПМСД №2. Оболонського'!Область_печати</vt:lpstr>
      <vt:lpstr>'ЦПМСД №2. Святошинського'!Область_печати</vt:lpstr>
      <vt:lpstr>'ЦПМСД №2. Солом''янського'!Область_печати</vt:lpstr>
      <vt:lpstr>'ЦПМСД №2. Шевченківського'!Область_печати</vt:lpstr>
      <vt:lpstr>'ЦПМСД №3. Дарницького'!Область_печати</vt:lpstr>
      <vt:lpstr>'ЦПМСД №3. Дніпровського'!Область_печати</vt:lpstr>
      <vt:lpstr>'ЦПМСД №3. Святошинського'!Область_печати</vt:lpstr>
      <vt:lpstr>'ЦПМСД №3. Шевченківського'!Область_печати</vt:lpstr>
      <vt:lpstr>'ЦПМСД №4. Деснянського'!Область_печати</vt:lpstr>
      <vt:lpstr>'ЦПМСД №4. Дніпровського'!Область_печати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2022-05-17T10:33:33Z</dcterms:modified>
</cp:coreProperties>
</file>